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MASCULINO" sheetId="1" r:id="rId1"/>
    <sheet name="2da Ronda MAS" sheetId="2" r:id="rId2"/>
    <sheet name="FEMENINO" sheetId="3" r:id="rId3"/>
    <sheet name="2da Ronda FEM" sheetId="4" r:id="rId4"/>
    <sheet name="FINAL ENTRE SEDES" sheetId="5" state="hidden" r:id="rId5"/>
  </sheets>
  <externalReferences>
    <externalReference r:id="rId8"/>
    <externalReference r:id="rId9"/>
    <externalReference r:id="rId10"/>
  </externalReferences>
  <definedNames>
    <definedName name="_xlnm.Print_Area" localSheetId="3">#N/A</definedName>
    <definedName name="_xlnm.Print_Area" localSheetId="1">#N/A</definedName>
    <definedName name="_xlnm.Print_Area" localSheetId="2">'FEMENINO'!$A$1:$W$186</definedName>
    <definedName name="_xlnm.Print_Area" localSheetId="4">#N/A</definedName>
    <definedName name="CUATRO1B">'[1]TORNEO'!$B$24</definedName>
    <definedName name="CUATRO1C" localSheetId="3">'[1]TORNEO'!#REF!</definedName>
    <definedName name="CUATRO1C" localSheetId="1">'[1]TORNEO'!#REF!</definedName>
    <definedName name="CUATRO1C" localSheetId="2">'[1]TORNEO'!#REF!</definedName>
    <definedName name="CUATRO1C" localSheetId="4">'[1]TORNEO'!#REF!</definedName>
    <definedName name="CUATRO1C" localSheetId="0">'[1]TORNEO'!#REF!</definedName>
    <definedName name="CUATRO1C">'[1]TORNEO'!#REF!</definedName>
    <definedName name="CUATRO1D">'[1]TORNEO'!$E$24</definedName>
    <definedName name="CUATRO1E" localSheetId="3">'[1]TORNEO'!#REF!</definedName>
    <definedName name="CUATRO1E" localSheetId="1">'[1]TORNEO'!#REF!</definedName>
    <definedName name="CUATRO1E" localSheetId="2">'[1]TORNEO'!#REF!</definedName>
    <definedName name="CUATRO1E" localSheetId="4">'[1]TORNEO'!#REF!</definedName>
    <definedName name="CUATRO1E" localSheetId="0">'[1]TORNEO'!#REF!</definedName>
    <definedName name="CUATRO1E">'[1]TORNEO'!#REF!</definedName>
    <definedName name="CUATRO1F" localSheetId="3">'[1]TORNEO'!#REF!</definedName>
    <definedName name="CUATRO1F" localSheetId="1">'[1]TORNEO'!#REF!</definedName>
    <definedName name="CUATRO1F" localSheetId="2">'[1]TORNEO'!#REF!</definedName>
    <definedName name="CUATRO1F" localSheetId="4">'[1]TORNEO'!#REF!</definedName>
    <definedName name="CUATRO1F" localSheetId="0">'[1]TORNEO'!#REF!</definedName>
    <definedName name="CUATRO1F">'[1]TORNEO'!#REF!</definedName>
    <definedName name="CUATRO1G" localSheetId="3">'[1]TORNEO'!#REF!</definedName>
    <definedName name="CUATRO1G" localSheetId="1">'[1]TORNEO'!#REF!</definedName>
    <definedName name="CUATRO1G" localSheetId="2">'[1]TORNEO'!#REF!</definedName>
    <definedName name="CUATRO1G" localSheetId="4">'[1]TORNEO'!#REF!</definedName>
    <definedName name="CUATRO1G" localSheetId="0">'[1]TORNEO'!#REF!</definedName>
    <definedName name="CUATRO1G">'[1]TORNEO'!#REF!</definedName>
    <definedName name="CUATRO1H" localSheetId="3">'[1]TORNEO'!#REF!</definedName>
    <definedName name="CUATRO1H" localSheetId="1">'[1]TORNEO'!#REF!</definedName>
    <definedName name="CUATRO1H" localSheetId="2">'[1]TORNEO'!#REF!</definedName>
    <definedName name="CUATRO1H" localSheetId="4">'[1]TORNEO'!#REF!</definedName>
    <definedName name="CUATRO1H" localSheetId="0">'[1]TORNEO'!#REF!</definedName>
    <definedName name="CUATRO1H">'[1]TORNEO'!#REF!</definedName>
    <definedName name="CUATRO1I" localSheetId="3">'[1]TORNEO'!#REF!</definedName>
    <definedName name="CUATRO1I" localSheetId="1">'[1]TORNEO'!#REF!</definedName>
    <definedName name="CUATRO1I" localSheetId="2">'[1]TORNEO'!#REF!</definedName>
    <definedName name="CUATRO1I" localSheetId="4">'[1]TORNEO'!#REF!</definedName>
    <definedName name="CUATRO1I" localSheetId="0">'[1]TORNEO'!#REF!</definedName>
    <definedName name="CUATRO1I">'[1]TORNEO'!#REF!</definedName>
    <definedName name="CUATRO1J" localSheetId="3">'[1]TORNEO'!#REF!</definedName>
    <definedName name="CUATRO1J" localSheetId="1">'[1]TORNEO'!#REF!</definedName>
    <definedName name="CUATRO1J" localSheetId="2">'[1]TORNEO'!#REF!</definedName>
    <definedName name="CUATRO1J" localSheetId="4">'[1]TORNEO'!#REF!</definedName>
    <definedName name="CUATRO1J" localSheetId="0">'[1]TORNEO'!#REF!</definedName>
    <definedName name="CUATRO1J">'[1]TORNEO'!#REF!</definedName>
    <definedName name="CUATRO1K" localSheetId="3">'[1]TORNEO'!#REF!</definedName>
    <definedName name="CUATRO1K" localSheetId="1">'[1]TORNEO'!#REF!</definedName>
    <definedName name="CUATRO1K" localSheetId="2">'[1]TORNEO'!#REF!</definedName>
    <definedName name="CUATRO1K" localSheetId="4">'[1]TORNEO'!#REF!</definedName>
    <definedName name="CUATRO1K" localSheetId="0">'[1]TORNEO'!#REF!</definedName>
    <definedName name="CUATRO1K">'[1]TORNEO'!#REF!</definedName>
    <definedName name="CUATRO1L" localSheetId="3">'[1]TORNEO'!#REF!</definedName>
    <definedName name="CUATRO1L" localSheetId="1">'[1]TORNEO'!#REF!</definedName>
    <definedName name="CUATRO1L" localSheetId="2">'[1]TORNEO'!#REF!</definedName>
    <definedName name="CUATRO1L" localSheetId="4">'[1]TORNEO'!#REF!</definedName>
    <definedName name="CUATRO1L" localSheetId="0">'[1]TORNEO'!#REF!</definedName>
    <definedName name="CUATRO1L">'[1]TORNEO'!#REF!</definedName>
    <definedName name="CUATRO2B">'[1]TORNEO'!$B$25</definedName>
    <definedName name="CUATRO2C" localSheetId="3">'[1]TORNEO'!#REF!</definedName>
    <definedName name="CUATRO2C" localSheetId="1">'[1]TORNEO'!#REF!</definedName>
    <definedName name="CUATRO2C" localSheetId="2">'[1]TORNEO'!#REF!</definedName>
    <definedName name="CUATRO2C" localSheetId="4">'[1]TORNEO'!#REF!</definedName>
    <definedName name="CUATRO2C" localSheetId="0">'[1]TORNEO'!#REF!</definedName>
    <definedName name="CUATRO2C">'[1]TORNEO'!#REF!</definedName>
    <definedName name="CUATRO2D">'[1]TORNEO'!$E$25</definedName>
    <definedName name="CUATRO2E" localSheetId="3">'[1]TORNEO'!#REF!</definedName>
    <definedName name="CUATRO2E" localSheetId="1">'[1]TORNEO'!#REF!</definedName>
    <definedName name="CUATRO2E" localSheetId="2">'[1]TORNEO'!#REF!</definedName>
    <definedName name="CUATRO2E" localSheetId="4">'[1]TORNEO'!#REF!</definedName>
    <definedName name="CUATRO2E" localSheetId="0">'[1]TORNEO'!#REF!</definedName>
    <definedName name="CUATRO2E">'[1]TORNEO'!#REF!</definedName>
    <definedName name="CUATRO2F" localSheetId="3">'[1]TORNEO'!#REF!</definedName>
    <definedName name="CUATRO2F" localSheetId="1">'[1]TORNEO'!#REF!</definedName>
    <definedName name="CUATRO2F" localSheetId="2">'[1]TORNEO'!#REF!</definedName>
    <definedName name="CUATRO2F" localSheetId="4">'[1]TORNEO'!#REF!</definedName>
    <definedName name="CUATRO2F" localSheetId="0">'[1]TORNEO'!#REF!</definedName>
    <definedName name="CUATRO2F">'[1]TORNEO'!#REF!</definedName>
    <definedName name="CUATRO2G" localSheetId="3">'[1]TORNEO'!#REF!</definedName>
    <definedName name="CUATRO2G" localSheetId="1">'[1]TORNEO'!#REF!</definedName>
    <definedName name="CUATRO2G" localSheetId="2">'[1]TORNEO'!#REF!</definedName>
    <definedName name="CUATRO2G" localSheetId="4">'[1]TORNEO'!#REF!</definedName>
    <definedName name="CUATRO2G" localSheetId="0">'[1]TORNEO'!#REF!</definedName>
    <definedName name="CUATRO2G">'[1]TORNEO'!#REF!</definedName>
    <definedName name="CUATRO2H" localSheetId="3">'[1]TORNEO'!#REF!</definedName>
    <definedName name="CUATRO2H" localSheetId="1">'[1]TORNEO'!#REF!</definedName>
    <definedName name="CUATRO2H" localSheetId="2">'[1]TORNEO'!#REF!</definedName>
    <definedName name="CUATRO2H" localSheetId="4">'[1]TORNEO'!#REF!</definedName>
    <definedName name="CUATRO2H" localSheetId="0">'[1]TORNEO'!#REF!</definedName>
    <definedName name="CUATRO2H">'[1]TORNEO'!#REF!</definedName>
    <definedName name="CUATRO2I" localSheetId="3">'[1]TORNEO'!#REF!</definedName>
    <definedName name="CUATRO2I" localSheetId="1">'[1]TORNEO'!#REF!</definedName>
    <definedName name="CUATRO2I" localSheetId="2">'[1]TORNEO'!#REF!</definedName>
    <definedName name="CUATRO2I" localSheetId="4">'[1]TORNEO'!#REF!</definedName>
    <definedName name="CUATRO2I" localSheetId="0">'[1]TORNEO'!#REF!</definedName>
    <definedName name="CUATRO2I">'[1]TORNEO'!#REF!</definedName>
    <definedName name="CUATRO2J" localSheetId="3">'[1]TORNEO'!#REF!</definedName>
    <definedName name="CUATRO2J" localSheetId="1">'[1]TORNEO'!#REF!</definedName>
    <definedName name="CUATRO2J" localSheetId="2">'[1]TORNEO'!#REF!</definedName>
    <definedName name="CUATRO2J" localSheetId="4">'[1]TORNEO'!#REF!</definedName>
    <definedName name="CUATRO2J" localSheetId="0">'[1]TORNEO'!#REF!</definedName>
    <definedName name="CUATRO2J">'[1]TORNEO'!#REF!</definedName>
    <definedName name="CUATRO2K" localSheetId="3">'[1]TORNEO'!#REF!</definedName>
    <definedName name="CUATRO2K" localSheetId="1">'[1]TORNEO'!#REF!</definedName>
    <definedName name="CUATRO2K" localSheetId="2">'[1]TORNEO'!#REF!</definedName>
    <definedName name="CUATRO2K" localSheetId="4">'[1]TORNEO'!#REF!</definedName>
    <definedName name="CUATRO2K" localSheetId="0">'[1]TORNEO'!#REF!</definedName>
    <definedName name="CUATRO2K">'[1]TORNEO'!#REF!</definedName>
    <definedName name="CUATRO2L" localSheetId="3">'[1]TORNEO'!#REF!</definedName>
    <definedName name="CUATRO2L" localSheetId="1">'[1]TORNEO'!#REF!</definedName>
    <definedName name="CUATRO2L" localSheetId="2">'[1]TORNEO'!#REF!</definedName>
    <definedName name="CUATRO2L" localSheetId="4">'[1]TORNEO'!#REF!</definedName>
    <definedName name="CUATRO2L" localSheetId="0">'[1]TORNEO'!#REF!</definedName>
    <definedName name="CUATRO2L">'[1]TORNEO'!#REF!</definedName>
    <definedName name="CUATRO3B">'[1]TORNEO'!$B$26</definedName>
    <definedName name="CUATRO3C" localSheetId="3">'[1]TORNEO'!#REF!</definedName>
    <definedName name="CUATRO3C" localSheetId="1">'[1]TORNEO'!#REF!</definedName>
    <definedName name="CUATRO3C" localSheetId="2">'[1]TORNEO'!#REF!</definedName>
    <definedName name="CUATRO3C" localSheetId="4">'[1]TORNEO'!#REF!</definedName>
    <definedName name="CUATRO3C" localSheetId="0">'[1]TORNEO'!#REF!</definedName>
    <definedName name="CUATRO3C">'[1]TORNEO'!#REF!</definedName>
    <definedName name="CUATRO3D">'[1]TORNEO'!$E$26</definedName>
    <definedName name="CUATRO3E" localSheetId="3">'[1]TORNEO'!#REF!</definedName>
    <definedName name="CUATRO3E" localSheetId="1">'[1]TORNEO'!#REF!</definedName>
    <definedName name="CUATRO3E" localSheetId="2">'[1]TORNEO'!#REF!</definedName>
    <definedName name="CUATRO3E" localSheetId="4">'[1]TORNEO'!#REF!</definedName>
    <definedName name="CUATRO3E" localSheetId="0">'[1]TORNEO'!#REF!</definedName>
    <definedName name="CUATRO3E">'[1]TORNEO'!#REF!</definedName>
    <definedName name="CUATRO3F" localSheetId="3">'[1]TORNEO'!#REF!</definedName>
    <definedName name="CUATRO3F" localSheetId="1">'[1]TORNEO'!#REF!</definedName>
    <definedName name="CUATRO3F" localSheetId="2">'[1]TORNEO'!#REF!</definedName>
    <definedName name="CUATRO3F" localSheetId="4">'[1]TORNEO'!#REF!</definedName>
    <definedName name="CUATRO3F" localSheetId="0">'[1]TORNEO'!#REF!</definedName>
    <definedName name="CUATRO3F">'[1]TORNEO'!#REF!</definedName>
    <definedName name="CUATRO3G" localSheetId="3">'[1]TORNEO'!#REF!</definedName>
    <definedName name="CUATRO3G" localSheetId="1">'[1]TORNEO'!#REF!</definedName>
    <definedName name="CUATRO3G" localSheetId="2">'[1]TORNEO'!#REF!</definedName>
    <definedName name="CUATRO3G" localSheetId="4">'[1]TORNEO'!#REF!</definedName>
    <definedName name="CUATRO3G" localSheetId="0">'[1]TORNEO'!#REF!</definedName>
    <definedName name="CUATRO3G">'[1]TORNEO'!#REF!</definedName>
    <definedName name="CUATRO3H" localSheetId="3">'[1]TORNEO'!#REF!</definedName>
    <definedName name="CUATRO3H" localSheetId="1">'[1]TORNEO'!#REF!</definedName>
    <definedName name="CUATRO3H" localSheetId="2">'[1]TORNEO'!#REF!</definedName>
    <definedName name="CUATRO3H" localSheetId="4">'[1]TORNEO'!#REF!</definedName>
    <definedName name="CUATRO3H" localSheetId="0">'[1]TORNEO'!#REF!</definedName>
    <definedName name="CUATRO3H">'[1]TORNEO'!#REF!</definedName>
    <definedName name="CUATRO3I" localSheetId="3">'[1]TORNEO'!#REF!</definedName>
    <definedName name="CUATRO3I" localSheetId="1">'[1]TORNEO'!#REF!</definedName>
    <definedName name="CUATRO3I" localSheetId="2">'[1]TORNEO'!#REF!</definedName>
    <definedName name="CUATRO3I" localSheetId="4">'[1]TORNEO'!#REF!</definedName>
    <definedName name="CUATRO3I" localSheetId="0">'[1]TORNEO'!#REF!</definedName>
    <definedName name="CUATRO3I">'[1]TORNEO'!#REF!</definedName>
    <definedName name="CUATRO3J" localSheetId="3">'[1]TORNEO'!#REF!</definedName>
    <definedName name="CUATRO3J" localSheetId="1">'[1]TORNEO'!#REF!</definedName>
    <definedName name="CUATRO3J" localSheetId="2">'[1]TORNEO'!#REF!</definedName>
    <definedName name="CUATRO3J" localSheetId="4">'[1]TORNEO'!#REF!</definedName>
    <definedName name="CUATRO3J" localSheetId="0">'[1]TORNEO'!#REF!</definedName>
    <definedName name="CUATRO3J">'[1]TORNEO'!#REF!</definedName>
    <definedName name="CUATRO3K" localSheetId="3">'[1]TORNEO'!#REF!</definedName>
    <definedName name="CUATRO3K" localSheetId="1">'[1]TORNEO'!#REF!</definedName>
    <definedName name="CUATRO3K" localSheetId="2">'[1]TORNEO'!#REF!</definedName>
    <definedName name="CUATRO3K" localSheetId="4">'[1]TORNEO'!#REF!</definedName>
    <definedName name="CUATRO3K" localSheetId="0">'[1]TORNEO'!#REF!</definedName>
    <definedName name="CUATRO3K">'[1]TORNEO'!#REF!</definedName>
    <definedName name="CUATRO3L" localSheetId="3">'[1]TORNEO'!#REF!</definedName>
    <definedName name="CUATRO3L" localSheetId="1">'[1]TORNEO'!#REF!</definedName>
    <definedName name="CUATRO3L" localSheetId="2">'[1]TORNEO'!#REF!</definedName>
    <definedName name="CUATRO3L" localSheetId="4">'[1]TORNEO'!#REF!</definedName>
    <definedName name="CUATRO3L" localSheetId="0">'[1]TORNEO'!#REF!</definedName>
    <definedName name="CUATRO3L">'[1]TORNEO'!#REF!</definedName>
    <definedName name="CUATRO4B">'[1]TORNEO'!$B$27</definedName>
    <definedName name="CUATRO4C" localSheetId="3">'[1]TORNEO'!#REF!</definedName>
    <definedName name="CUATRO4C" localSheetId="1">'[1]TORNEO'!#REF!</definedName>
    <definedName name="CUATRO4C" localSheetId="2">'[1]TORNEO'!#REF!</definedName>
    <definedName name="CUATRO4C" localSheetId="4">'[1]TORNEO'!#REF!</definedName>
    <definedName name="CUATRO4C" localSheetId="0">'[1]TORNEO'!#REF!</definedName>
    <definedName name="CUATRO4C">'[1]TORNEO'!#REF!</definedName>
    <definedName name="CUATRO4D">'[1]TORNEO'!$E$27</definedName>
    <definedName name="CUATRO4E" localSheetId="3">'[1]TORNEO'!#REF!</definedName>
    <definedName name="CUATRO4E" localSheetId="1">'[1]TORNEO'!#REF!</definedName>
    <definedName name="CUATRO4E" localSheetId="2">'[1]TORNEO'!#REF!</definedName>
    <definedName name="CUATRO4E" localSheetId="4">'[1]TORNEO'!#REF!</definedName>
    <definedName name="CUATRO4E" localSheetId="0">'[1]TORNEO'!#REF!</definedName>
    <definedName name="CUATRO4E">'[1]TORNEO'!#REF!</definedName>
    <definedName name="CUATRO4F" localSheetId="3">'[1]TORNEO'!#REF!</definedName>
    <definedName name="CUATRO4F" localSheetId="1">'[1]TORNEO'!#REF!</definedName>
    <definedName name="CUATRO4F" localSheetId="2">'[1]TORNEO'!#REF!</definedName>
    <definedName name="CUATRO4F" localSheetId="4">'[1]TORNEO'!#REF!</definedName>
    <definedName name="CUATRO4F" localSheetId="0">'[1]TORNEO'!#REF!</definedName>
    <definedName name="CUATRO4F">'[1]TORNEO'!#REF!</definedName>
    <definedName name="CUATRO4G" localSheetId="3">'[1]TORNEO'!#REF!</definedName>
    <definedName name="CUATRO4G" localSheetId="1">'[1]TORNEO'!#REF!</definedName>
    <definedName name="CUATRO4G" localSheetId="2">'[1]TORNEO'!#REF!</definedName>
    <definedName name="CUATRO4G" localSheetId="4">'[1]TORNEO'!#REF!</definedName>
    <definedName name="CUATRO4G" localSheetId="0">'[1]TORNEO'!#REF!</definedName>
    <definedName name="CUATRO4G">'[1]TORNEO'!#REF!</definedName>
    <definedName name="CUATRO4H" localSheetId="3">'[1]TORNEO'!#REF!</definedName>
    <definedName name="CUATRO4H" localSheetId="1">'[1]TORNEO'!#REF!</definedName>
    <definedName name="CUATRO4H" localSheetId="2">'[1]TORNEO'!#REF!</definedName>
    <definedName name="CUATRO4H" localSheetId="4">'[1]TORNEO'!#REF!</definedName>
    <definedName name="CUATRO4H" localSheetId="0">'[1]TORNEO'!#REF!</definedName>
    <definedName name="CUATRO4H">'[1]TORNEO'!#REF!</definedName>
    <definedName name="CUATRO4I" localSheetId="3">'[1]TORNEO'!#REF!</definedName>
    <definedName name="CUATRO4I" localSheetId="1">'[1]TORNEO'!#REF!</definedName>
    <definedName name="CUATRO4I" localSheetId="2">'[1]TORNEO'!#REF!</definedName>
    <definedName name="CUATRO4I" localSheetId="4">'[1]TORNEO'!#REF!</definedName>
    <definedName name="CUATRO4I" localSheetId="0">'[1]TORNEO'!#REF!</definedName>
    <definedName name="CUATRO4I">'[1]TORNEO'!#REF!</definedName>
    <definedName name="CUATRO4J" localSheetId="3">'[1]TORNEO'!#REF!</definedName>
    <definedName name="CUATRO4J" localSheetId="1">'[1]TORNEO'!#REF!</definedName>
    <definedName name="CUATRO4J" localSheetId="2">'[1]TORNEO'!#REF!</definedName>
    <definedName name="CUATRO4J" localSheetId="4">'[1]TORNEO'!#REF!</definedName>
    <definedName name="CUATRO4J" localSheetId="0">'[1]TORNEO'!#REF!</definedName>
    <definedName name="CUATRO4J">'[1]TORNEO'!#REF!</definedName>
    <definedName name="CUATRO4K" localSheetId="3">'[1]TORNEO'!#REF!</definedName>
    <definedName name="CUATRO4K" localSheetId="1">'[1]TORNEO'!#REF!</definedName>
    <definedName name="CUATRO4K" localSheetId="2">'[1]TORNEO'!#REF!</definedName>
    <definedName name="CUATRO4K" localSheetId="4">'[1]TORNEO'!#REF!</definedName>
    <definedName name="CUATRO4K" localSheetId="0">'[1]TORNEO'!#REF!</definedName>
    <definedName name="CUATRO4K">'[1]TORNEO'!#REF!</definedName>
    <definedName name="CUATRO4L" localSheetId="3">'[1]TORNEO'!#REF!</definedName>
    <definedName name="CUATRO4L" localSheetId="1">'[1]TORNEO'!#REF!</definedName>
    <definedName name="CUATRO4L" localSheetId="2">'[1]TORNEO'!#REF!</definedName>
    <definedName name="CUATRO4L" localSheetId="4">'[1]TORNEO'!#REF!</definedName>
    <definedName name="CUATRO4L" localSheetId="0">'[1]TORNEO'!#REF!</definedName>
    <definedName name="CUATRO4L">'[1]TORNEO'!#REF!</definedName>
    <definedName name="DIEZ0" localSheetId="3">'[1]TORNEO'!#REF!</definedName>
    <definedName name="DIEZ0" localSheetId="1">'[1]TORNEO'!#REF!</definedName>
    <definedName name="DIEZ0" localSheetId="2">'[1]TORNEO'!#REF!</definedName>
    <definedName name="DIEZ0" localSheetId="4">'[1]TORNEO'!#REF!</definedName>
    <definedName name="DIEZ0" localSheetId="0">'[1]TORNEO'!#REF!</definedName>
    <definedName name="DIEZ0">'[1]TORNEO'!#REF!</definedName>
    <definedName name="DIEZ10A" localSheetId="3">'[1]TORNEO'!#REF!</definedName>
    <definedName name="DIEZ10A" localSheetId="1">'[1]TORNEO'!#REF!</definedName>
    <definedName name="DIEZ10A" localSheetId="2">'[1]TORNEO'!#REF!</definedName>
    <definedName name="DIEZ10A" localSheetId="4">'[1]TORNEO'!#REF!</definedName>
    <definedName name="DIEZ10A" localSheetId="0">'[1]TORNEO'!#REF!</definedName>
    <definedName name="DIEZ10A">'[1]TORNEO'!#REF!</definedName>
    <definedName name="DIEZ10B" localSheetId="3">'[1]TORNEO'!#REF!</definedName>
    <definedName name="DIEZ10B" localSheetId="1">'[1]TORNEO'!#REF!</definedName>
    <definedName name="DIEZ10B" localSheetId="2">'[1]TORNEO'!#REF!</definedName>
    <definedName name="DIEZ10B" localSheetId="4">'[1]TORNEO'!#REF!</definedName>
    <definedName name="DIEZ10B" localSheetId="0">'[1]TORNEO'!#REF!</definedName>
    <definedName name="DIEZ10B">'[1]TORNEO'!#REF!</definedName>
    <definedName name="DIEZ10C" localSheetId="3">'[1]TORNEO'!#REF!</definedName>
    <definedName name="DIEZ10C" localSheetId="1">'[1]TORNEO'!#REF!</definedName>
    <definedName name="DIEZ10C" localSheetId="2">'[1]TORNEO'!#REF!</definedName>
    <definedName name="DIEZ10C" localSheetId="4">'[1]TORNEO'!#REF!</definedName>
    <definedName name="DIEZ10C" localSheetId="0">'[1]TORNEO'!#REF!</definedName>
    <definedName name="DIEZ10C">'[1]TORNEO'!#REF!</definedName>
    <definedName name="DIEZ10D" localSheetId="3">'[1]TORNEO'!#REF!</definedName>
    <definedName name="DIEZ10D" localSheetId="1">'[1]TORNEO'!#REF!</definedName>
    <definedName name="DIEZ10D" localSheetId="2">'[1]TORNEO'!#REF!</definedName>
    <definedName name="DIEZ10D" localSheetId="4">'[1]TORNEO'!#REF!</definedName>
    <definedName name="DIEZ10D" localSheetId="0">'[1]TORNEO'!#REF!</definedName>
    <definedName name="DIEZ10D">'[1]TORNEO'!#REF!</definedName>
    <definedName name="DIEZ1A" localSheetId="3">'[1]TORNEO'!#REF!</definedName>
    <definedName name="DIEZ1A" localSheetId="1">'[1]TORNEO'!#REF!</definedName>
    <definedName name="DIEZ1A" localSheetId="2">'[1]TORNEO'!#REF!</definedName>
    <definedName name="DIEZ1A" localSheetId="4">'[1]TORNEO'!#REF!</definedName>
    <definedName name="DIEZ1A" localSheetId="0">'[1]TORNEO'!#REF!</definedName>
    <definedName name="DIEZ1A">'[1]TORNEO'!#REF!</definedName>
    <definedName name="DIEZ1B" localSheetId="3">'[1]TORNEO'!#REF!</definedName>
    <definedName name="DIEZ1B" localSheetId="1">'[1]TORNEO'!#REF!</definedName>
    <definedName name="DIEZ1B" localSheetId="2">'[1]TORNEO'!#REF!</definedName>
    <definedName name="DIEZ1B" localSheetId="4">'[1]TORNEO'!#REF!</definedName>
    <definedName name="DIEZ1B" localSheetId="0">'[1]TORNEO'!#REF!</definedName>
    <definedName name="DIEZ1B">'[1]TORNEO'!#REF!</definedName>
    <definedName name="DIEZ1C" localSheetId="3">'[1]TORNEO'!#REF!</definedName>
    <definedName name="DIEZ1C" localSheetId="1">'[1]TORNEO'!#REF!</definedName>
    <definedName name="DIEZ1C" localSheetId="2">'[1]TORNEO'!#REF!</definedName>
    <definedName name="DIEZ1C" localSheetId="4">'[1]TORNEO'!#REF!</definedName>
    <definedName name="DIEZ1C" localSheetId="0">'[1]TORNEO'!#REF!</definedName>
    <definedName name="DIEZ1C">'[1]TORNEO'!#REF!</definedName>
    <definedName name="DIEZ1D" localSheetId="3">'[1]TORNEO'!#REF!</definedName>
    <definedName name="DIEZ1D" localSheetId="1">'[1]TORNEO'!#REF!</definedName>
    <definedName name="DIEZ1D" localSheetId="2">'[1]TORNEO'!#REF!</definedName>
    <definedName name="DIEZ1D" localSheetId="4">'[1]TORNEO'!#REF!</definedName>
    <definedName name="DIEZ1D" localSheetId="0">'[1]TORNEO'!#REF!</definedName>
    <definedName name="DIEZ1D">'[1]TORNEO'!#REF!</definedName>
    <definedName name="DIEZ2A" localSheetId="3">'[1]TORNEO'!#REF!</definedName>
    <definedName name="DIEZ2A" localSheetId="1">'[1]TORNEO'!#REF!</definedName>
    <definedName name="DIEZ2A" localSheetId="2">'[1]TORNEO'!#REF!</definedName>
    <definedName name="DIEZ2A" localSheetId="4">'[1]TORNEO'!#REF!</definedName>
    <definedName name="DIEZ2A" localSheetId="0">'[1]TORNEO'!#REF!</definedName>
    <definedName name="DIEZ2A">'[1]TORNEO'!#REF!</definedName>
    <definedName name="DIEZ2B" localSheetId="3">'[1]TORNEO'!#REF!</definedName>
    <definedName name="DIEZ2B" localSheetId="1">'[1]TORNEO'!#REF!</definedName>
    <definedName name="DIEZ2B" localSheetId="2">'[1]TORNEO'!#REF!</definedName>
    <definedName name="DIEZ2B" localSheetId="4">'[1]TORNEO'!#REF!</definedName>
    <definedName name="DIEZ2B" localSheetId="0">'[1]TORNEO'!#REF!</definedName>
    <definedName name="DIEZ2B">'[1]TORNEO'!#REF!</definedName>
    <definedName name="DIEZ2C" localSheetId="3">'[1]TORNEO'!#REF!</definedName>
    <definedName name="DIEZ2C" localSheetId="1">'[1]TORNEO'!#REF!</definedName>
    <definedName name="DIEZ2C" localSheetId="2">'[1]TORNEO'!#REF!</definedName>
    <definedName name="DIEZ2C" localSheetId="4">'[1]TORNEO'!#REF!</definedName>
    <definedName name="DIEZ2C" localSheetId="0">'[1]TORNEO'!#REF!</definedName>
    <definedName name="DIEZ2C">'[1]TORNEO'!#REF!</definedName>
    <definedName name="DIEZ2D" localSheetId="3">'[1]TORNEO'!#REF!</definedName>
    <definedName name="DIEZ2D" localSheetId="1">'[1]TORNEO'!#REF!</definedName>
    <definedName name="DIEZ2D" localSheetId="2">'[1]TORNEO'!#REF!</definedName>
    <definedName name="DIEZ2D" localSheetId="4">'[1]TORNEO'!#REF!</definedName>
    <definedName name="DIEZ2D" localSheetId="0">'[1]TORNEO'!#REF!</definedName>
    <definedName name="DIEZ2D">'[1]TORNEO'!#REF!</definedName>
    <definedName name="DIEZ3A" localSheetId="3">'[1]TORNEO'!#REF!</definedName>
    <definedName name="DIEZ3A" localSheetId="1">'[1]TORNEO'!#REF!</definedName>
    <definedName name="DIEZ3A" localSheetId="2">'[1]TORNEO'!#REF!</definedName>
    <definedName name="DIEZ3A" localSheetId="4">'[1]TORNEO'!#REF!</definedName>
    <definedName name="DIEZ3A" localSheetId="0">'[1]TORNEO'!#REF!</definedName>
    <definedName name="DIEZ3A">'[1]TORNEO'!#REF!</definedName>
    <definedName name="DIEZ3B" localSheetId="3">'[1]TORNEO'!#REF!</definedName>
    <definedName name="DIEZ3B" localSheetId="1">'[1]TORNEO'!#REF!</definedName>
    <definedName name="DIEZ3B" localSheetId="2">'[1]TORNEO'!#REF!</definedName>
    <definedName name="DIEZ3B" localSheetId="4">'[1]TORNEO'!#REF!</definedName>
    <definedName name="DIEZ3B" localSheetId="0">'[1]TORNEO'!#REF!</definedName>
    <definedName name="DIEZ3B">'[1]TORNEO'!#REF!</definedName>
    <definedName name="DIEZ3C" localSheetId="3">'[1]TORNEO'!#REF!</definedName>
    <definedName name="DIEZ3C" localSheetId="1">'[1]TORNEO'!#REF!</definedName>
    <definedName name="DIEZ3C" localSheetId="2">'[1]TORNEO'!#REF!</definedName>
    <definedName name="DIEZ3C" localSheetId="4">'[1]TORNEO'!#REF!</definedName>
    <definedName name="DIEZ3C" localSheetId="0">'[1]TORNEO'!#REF!</definedName>
    <definedName name="DIEZ3C">'[1]TORNEO'!#REF!</definedName>
    <definedName name="DIEZ3D" localSheetId="3">'[1]TORNEO'!#REF!</definedName>
    <definedName name="DIEZ3D" localSheetId="1">'[1]TORNEO'!#REF!</definedName>
    <definedName name="DIEZ3D" localSheetId="2">'[1]TORNEO'!#REF!</definedName>
    <definedName name="DIEZ3D" localSheetId="4">'[1]TORNEO'!#REF!</definedName>
    <definedName name="DIEZ3D" localSheetId="0">'[1]TORNEO'!#REF!</definedName>
    <definedName name="DIEZ3D">'[1]TORNEO'!#REF!</definedName>
    <definedName name="DIEZ4A" localSheetId="3">'[1]TORNEO'!#REF!</definedName>
    <definedName name="DIEZ4A" localSheetId="1">'[1]TORNEO'!#REF!</definedName>
    <definedName name="DIEZ4A" localSheetId="2">'[1]TORNEO'!#REF!</definedName>
    <definedName name="DIEZ4A" localSheetId="4">'[1]TORNEO'!#REF!</definedName>
    <definedName name="DIEZ4A" localSheetId="0">'[1]TORNEO'!#REF!</definedName>
    <definedName name="DIEZ4A">'[1]TORNEO'!#REF!</definedName>
    <definedName name="DIEZ4B" localSheetId="3">'[1]TORNEO'!#REF!</definedName>
    <definedName name="DIEZ4B" localSheetId="1">'[1]TORNEO'!#REF!</definedName>
    <definedName name="DIEZ4B" localSheetId="2">'[1]TORNEO'!#REF!</definedName>
    <definedName name="DIEZ4B" localSheetId="4">'[1]TORNEO'!#REF!</definedName>
    <definedName name="DIEZ4B" localSheetId="0">'[1]TORNEO'!#REF!</definedName>
    <definedName name="DIEZ4B">'[1]TORNEO'!#REF!</definedName>
    <definedName name="DIEZ4C" localSheetId="3">'[1]TORNEO'!#REF!</definedName>
    <definedName name="DIEZ4C" localSheetId="1">'[1]TORNEO'!#REF!</definedName>
    <definedName name="DIEZ4C" localSheetId="2">'[1]TORNEO'!#REF!</definedName>
    <definedName name="DIEZ4C" localSheetId="4">'[1]TORNEO'!#REF!</definedName>
    <definedName name="DIEZ4C" localSheetId="0">'[1]TORNEO'!#REF!</definedName>
    <definedName name="DIEZ4C">'[1]TORNEO'!#REF!</definedName>
    <definedName name="DIEZ4D" localSheetId="3">'[1]TORNEO'!#REF!</definedName>
    <definedName name="DIEZ4D" localSheetId="1">'[1]TORNEO'!#REF!</definedName>
    <definedName name="DIEZ4D" localSheetId="2">'[1]TORNEO'!#REF!</definedName>
    <definedName name="DIEZ4D" localSheetId="4">'[1]TORNEO'!#REF!</definedName>
    <definedName name="DIEZ4D" localSheetId="0">'[1]TORNEO'!#REF!</definedName>
    <definedName name="DIEZ4D">'[1]TORNEO'!#REF!</definedName>
    <definedName name="DIEZ5A" localSheetId="3">'[1]TORNEO'!#REF!</definedName>
    <definedName name="DIEZ5A" localSheetId="1">'[1]TORNEO'!#REF!</definedName>
    <definedName name="DIEZ5A" localSheetId="2">'[1]TORNEO'!#REF!</definedName>
    <definedName name="DIEZ5A" localSheetId="4">'[1]TORNEO'!#REF!</definedName>
    <definedName name="DIEZ5A" localSheetId="0">'[1]TORNEO'!#REF!</definedName>
    <definedName name="DIEZ5A">'[1]TORNEO'!#REF!</definedName>
    <definedName name="DIEZ5B" localSheetId="3">'[1]TORNEO'!#REF!</definedName>
    <definedName name="DIEZ5B" localSheetId="1">'[1]TORNEO'!#REF!</definedName>
    <definedName name="DIEZ5B" localSheetId="2">'[1]TORNEO'!#REF!</definedName>
    <definedName name="DIEZ5B" localSheetId="4">'[1]TORNEO'!#REF!</definedName>
    <definedName name="DIEZ5B" localSheetId="0">'[1]TORNEO'!#REF!</definedName>
    <definedName name="DIEZ5B">'[1]TORNEO'!#REF!</definedName>
    <definedName name="DIEZ5C" localSheetId="3">'[1]TORNEO'!#REF!</definedName>
    <definedName name="DIEZ5C" localSheetId="1">'[1]TORNEO'!#REF!</definedName>
    <definedName name="DIEZ5C" localSheetId="2">'[1]TORNEO'!#REF!</definedName>
    <definedName name="DIEZ5C" localSheetId="4">'[1]TORNEO'!#REF!</definedName>
    <definedName name="DIEZ5C" localSheetId="0">'[1]TORNEO'!#REF!</definedName>
    <definedName name="DIEZ5C">'[1]TORNEO'!#REF!</definedName>
    <definedName name="DIEZ5D" localSheetId="3">'[1]TORNEO'!#REF!</definedName>
    <definedName name="DIEZ5D" localSheetId="1">'[1]TORNEO'!#REF!</definedName>
    <definedName name="DIEZ5D" localSheetId="2">'[1]TORNEO'!#REF!</definedName>
    <definedName name="DIEZ5D" localSheetId="4">'[1]TORNEO'!#REF!</definedName>
    <definedName name="DIEZ5D" localSheetId="0">'[1]TORNEO'!#REF!</definedName>
    <definedName name="DIEZ5D">'[1]TORNEO'!#REF!</definedName>
    <definedName name="DIEZ6A" localSheetId="3">'[1]TORNEO'!#REF!</definedName>
    <definedName name="DIEZ6A" localSheetId="1">'[1]TORNEO'!#REF!</definedName>
    <definedName name="DIEZ6A" localSheetId="2">'[1]TORNEO'!#REF!</definedName>
    <definedName name="DIEZ6A" localSheetId="4">'[1]TORNEO'!#REF!</definedName>
    <definedName name="DIEZ6A" localSheetId="0">'[1]TORNEO'!#REF!</definedName>
    <definedName name="DIEZ6A">'[1]TORNEO'!#REF!</definedName>
    <definedName name="DIEZ6B" localSheetId="3">'[1]TORNEO'!#REF!</definedName>
    <definedName name="DIEZ6B" localSheetId="1">'[1]TORNEO'!#REF!</definedName>
    <definedName name="DIEZ6B" localSheetId="2">'[1]TORNEO'!#REF!</definedName>
    <definedName name="DIEZ6B" localSheetId="4">'[1]TORNEO'!#REF!</definedName>
    <definedName name="DIEZ6B" localSheetId="0">'[1]TORNEO'!#REF!</definedName>
    <definedName name="DIEZ6B">'[1]TORNEO'!#REF!</definedName>
    <definedName name="DIEZ6C" localSheetId="3">'[1]TORNEO'!#REF!</definedName>
    <definedName name="DIEZ6C" localSheetId="1">'[1]TORNEO'!#REF!</definedName>
    <definedName name="DIEZ6C" localSheetId="2">'[1]TORNEO'!#REF!</definedName>
    <definedName name="DIEZ6C" localSheetId="4">'[1]TORNEO'!#REF!</definedName>
    <definedName name="DIEZ6C" localSheetId="0">'[1]TORNEO'!#REF!</definedName>
    <definedName name="DIEZ6C">'[1]TORNEO'!#REF!</definedName>
    <definedName name="DIEZ6D" localSheetId="3">'[1]TORNEO'!#REF!</definedName>
    <definedName name="DIEZ6D" localSheetId="1">'[1]TORNEO'!#REF!</definedName>
    <definedName name="DIEZ6D" localSheetId="2">'[1]TORNEO'!#REF!</definedName>
    <definedName name="DIEZ6D" localSheetId="4">'[1]TORNEO'!#REF!</definedName>
    <definedName name="DIEZ6D" localSheetId="0">'[1]TORNEO'!#REF!</definedName>
    <definedName name="DIEZ6D">'[1]TORNEO'!#REF!</definedName>
    <definedName name="DIEZ7A" localSheetId="3">'[1]TORNEO'!#REF!</definedName>
    <definedName name="DIEZ7A" localSheetId="1">'[1]TORNEO'!#REF!</definedName>
    <definedName name="DIEZ7A" localSheetId="2">'[1]TORNEO'!#REF!</definedName>
    <definedName name="DIEZ7A" localSheetId="4">'[1]TORNEO'!#REF!</definedName>
    <definedName name="DIEZ7A" localSheetId="0">'[1]TORNEO'!#REF!</definedName>
    <definedName name="DIEZ7A">'[1]TORNEO'!#REF!</definedName>
    <definedName name="DIEZ7B" localSheetId="3">'[1]TORNEO'!#REF!</definedName>
    <definedName name="DIEZ7B" localSheetId="1">'[1]TORNEO'!#REF!</definedName>
    <definedName name="DIEZ7B" localSheetId="2">'[1]TORNEO'!#REF!</definedName>
    <definedName name="DIEZ7B" localSheetId="4">'[1]TORNEO'!#REF!</definedName>
    <definedName name="DIEZ7B" localSheetId="0">'[1]TORNEO'!#REF!</definedName>
    <definedName name="DIEZ7B">'[1]TORNEO'!#REF!</definedName>
    <definedName name="DIEZ7C" localSheetId="3">'[1]TORNEO'!#REF!</definedName>
    <definedName name="DIEZ7C" localSheetId="1">'[1]TORNEO'!#REF!</definedName>
    <definedName name="DIEZ7C" localSheetId="2">'[1]TORNEO'!#REF!</definedName>
    <definedName name="DIEZ7C" localSheetId="4">'[1]TORNEO'!#REF!</definedName>
    <definedName name="DIEZ7C" localSheetId="0">'[1]TORNEO'!#REF!</definedName>
    <definedName name="DIEZ7C">'[1]TORNEO'!#REF!</definedName>
    <definedName name="DIEZ7D" localSheetId="3">'[1]TORNEO'!#REF!</definedName>
    <definedName name="DIEZ7D" localSheetId="1">'[1]TORNEO'!#REF!</definedName>
    <definedName name="DIEZ7D" localSheetId="2">'[1]TORNEO'!#REF!</definedName>
    <definedName name="DIEZ7D" localSheetId="4">'[1]TORNEO'!#REF!</definedName>
    <definedName name="DIEZ7D" localSheetId="0">'[1]TORNEO'!#REF!</definedName>
    <definedName name="DIEZ7D">'[1]TORNEO'!#REF!</definedName>
    <definedName name="DIEZ8A" localSheetId="3">'[1]TORNEO'!#REF!</definedName>
    <definedName name="DIEZ8A" localSheetId="1">'[1]TORNEO'!#REF!</definedName>
    <definedName name="DIEZ8A" localSheetId="2">'[1]TORNEO'!#REF!</definedName>
    <definedName name="DIEZ8A" localSheetId="4">'[1]TORNEO'!#REF!</definedName>
    <definedName name="DIEZ8A" localSheetId="0">'[1]TORNEO'!#REF!</definedName>
    <definedName name="DIEZ8A">'[1]TORNEO'!#REF!</definedName>
    <definedName name="DIEZ8B" localSheetId="3">'[1]TORNEO'!#REF!</definedName>
    <definedName name="DIEZ8B" localSheetId="1">'[1]TORNEO'!#REF!</definedName>
    <definedName name="DIEZ8B" localSheetId="2">'[1]TORNEO'!#REF!</definedName>
    <definedName name="DIEZ8B" localSheetId="4">'[1]TORNEO'!#REF!</definedName>
    <definedName name="DIEZ8B" localSheetId="0">'[1]TORNEO'!#REF!</definedName>
    <definedName name="DIEZ8B">'[1]TORNEO'!#REF!</definedName>
    <definedName name="DIEZ8C" localSheetId="3">'[1]TORNEO'!#REF!</definedName>
    <definedName name="DIEZ8C" localSheetId="1">'[1]TORNEO'!#REF!</definedName>
    <definedName name="DIEZ8C" localSheetId="2">'[1]TORNEO'!#REF!</definedName>
    <definedName name="DIEZ8C" localSheetId="4">'[1]TORNEO'!#REF!</definedName>
    <definedName name="DIEZ8C" localSheetId="0">'[1]TORNEO'!#REF!</definedName>
    <definedName name="DIEZ8C">'[1]TORNEO'!#REF!</definedName>
    <definedName name="DIEZ8D" localSheetId="3">'[1]TORNEO'!#REF!</definedName>
    <definedName name="DIEZ8D" localSheetId="1">'[1]TORNEO'!#REF!</definedName>
    <definedName name="DIEZ8D" localSheetId="2">'[1]TORNEO'!#REF!</definedName>
    <definedName name="DIEZ8D" localSheetId="4">'[1]TORNEO'!#REF!</definedName>
    <definedName name="DIEZ8D" localSheetId="0">'[1]TORNEO'!#REF!</definedName>
    <definedName name="DIEZ8D">'[1]TORNEO'!#REF!</definedName>
    <definedName name="DIEZ9A" localSheetId="3">'[1]TORNEO'!#REF!</definedName>
    <definedName name="DIEZ9A" localSheetId="1">'[1]TORNEO'!#REF!</definedName>
    <definedName name="DIEZ9A" localSheetId="2">'[1]TORNEO'!#REF!</definedName>
    <definedName name="DIEZ9A" localSheetId="4">'[1]TORNEO'!#REF!</definedName>
    <definedName name="DIEZ9A" localSheetId="0">'[1]TORNEO'!#REF!</definedName>
    <definedName name="DIEZ9A">'[1]TORNEO'!#REF!</definedName>
    <definedName name="DIEZ9B" localSheetId="3">'[1]TORNEO'!#REF!</definedName>
    <definedName name="DIEZ9B" localSheetId="1">'[1]TORNEO'!#REF!</definedName>
    <definedName name="DIEZ9B" localSheetId="2">'[1]TORNEO'!#REF!</definedName>
    <definedName name="DIEZ9B" localSheetId="4">'[1]TORNEO'!#REF!</definedName>
    <definedName name="DIEZ9B" localSheetId="0">'[1]TORNEO'!#REF!</definedName>
    <definedName name="DIEZ9B">'[1]TORNEO'!#REF!</definedName>
    <definedName name="DIEZ9C" localSheetId="3">'[1]TORNEO'!#REF!</definedName>
    <definedName name="DIEZ9C" localSheetId="1">'[1]TORNEO'!#REF!</definedName>
    <definedName name="DIEZ9C" localSheetId="2">'[1]TORNEO'!#REF!</definedName>
    <definedName name="DIEZ9C" localSheetId="4">'[1]TORNEO'!#REF!</definedName>
    <definedName name="DIEZ9C" localSheetId="0">'[1]TORNEO'!#REF!</definedName>
    <definedName name="DIEZ9C">'[1]TORNEO'!#REF!</definedName>
    <definedName name="DIEZ9D" localSheetId="3">'[1]TORNEO'!#REF!</definedName>
    <definedName name="DIEZ9D" localSheetId="1">'[1]TORNEO'!#REF!</definedName>
    <definedName name="DIEZ9D" localSheetId="2">'[1]TORNEO'!#REF!</definedName>
    <definedName name="DIEZ9D" localSheetId="4">'[1]TORNEO'!#REF!</definedName>
    <definedName name="DIEZ9D" localSheetId="0">'[1]TORNEO'!#REF!</definedName>
    <definedName name="DIEZ9D">'[1]TORNEO'!#REF!</definedName>
    <definedName name="OCHO0" localSheetId="3">'[2]RANA Y MINITEJO'!#REF!</definedName>
    <definedName name="OCHO0" localSheetId="1">'[2]RANA Y MINITEJO'!#REF!</definedName>
    <definedName name="OCHO0" localSheetId="2">'[2]RANA Y MINITEJO'!#REF!</definedName>
    <definedName name="OCHO0" localSheetId="4">'[2]RANA Y MINITEJO'!#REF!</definedName>
    <definedName name="OCHO0" localSheetId="0">'[2]RANA Y MINITEJO'!#REF!</definedName>
    <definedName name="OCHO0">'[2]RANA Y MINITEJO'!#REF!</definedName>
    <definedName name="OCHO10D" localSheetId="3">'[1]TORNEO'!#REF!</definedName>
    <definedName name="OCHO10D" localSheetId="1">'[1]TORNEO'!#REF!</definedName>
    <definedName name="OCHO10D" localSheetId="2">'[1]TORNEO'!#REF!</definedName>
    <definedName name="OCHO10D" localSheetId="4">'[1]TORNEO'!#REF!</definedName>
    <definedName name="OCHO10D" localSheetId="0">'[1]TORNEO'!#REF!</definedName>
    <definedName name="OCHO10D">'[1]TORNEO'!#REF!</definedName>
    <definedName name="OCHO1A" localSheetId="3">'[1]TORNEO'!#REF!</definedName>
    <definedName name="OCHO1A" localSheetId="1">'[1]TORNEO'!#REF!</definedName>
    <definedName name="OCHO1A" localSheetId="2">'[1]TORNEO'!#REF!</definedName>
    <definedName name="OCHO1A" localSheetId="4">'[1]TORNEO'!#REF!</definedName>
    <definedName name="OCHO1A" localSheetId="0">'[1]TORNEO'!#REF!</definedName>
    <definedName name="OCHO1A">'[1]TORNEO'!#REF!</definedName>
    <definedName name="OCHO1B" localSheetId="3">'[1]TORNEO'!#REF!</definedName>
    <definedName name="OCHO1B" localSheetId="1">'[1]TORNEO'!#REF!</definedName>
    <definedName name="OCHO1B" localSheetId="2">'[1]TORNEO'!#REF!</definedName>
    <definedName name="OCHO1B" localSheetId="4">'[1]TORNEO'!#REF!</definedName>
    <definedName name="OCHO1B" localSheetId="0">'[1]TORNEO'!#REF!</definedName>
    <definedName name="OCHO1B">'[1]TORNEO'!#REF!</definedName>
    <definedName name="OCHO1C" localSheetId="3">'[1]TORNEO'!#REF!</definedName>
    <definedName name="OCHO1C" localSheetId="1">'[1]TORNEO'!#REF!</definedName>
    <definedName name="OCHO1C" localSheetId="2">'[1]TORNEO'!#REF!</definedName>
    <definedName name="OCHO1C" localSheetId="4">'[1]TORNEO'!#REF!</definedName>
    <definedName name="OCHO1C" localSheetId="0">'[1]TORNEO'!#REF!</definedName>
    <definedName name="OCHO1C">'[1]TORNEO'!#REF!</definedName>
    <definedName name="OCHO1D" localSheetId="3">'[1]TORNEO'!#REF!</definedName>
    <definedName name="OCHO1D" localSheetId="1">'[1]TORNEO'!#REF!</definedName>
    <definedName name="OCHO1D" localSheetId="2">'[1]TORNEO'!#REF!</definedName>
    <definedName name="OCHO1D" localSheetId="4">'[1]TORNEO'!#REF!</definedName>
    <definedName name="OCHO1D" localSheetId="0">'[1]TORNEO'!#REF!</definedName>
    <definedName name="OCHO1D">'[1]TORNEO'!#REF!</definedName>
    <definedName name="OCHO2A" localSheetId="3">'[1]TORNEO'!#REF!</definedName>
    <definedName name="OCHO2A" localSheetId="1">'[1]TORNEO'!#REF!</definedName>
    <definedName name="OCHO2A" localSheetId="2">'[1]TORNEO'!#REF!</definedName>
    <definedName name="OCHO2A" localSheetId="4">'[1]TORNEO'!#REF!</definedName>
    <definedName name="OCHO2A" localSheetId="0">'[1]TORNEO'!#REF!</definedName>
    <definedName name="OCHO2A">'[1]TORNEO'!#REF!</definedName>
    <definedName name="OCHO2B" localSheetId="3">'[1]TORNEO'!#REF!</definedName>
    <definedName name="OCHO2B" localSheetId="1">'[1]TORNEO'!#REF!</definedName>
    <definedName name="OCHO2B" localSheetId="2">'[1]TORNEO'!#REF!</definedName>
    <definedName name="OCHO2B" localSheetId="4">'[1]TORNEO'!#REF!</definedName>
    <definedName name="OCHO2B" localSheetId="0">'[1]TORNEO'!#REF!</definedName>
    <definedName name="OCHO2B">'[1]TORNEO'!#REF!</definedName>
    <definedName name="OCHO2C" localSheetId="3">'[1]TORNEO'!#REF!</definedName>
    <definedName name="OCHO2C" localSheetId="1">'[1]TORNEO'!#REF!</definedName>
    <definedName name="OCHO2C" localSheetId="2">'[1]TORNEO'!#REF!</definedName>
    <definedName name="OCHO2C" localSheetId="4">'[1]TORNEO'!#REF!</definedName>
    <definedName name="OCHO2C" localSheetId="0">'[1]TORNEO'!#REF!</definedName>
    <definedName name="OCHO2C">'[1]TORNEO'!#REF!</definedName>
    <definedName name="OCHO2D" localSheetId="3">'[1]TORNEO'!#REF!</definedName>
    <definedName name="OCHO2D" localSheetId="1">'[1]TORNEO'!#REF!</definedName>
    <definedName name="OCHO2D" localSheetId="2">'[1]TORNEO'!#REF!</definedName>
    <definedName name="OCHO2D" localSheetId="4">'[1]TORNEO'!#REF!</definedName>
    <definedName name="OCHO2D" localSheetId="0">'[1]TORNEO'!#REF!</definedName>
    <definedName name="OCHO2D">'[1]TORNEO'!#REF!</definedName>
    <definedName name="OCHO3A" localSheetId="3">'[1]TORNEO'!#REF!</definedName>
    <definedName name="OCHO3A" localSheetId="1">'[1]TORNEO'!#REF!</definedName>
    <definedName name="OCHO3A" localSheetId="2">'[1]TORNEO'!#REF!</definedName>
    <definedName name="OCHO3A" localSheetId="4">'[1]TORNEO'!#REF!</definedName>
    <definedName name="OCHO3A" localSheetId="0">'[1]TORNEO'!#REF!</definedName>
    <definedName name="OCHO3A">'[1]TORNEO'!#REF!</definedName>
    <definedName name="OCHO3B" localSheetId="3">'[1]TORNEO'!#REF!</definedName>
    <definedName name="OCHO3B" localSheetId="1">'[1]TORNEO'!#REF!</definedName>
    <definedName name="OCHO3B" localSheetId="2">'[1]TORNEO'!#REF!</definedName>
    <definedName name="OCHO3B" localSheetId="4">'[1]TORNEO'!#REF!</definedName>
    <definedName name="OCHO3B" localSheetId="0">'[1]TORNEO'!#REF!</definedName>
    <definedName name="OCHO3B">'[1]TORNEO'!#REF!</definedName>
    <definedName name="OCHO3C" localSheetId="3">'[1]TORNEO'!#REF!</definedName>
    <definedName name="OCHO3C" localSheetId="1">'[1]TORNEO'!#REF!</definedName>
    <definedName name="OCHO3C" localSheetId="2">'[1]TORNEO'!#REF!</definedName>
    <definedName name="OCHO3C" localSheetId="4">'[1]TORNEO'!#REF!</definedName>
    <definedName name="OCHO3C" localSheetId="0">'[1]TORNEO'!#REF!</definedName>
    <definedName name="OCHO3C">'[1]TORNEO'!#REF!</definedName>
    <definedName name="OCHO3D" localSheetId="3">'[1]TORNEO'!#REF!</definedName>
    <definedName name="OCHO3D" localSheetId="1">'[1]TORNEO'!#REF!</definedName>
    <definedName name="OCHO3D" localSheetId="2">'[1]TORNEO'!#REF!</definedName>
    <definedName name="OCHO3D" localSheetId="4">'[1]TORNEO'!#REF!</definedName>
    <definedName name="OCHO3D" localSheetId="0">'[1]TORNEO'!#REF!</definedName>
    <definedName name="OCHO3D">'[1]TORNEO'!#REF!</definedName>
    <definedName name="OCHO4A" localSheetId="3">'[1]TORNEO'!#REF!</definedName>
    <definedName name="OCHO4A" localSheetId="1">'[1]TORNEO'!#REF!</definedName>
    <definedName name="OCHO4A" localSheetId="2">'[1]TORNEO'!#REF!</definedName>
    <definedName name="OCHO4A" localSheetId="4">'[1]TORNEO'!#REF!</definedName>
    <definedName name="OCHO4A" localSheetId="0">'[1]TORNEO'!#REF!</definedName>
    <definedName name="OCHO4A">'[1]TORNEO'!#REF!</definedName>
    <definedName name="OCHO4B" localSheetId="3">'[1]TORNEO'!#REF!</definedName>
    <definedName name="OCHO4B" localSheetId="1">'[1]TORNEO'!#REF!</definedName>
    <definedName name="OCHO4B" localSheetId="2">'[1]TORNEO'!#REF!</definedName>
    <definedName name="OCHO4B" localSheetId="4">'[1]TORNEO'!#REF!</definedName>
    <definedName name="OCHO4B" localSheetId="0">'[1]TORNEO'!#REF!</definedName>
    <definedName name="OCHO4B">'[1]TORNEO'!#REF!</definedName>
    <definedName name="OCHO4C" localSheetId="3">'[1]TORNEO'!#REF!</definedName>
    <definedName name="OCHO4C" localSheetId="1">'[1]TORNEO'!#REF!</definedName>
    <definedName name="OCHO4C" localSheetId="2">'[1]TORNEO'!#REF!</definedName>
    <definedName name="OCHO4C" localSheetId="4">'[1]TORNEO'!#REF!</definedName>
    <definedName name="OCHO4C" localSheetId="0">'[1]TORNEO'!#REF!</definedName>
    <definedName name="OCHO4C">'[1]TORNEO'!#REF!</definedName>
    <definedName name="OCHO4D" localSheetId="3">'[1]TORNEO'!#REF!</definedName>
    <definedName name="OCHO4D" localSheetId="1">'[1]TORNEO'!#REF!</definedName>
    <definedName name="OCHO4D" localSheetId="2">'[1]TORNEO'!#REF!</definedName>
    <definedName name="OCHO4D" localSheetId="4">'[1]TORNEO'!#REF!</definedName>
    <definedName name="OCHO4D" localSheetId="0">'[1]TORNEO'!#REF!</definedName>
    <definedName name="OCHO4D">'[1]TORNEO'!#REF!</definedName>
    <definedName name="OCHO5A" localSheetId="3">'[1]TORNEO'!#REF!</definedName>
    <definedName name="OCHO5A" localSheetId="1">'[1]TORNEO'!#REF!</definedName>
    <definedName name="OCHO5A" localSheetId="2">'[1]TORNEO'!#REF!</definedName>
    <definedName name="OCHO5A" localSheetId="4">'[1]TORNEO'!#REF!</definedName>
    <definedName name="OCHO5A" localSheetId="0">'[1]TORNEO'!#REF!</definedName>
    <definedName name="OCHO5A">'[1]TORNEO'!#REF!</definedName>
    <definedName name="OCHO5B" localSheetId="3">'[1]TORNEO'!#REF!</definedName>
    <definedName name="OCHO5B" localSheetId="1">'[1]TORNEO'!#REF!</definedName>
    <definedName name="OCHO5B" localSheetId="2">'[1]TORNEO'!#REF!</definedName>
    <definedName name="OCHO5B" localSheetId="4">'[1]TORNEO'!#REF!</definedName>
    <definedName name="OCHO5B" localSheetId="0">'[1]TORNEO'!#REF!</definedName>
    <definedName name="OCHO5B">'[1]TORNEO'!#REF!</definedName>
    <definedName name="OCHO5C" localSheetId="3">'[1]TORNEO'!#REF!</definedName>
    <definedName name="OCHO5C" localSheetId="1">'[1]TORNEO'!#REF!</definedName>
    <definedName name="OCHO5C" localSheetId="2">'[1]TORNEO'!#REF!</definedName>
    <definedName name="OCHO5C" localSheetId="4">'[1]TORNEO'!#REF!</definedName>
    <definedName name="OCHO5C" localSheetId="0">'[1]TORNEO'!#REF!</definedName>
    <definedName name="OCHO5C">'[1]TORNEO'!#REF!</definedName>
    <definedName name="OCHO5D" localSheetId="3">'[1]TORNEO'!#REF!</definedName>
    <definedName name="OCHO5D" localSheetId="1">'[1]TORNEO'!#REF!</definedName>
    <definedName name="OCHO5D" localSheetId="2">'[1]TORNEO'!#REF!</definedName>
    <definedName name="OCHO5D" localSheetId="4">'[1]TORNEO'!#REF!</definedName>
    <definedName name="OCHO5D" localSheetId="0">'[1]TORNEO'!#REF!</definedName>
    <definedName name="OCHO5D">'[1]TORNEO'!#REF!</definedName>
    <definedName name="OCHO6A" localSheetId="3">'[1]TORNEO'!#REF!</definedName>
    <definedName name="OCHO6A" localSheetId="1">'[1]TORNEO'!#REF!</definedName>
    <definedName name="OCHO6A" localSheetId="2">'[1]TORNEO'!#REF!</definedName>
    <definedName name="OCHO6A" localSheetId="4">'[1]TORNEO'!#REF!</definedName>
    <definedName name="OCHO6A" localSheetId="0">'[1]TORNEO'!#REF!</definedName>
    <definedName name="OCHO6A">'[1]TORNEO'!#REF!</definedName>
    <definedName name="OCHO6B" localSheetId="3">'[1]TORNEO'!#REF!</definedName>
    <definedName name="OCHO6B" localSheetId="1">'[1]TORNEO'!#REF!</definedName>
    <definedName name="OCHO6B" localSheetId="2">'[1]TORNEO'!#REF!</definedName>
    <definedName name="OCHO6B" localSheetId="4">'[1]TORNEO'!#REF!</definedName>
    <definedName name="OCHO6B" localSheetId="0">'[1]TORNEO'!#REF!</definedName>
    <definedName name="OCHO6B">'[1]TORNEO'!#REF!</definedName>
    <definedName name="OCHO6C" localSheetId="3">'[1]TORNEO'!#REF!</definedName>
    <definedName name="OCHO6C" localSheetId="1">'[1]TORNEO'!#REF!</definedName>
    <definedName name="OCHO6C" localSheetId="2">'[1]TORNEO'!#REF!</definedName>
    <definedName name="OCHO6C" localSheetId="4">'[1]TORNEO'!#REF!</definedName>
    <definedName name="OCHO6C" localSheetId="0">'[1]TORNEO'!#REF!</definedName>
    <definedName name="OCHO6C">'[1]TORNEO'!#REF!</definedName>
    <definedName name="OCHO6D" localSheetId="3">'[1]TORNEO'!#REF!</definedName>
    <definedName name="OCHO6D" localSheetId="1">'[1]TORNEO'!#REF!</definedName>
    <definedName name="OCHO6D" localSheetId="2">'[1]TORNEO'!#REF!</definedName>
    <definedName name="OCHO6D" localSheetId="4">'[1]TORNEO'!#REF!</definedName>
    <definedName name="OCHO6D" localSheetId="0">'[1]TORNEO'!#REF!</definedName>
    <definedName name="OCHO6D">'[1]TORNEO'!#REF!</definedName>
    <definedName name="OCHO7A" localSheetId="3">'[1]TORNEO'!#REF!</definedName>
    <definedName name="OCHO7A" localSheetId="1">'[1]TORNEO'!#REF!</definedName>
    <definedName name="OCHO7A" localSheetId="2">'[1]TORNEO'!#REF!</definedName>
    <definedName name="OCHO7A" localSheetId="4">'[1]TORNEO'!#REF!</definedName>
    <definedName name="OCHO7A" localSheetId="0">'[1]TORNEO'!#REF!</definedName>
    <definedName name="OCHO7A">'[1]TORNEO'!#REF!</definedName>
    <definedName name="OCHO7B" localSheetId="3">'[1]TORNEO'!#REF!</definedName>
    <definedName name="OCHO7B" localSheetId="1">'[1]TORNEO'!#REF!</definedName>
    <definedName name="OCHO7B" localSheetId="2">'[1]TORNEO'!#REF!</definedName>
    <definedName name="OCHO7B" localSheetId="4">'[1]TORNEO'!#REF!</definedName>
    <definedName name="OCHO7B" localSheetId="0">'[1]TORNEO'!#REF!</definedName>
    <definedName name="OCHO7B">'[1]TORNEO'!#REF!</definedName>
    <definedName name="OCHO7C" localSheetId="3">'[1]TORNEO'!#REF!</definedName>
    <definedName name="OCHO7C" localSheetId="1">'[1]TORNEO'!#REF!</definedName>
    <definedName name="OCHO7C" localSheetId="2">'[1]TORNEO'!#REF!</definedName>
    <definedName name="OCHO7C" localSheetId="4">'[1]TORNEO'!#REF!</definedName>
    <definedName name="OCHO7C" localSheetId="0">'[1]TORNEO'!#REF!</definedName>
    <definedName name="OCHO7C">'[1]TORNEO'!#REF!</definedName>
    <definedName name="OCHO7D" localSheetId="3">'[1]TORNEO'!#REF!</definedName>
    <definedName name="OCHO7D" localSheetId="1">'[1]TORNEO'!#REF!</definedName>
    <definedName name="OCHO7D" localSheetId="2">'[1]TORNEO'!#REF!</definedName>
    <definedName name="OCHO7D" localSheetId="4">'[1]TORNEO'!#REF!</definedName>
    <definedName name="OCHO7D" localSheetId="0">'[1]TORNEO'!#REF!</definedName>
    <definedName name="OCHO7D">'[1]TORNEO'!#REF!</definedName>
    <definedName name="OCHO8A" localSheetId="3">'[1]TORNEO'!#REF!</definedName>
    <definedName name="OCHO8A" localSheetId="1">'[1]TORNEO'!#REF!</definedName>
    <definedName name="OCHO8A" localSheetId="2">'[1]TORNEO'!#REF!</definedName>
    <definedName name="OCHO8A" localSheetId="4">'[1]TORNEO'!#REF!</definedName>
    <definedName name="OCHO8A" localSheetId="0">'[1]TORNEO'!#REF!</definedName>
    <definedName name="OCHO8A">'[1]TORNEO'!#REF!</definedName>
    <definedName name="OCHO8B" localSheetId="3">'[1]TORNEO'!#REF!</definedName>
    <definedName name="OCHO8B" localSheetId="1">'[1]TORNEO'!#REF!</definedName>
    <definedName name="OCHO8B" localSheetId="2">'[1]TORNEO'!#REF!</definedName>
    <definedName name="OCHO8B" localSheetId="4">'[1]TORNEO'!#REF!</definedName>
    <definedName name="OCHO8B" localSheetId="0">'[1]TORNEO'!#REF!</definedName>
    <definedName name="OCHO8B">'[1]TORNEO'!#REF!</definedName>
    <definedName name="OCHO8C" localSheetId="3">'[1]TORNEO'!#REF!</definedName>
    <definedName name="OCHO8C" localSheetId="1">'[1]TORNEO'!#REF!</definedName>
    <definedName name="OCHO8C" localSheetId="2">'[1]TORNEO'!#REF!</definedName>
    <definedName name="OCHO8C" localSheetId="4">'[1]TORNEO'!#REF!</definedName>
    <definedName name="OCHO8C" localSheetId="0">'[1]TORNEO'!#REF!</definedName>
    <definedName name="OCHO8C">'[1]TORNEO'!#REF!</definedName>
    <definedName name="OCHO8D" localSheetId="3">'[1]TORNEO'!#REF!</definedName>
    <definedName name="OCHO8D" localSheetId="1">'[1]TORNEO'!#REF!</definedName>
    <definedName name="OCHO8D" localSheetId="2">'[1]TORNEO'!#REF!</definedName>
    <definedName name="OCHO8D" localSheetId="4">'[1]TORNEO'!#REF!</definedName>
    <definedName name="OCHO8D" localSheetId="0">'[1]TORNEO'!#REF!</definedName>
    <definedName name="OCHO8D">'[1]TORNEO'!#REF!</definedName>
    <definedName name="OCHO9D" localSheetId="3">'[1]TORNEO'!#REF!</definedName>
    <definedName name="OCHO9D" localSheetId="1">'[1]TORNEO'!#REF!</definedName>
    <definedName name="OCHO9D" localSheetId="2">'[1]TORNEO'!#REF!</definedName>
    <definedName name="OCHO9D" localSheetId="4">'[1]TORNEO'!#REF!</definedName>
    <definedName name="OCHO9D" localSheetId="0">'[1]TORNEO'!#REF!</definedName>
    <definedName name="OCHO9D">'[1]TORNEO'!#REF!</definedName>
    <definedName name="seis0">#REF!</definedName>
    <definedName name="SEIS1A" localSheetId="3">'[1]TORNEO'!#REF!</definedName>
    <definedName name="SEIS1A" localSheetId="1">'[1]TORNEO'!#REF!</definedName>
    <definedName name="SEIS1A" localSheetId="2">'[1]TORNEO'!#REF!</definedName>
    <definedName name="SEIS1A" localSheetId="4">'[1]TORNEO'!#REF!</definedName>
    <definedName name="SEIS1A" localSheetId="0">'[1]TORNEO'!#REF!</definedName>
    <definedName name="SEIS1A">'[1]TORNEO'!#REF!</definedName>
    <definedName name="SEIS1B">'[1]TORNEO'!$E$9</definedName>
    <definedName name="SEIS1C">'[1]TORNEO'!$H$9</definedName>
    <definedName name="SEIS1D" localSheetId="3">'[1]TORNEO'!#REF!</definedName>
    <definedName name="SEIS1D" localSheetId="1">'[1]TORNEO'!#REF!</definedName>
    <definedName name="SEIS1D" localSheetId="2">'[1]TORNEO'!#REF!</definedName>
    <definedName name="SEIS1D" localSheetId="4">'[1]TORNEO'!#REF!</definedName>
    <definedName name="SEIS1D" localSheetId="0">'[1]TORNEO'!#REF!</definedName>
    <definedName name="SEIS1D">'[1]TORNEO'!#REF!</definedName>
    <definedName name="SEIS1E" localSheetId="3">'[1]TORNEO'!#REF!</definedName>
    <definedName name="SEIS1E" localSheetId="1">'[1]TORNEO'!#REF!</definedName>
    <definedName name="SEIS1E" localSheetId="2">'[1]TORNEO'!#REF!</definedName>
    <definedName name="SEIS1E" localSheetId="4">'[1]TORNEO'!#REF!</definedName>
    <definedName name="SEIS1E" localSheetId="0">'[1]TORNEO'!#REF!</definedName>
    <definedName name="SEIS1E">'[1]TORNEO'!#REF!</definedName>
    <definedName name="SEIS1F">'[1]TORNEO'!$H$24</definedName>
    <definedName name="SEIS1G" localSheetId="3">'[1]TORNEO'!#REF!</definedName>
    <definedName name="SEIS1G" localSheetId="1">'[1]TORNEO'!#REF!</definedName>
    <definedName name="SEIS1G" localSheetId="2">'[1]TORNEO'!#REF!</definedName>
    <definedName name="SEIS1G" localSheetId="4">'[1]TORNEO'!#REF!</definedName>
    <definedName name="SEIS1G" localSheetId="0">'[1]TORNEO'!#REF!</definedName>
    <definedName name="SEIS1G">'[1]TORNEO'!#REF!</definedName>
    <definedName name="SEIS1H" localSheetId="3">'[1]TORNEO'!#REF!</definedName>
    <definedName name="SEIS1H" localSheetId="1">'[1]TORNEO'!#REF!</definedName>
    <definedName name="SEIS1H" localSheetId="2">'[1]TORNEO'!#REF!</definedName>
    <definedName name="SEIS1H" localSheetId="4">'[1]TORNEO'!#REF!</definedName>
    <definedName name="SEIS1H" localSheetId="0">'[1]TORNEO'!#REF!</definedName>
    <definedName name="SEIS1H">'[1]TORNEO'!#REF!</definedName>
    <definedName name="SEIS1I" localSheetId="3">'[1]TORNEO'!#REF!</definedName>
    <definedName name="SEIS1I" localSheetId="1">'[1]TORNEO'!#REF!</definedName>
    <definedName name="SEIS1I" localSheetId="2">'[1]TORNEO'!#REF!</definedName>
    <definedName name="SEIS1I" localSheetId="4">'[1]TORNEO'!#REF!</definedName>
    <definedName name="SEIS1I" localSheetId="0">'[1]TORNEO'!#REF!</definedName>
    <definedName name="SEIS1I">'[1]TORNEO'!#REF!</definedName>
    <definedName name="SEIS2A" localSheetId="3">'[1]TORNEO'!#REF!</definedName>
    <definedName name="SEIS2A" localSheetId="1">'[1]TORNEO'!#REF!</definedName>
    <definedName name="SEIS2A" localSheetId="2">'[1]TORNEO'!#REF!</definedName>
    <definedName name="SEIS2A" localSheetId="4">'[1]TORNEO'!#REF!</definedName>
    <definedName name="SEIS2A" localSheetId="0">'[1]TORNEO'!#REF!</definedName>
    <definedName name="SEIS2A">'[1]TORNEO'!#REF!</definedName>
    <definedName name="SEIS2B">'[1]TORNEO'!$E$10</definedName>
    <definedName name="SEIS2C">#REF!</definedName>
    <definedName name="SEIS2D" localSheetId="3">'[1]TORNEO'!#REF!</definedName>
    <definedName name="SEIS2D" localSheetId="1">'[1]TORNEO'!#REF!</definedName>
    <definedName name="SEIS2D" localSheetId="2">'[1]TORNEO'!#REF!</definedName>
    <definedName name="SEIS2D" localSheetId="4">'[1]TORNEO'!#REF!</definedName>
    <definedName name="SEIS2D" localSheetId="0">'[1]TORNEO'!#REF!</definedName>
    <definedName name="SEIS2D">'[1]TORNEO'!#REF!</definedName>
    <definedName name="SEIS2E" localSheetId="3">'[1]TORNEO'!#REF!</definedName>
    <definedName name="SEIS2E" localSheetId="1">'[1]TORNEO'!#REF!</definedName>
    <definedName name="SEIS2E" localSheetId="2">'[1]TORNEO'!#REF!</definedName>
    <definedName name="SEIS2E" localSheetId="4">'[1]TORNEO'!#REF!</definedName>
    <definedName name="SEIS2E" localSheetId="0">'[1]TORNEO'!#REF!</definedName>
    <definedName name="SEIS2E">'[1]TORNEO'!#REF!</definedName>
    <definedName name="SEIS2F">'[1]TORNEO'!$H$25</definedName>
    <definedName name="SEIS2G" localSheetId="3">'[1]TORNEO'!#REF!</definedName>
    <definedName name="SEIS2G" localSheetId="1">'[1]TORNEO'!#REF!</definedName>
    <definedName name="SEIS2G" localSheetId="2">'[1]TORNEO'!#REF!</definedName>
    <definedName name="SEIS2G" localSheetId="4">'[1]TORNEO'!#REF!</definedName>
    <definedName name="SEIS2G" localSheetId="0">'[1]TORNEO'!#REF!</definedName>
    <definedName name="SEIS2G">'[1]TORNEO'!#REF!</definedName>
    <definedName name="SEIS2H" localSheetId="3">'[1]TORNEO'!#REF!</definedName>
    <definedName name="SEIS2H" localSheetId="1">'[1]TORNEO'!#REF!</definedName>
    <definedName name="SEIS2H" localSheetId="2">'[1]TORNEO'!#REF!</definedName>
    <definedName name="SEIS2H" localSheetId="4">'[1]TORNEO'!#REF!</definedName>
    <definedName name="SEIS2H" localSheetId="0">'[1]TORNEO'!#REF!</definedName>
    <definedName name="SEIS2H">'[1]TORNEO'!#REF!</definedName>
    <definedName name="SEIS2I" localSheetId="3">'[1]TORNEO'!#REF!</definedName>
    <definedName name="SEIS2I" localSheetId="1">'[1]TORNEO'!#REF!</definedName>
    <definedName name="SEIS2I" localSheetId="2">'[1]TORNEO'!#REF!</definedName>
    <definedName name="SEIS2I" localSheetId="4">'[1]TORNEO'!#REF!</definedName>
    <definedName name="SEIS2I" localSheetId="0">'[1]TORNEO'!#REF!</definedName>
    <definedName name="SEIS2I">'[1]TORNEO'!#REF!</definedName>
    <definedName name="SEIS3A" localSheetId="3">'[1]TORNEO'!#REF!</definedName>
    <definedName name="SEIS3A" localSheetId="1">'[1]TORNEO'!#REF!</definedName>
    <definedName name="SEIS3A" localSheetId="2">'[1]TORNEO'!#REF!</definedName>
    <definedName name="SEIS3A" localSheetId="4">'[1]TORNEO'!#REF!</definedName>
    <definedName name="SEIS3A" localSheetId="0">'[1]TORNEO'!#REF!</definedName>
    <definedName name="SEIS3A">'[1]TORNEO'!#REF!</definedName>
    <definedName name="SEIS3B">'[1]TORNEO'!$E$11</definedName>
    <definedName name="SEIS3C">'[1]TORNEO'!$H$11</definedName>
    <definedName name="SEIS3D" localSheetId="3">'[1]TORNEO'!#REF!</definedName>
    <definedName name="SEIS3D" localSheetId="1">'[1]TORNEO'!#REF!</definedName>
    <definedName name="SEIS3D" localSheetId="2">'[1]TORNEO'!#REF!</definedName>
    <definedName name="SEIS3D" localSheetId="4">'[1]TORNEO'!#REF!</definedName>
    <definedName name="SEIS3D" localSheetId="0">'[1]TORNEO'!#REF!</definedName>
    <definedName name="SEIS3D">'[1]TORNEO'!#REF!</definedName>
    <definedName name="SEIS3E" localSheetId="3">'[1]TORNEO'!#REF!</definedName>
    <definedName name="SEIS3E" localSheetId="1">'[1]TORNEO'!#REF!</definedName>
    <definedName name="SEIS3E" localSheetId="2">'[1]TORNEO'!#REF!</definedName>
    <definedName name="SEIS3E" localSheetId="4">'[1]TORNEO'!#REF!</definedName>
    <definedName name="SEIS3E" localSheetId="0">'[1]TORNEO'!#REF!</definedName>
    <definedName name="SEIS3E">'[1]TORNEO'!#REF!</definedName>
    <definedName name="SEIS3F">'[1]TORNEO'!$H$26</definedName>
    <definedName name="SEIS3G" localSheetId="3">'[1]TORNEO'!#REF!</definedName>
    <definedName name="SEIS3G" localSheetId="1">'[1]TORNEO'!#REF!</definedName>
    <definedName name="SEIS3G" localSheetId="2">'[1]TORNEO'!#REF!</definedName>
    <definedName name="SEIS3G" localSheetId="4">'[1]TORNEO'!#REF!</definedName>
    <definedName name="SEIS3G" localSheetId="0">'[1]TORNEO'!#REF!</definedName>
    <definedName name="SEIS3G">'[1]TORNEO'!#REF!</definedName>
    <definedName name="SEIS3H" localSheetId="3">'[1]TORNEO'!#REF!</definedName>
    <definedName name="SEIS3H" localSheetId="1">'[1]TORNEO'!#REF!</definedName>
    <definedName name="SEIS3H" localSheetId="2">'[1]TORNEO'!#REF!</definedName>
    <definedName name="SEIS3H" localSheetId="4">'[1]TORNEO'!#REF!</definedName>
    <definedName name="SEIS3H" localSheetId="0">'[1]TORNEO'!#REF!</definedName>
    <definedName name="SEIS3H">'[1]TORNEO'!#REF!</definedName>
    <definedName name="SEIS3I" localSheetId="3">'[1]TORNEO'!#REF!</definedName>
    <definedName name="SEIS3I" localSheetId="1">'[1]TORNEO'!#REF!</definedName>
    <definedName name="SEIS3I" localSheetId="2">'[1]TORNEO'!#REF!</definedName>
    <definedName name="SEIS3I" localSheetId="4">'[1]TORNEO'!#REF!</definedName>
    <definedName name="SEIS3I" localSheetId="0">'[1]TORNEO'!#REF!</definedName>
    <definedName name="SEIS3I">'[1]TORNEO'!#REF!</definedName>
    <definedName name="SEIS4A" localSheetId="3">'[1]TORNEO'!#REF!</definedName>
    <definedName name="SEIS4A" localSheetId="1">'[1]TORNEO'!#REF!</definedName>
    <definedName name="SEIS4A" localSheetId="2">'[1]TORNEO'!#REF!</definedName>
    <definedName name="SEIS4A" localSheetId="4">'[1]TORNEO'!#REF!</definedName>
    <definedName name="SEIS4A" localSheetId="0">'[1]TORNEO'!#REF!</definedName>
    <definedName name="SEIS4A">'[1]TORNEO'!#REF!</definedName>
    <definedName name="SEIS4B">'[1]TORNEO'!$E$12</definedName>
    <definedName name="SEIS4C">'[1]TORNEO'!$H$12</definedName>
    <definedName name="SEIS4D" localSheetId="3">'[1]TORNEO'!#REF!</definedName>
    <definedName name="SEIS4D" localSheetId="1">'[1]TORNEO'!#REF!</definedName>
    <definedName name="SEIS4D" localSheetId="2">'[1]TORNEO'!#REF!</definedName>
    <definedName name="SEIS4D" localSheetId="4">'[1]TORNEO'!#REF!</definedName>
    <definedName name="SEIS4D" localSheetId="0">'[1]TORNEO'!#REF!</definedName>
    <definedName name="SEIS4D">'[1]TORNEO'!#REF!</definedName>
    <definedName name="SEIS4E" localSheetId="3">'[1]TORNEO'!#REF!</definedName>
    <definedName name="SEIS4E" localSheetId="1">'[1]TORNEO'!#REF!</definedName>
    <definedName name="SEIS4E" localSheetId="2">'[1]TORNEO'!#REF!</definedName>
    <definedName name="SEIS4E" localSheetId="4">'[1]TORNEO'!#REF!</definedName>
    <definedName name="SEIS4E" localSheetId="0">'[1]TORNEO'!#REF!</definedName>
    <definedName name="SEIS4E">'[1]TORNEO'!#REF!</definedName>
    <definedName name="SEIS4F">'[1]TORNEO'!$H$27</definedName>
    <definedName name="SEIS4G" localSheetId="3">'[1]TORNEO'!#REF!</definedName>
    <definedName name="SEIS4G" localSheetId="1">'[1]TORNEO'!#REF!</definedName>
    <definedName name="SEIS4G" localSheetId="2">'[1]TORNEO'!#REF!</definedName>
    <definedName name="SEIS4G" localSheetId="4">'[1]TORNEO'!#REF!</definedName>
    <definedName name="SEIS4G" localSheetId="0">'[1]TORNEO'!#REF!</definedName>
    <definedName name="SEIS4G">'[1]TORNEO'!#REF!</definedName>
    <definedName name="SEIS4H" localSheetId="3">'[1]TORNEO'!#REF!</definedName>
    <definedName name="SEIS4H" localSheetId="1">'[1]TORNEO'!#REF!</definedName>
    <definedName name="SEIS4H" localSheetId="2">'[1]TORNEO'!#REF!</definedName>
    <definedName name="SEIS4H" localSheetId="4">'[1]TORNEO'!#REF!</definedName>
    <definedName name="SEIS4H" localSheetId="0">'[1]TORNEO'!#REF!</definedName>
    <definedName name="SEIS4H">'[1]TORNEO'!#REF!</definedName>
    <definedName name="SEIS4I" localSheetId="3">'[1]TORNEO'!#REF!</definedName>
    <definedName name="SEIS4I" localSheetId="1">'[1]TORNEO'!#REF!</definedName>
    <definedName name="SEIS4I" localSheetId="2">'[1]TORNEO'!#REF!</definedName>
    <definedName name="SEIS4I" localSheetId="4">'[1]TORNEO'!#REF!</definedName>
    <definedName name="SEIS4I" localSheetId="0">'[1]TORNEO'!#REF!</definedName>
    <definedName name="SEIS4I">'[1]TORNEO'!#REF!</definedName>
    <definedName name="SEIS5A" localSheetId="3">'[1]TORNEO'!#REF!</definedName>
    <definedName name="SEIS5A" localSheetId="1">'[1]TORNEO'!#REF!</definedName>
    <definedName name="SEIS5A" localSheetId="2">'[1]TORNEO'!#REF!</definedName>
    <definedName name="SEIS5A" localSheetId="4">'[1]TORNEO'!#REF!</definedName>
    <definedName name="SEIS5A" localSheetId="0">'[1]TORNEO'!#REF!</definedName>
    <definedName name="SEIS5A">'[1]TORNEO'!#REF!</definedName>
    <definedName name="SEIS5B">'[1]TORNEO'!$E$13</definedName>
    <definedName name="SEIS5D" localSheetId="3">'[1]TORNEO'!#REF!</definedName>
    <definedName name="SEIS5D" localSheetId="1">'[1]TORNEO'!#REF!</definedName>
    <definedName name="SEIS5D" localSheetId="2">'[1]TORNEO'!#REF!</definedName>
    <definedName name="SEIS5D" localSheetId="4">'[1]TORNEO'!#REF!</definedName>
    <definedName name="SEIS5D" localSheetId="0">'[1]TORNEO'!#REF!</definedName>
    <definedName name="SEIS5D">'[1]TORNEO'!#REF!</definedName>
    <definedName name="SEIS5E" localSheetId="3">'[1]TORNEO'!#REF!</definedName>
    <definedName name="SEIS5E" localSheetId="1">'[1]TORNEO'!#REF!</definedName>
    <definedName name="SEIS5E" localSheetId="2">'[1]TORNEO'!#REF!</definedName>
    <definedName name="SEIS5E" localSheetId="4">'[1]TORNEO'!#REF!</definedName>
    <definedName name="SEIS5E" localSheetId="0">'[1]TORNEO'!#REF!</definedName>
    <definedName name="SEIS5E">'[1]TORNEO'!#REF!</definedName>
    <definedName name="SEIS5G" localSheetId="3">'[1]TORNEO'!#REF!</definedName>
    <definedName name="SEIS5G" localSheetId="1">'[1]TORNEO'!#REF!</definedName>
    <definedName name="SEIS5G" localSheetId="2">'[1]TORNEO'!#REF!</definedName>
    <definedName name="SEIS5G" localSheetId="4">'[1]TORNEO'!#REF!</definedName>
    <definedName name="SEIS5G" localSheetId="0">'[1]TORNEO'!#REF!</definedName>
    <definedName name="SEIS5G">'[1]TORNEO'!#REF!</definedName>
    <definedName name="SEIS5H" localSheetId="3">'[1]TORNEO'!#REF!</definedName>
    <definedName name="SEIS5H" localSheetId="1">'[1]TORNEO'!#REF!</definedName>
    <definedName name="SEIS5H" localSheetId="2">'[1]TORNEO'!#REF!</definedName>
    <definedName name="SEIS5H" localSheetId="4">'[1]TORNEO'!#REF!</definedName>
    <definedName name="SEIS5H" localSheetId="0">'[1]TORNEO'!#REF!</definedName>
    <definedName name="SEIS5H">'[1]TORNEO'!#REF!</definedName>
    <definedName name="SEIS5I" localSheetId="3">'[1]TORNEO'!#REF!</definedName>
    <definedName name="SEIS5I" localSheetId="1">'[1]TORNEO'!#REF!</definedName>
    <definedName name="SEIS5I" localSheetId="2">'[1]TORNEO'!#REF!</definedName>
    <definedName name="SEIS5I" localSheetId="4">'[1]TORNEO'!#REF!</definedName>
    <definedName name="SEIS5I" localSheetId="0">'[1]TORNEO'!#REF!</definedName>
    <definedName name="SEIS5I">'[1]TORNEO'!#REF!</definedName>
    <definedName name="SEIS6A" localSheetId="3">'[1]TORNEO'!#REF!</definedName>
    <definedName name="SEIS6A" localSheetId="1">'[1]TORNEO'!#REF!</definedName>
    <definedName name="SEIS6A" localSheetId="2">'[1]TORNEO'!#REF!</definedName>
    <definedName name="SEIS6A" localSheetId="4">'[1]TORNEO'!#REF!</definedName>
    <definedName name="SEIS6A" localSheetId="0">'[1]TORNEO'!#REF!</definedName>
    <definedName name="SEIS6A">'[1]TORNEO'!#REF!</definedName>
    <definedName name="SEIS6B" localSheetId="3">'[1]TORNEO'!#REF!</definedName>
    <definedName name="SEIS6B" localSheetId="1">'[1]TORNEO'!#REF!</definedName>
    <definedName name="SEIS6B" localSheetId="2">'[1]TORNEO'!#REF!</definedName>
    <definedName name="SEIS6B" localSheetId="4">'[1]TORNEO'!#REF!</definedName>
    <definedName name="SEIS6B" localSheetId="0">'[1]TORNEO'!#REF!</definedName>
    <definedName name="SEIS6B">'[1]TORNEO'!#REF!</definedName>
    <definedName name="SEIS6C" localSheetId="3">'[1]TORNEO'!#REF!</definedName>
    <definedName name="SEIS6C" localSheetId="1">'[1]TORNEO'!#REF!</definedName>
    <definedName name="SEIS6C" localSheetId="2">'[1]TORNEO'!#REF!</definedName>
    <definedName name="SEIS6C" localSheetId="4">'[1]TORNEO'!#REF!</definedName>
    <definedName name="SEIS6C" localSheetId="0">'[1]TORNEO'!#REF!</definedName>
    <definedName name="SEIS6C">'[1]TORNEO'!#REF!</definedName>
    <definedName name="SEIS6D" localSheetId="3">'[1]TORNEO'!#REF!</definedName>
    <definedName name="SEIS6D" localSheetId="1">'[1]TORNEO'!#REF!</definedName>
    <definedName name="SEIS6D" localSheetId="2">'[1]TORNEO'!#REF!</definedName>
    <definedName name="SEIS6D" localSheetId="4">'[1]TORNEO'!#REF!</definedName>
    <definedName name="SEIS6D" localSheetId="0">'[1]TORNEO'!#REF!</definedName>
    <definedName name="SEIS6D">'[1]TORNEO'!#REF!</definedName>
    <definedName name="SEIS6E" localSheetId="3">'[1]TORNEO'!#REF!</definedName>
    <definedName name="SEIS6E" localSheetId="1">'[1]TORNEO'!#REF!</definedName>
    <definedName name="SEIS6E" localSheetId="2">'[1]TORNEO'!#REF!</definedName>
    <definedName name="SEIS6E" localSheetId="4">'[1]TORNEO'!#REF!</definedName>
    <definedName name="SEIS6E" localSheetId="0">'[1]TORNEO'!#REF!</definedName>
    <definedName name="SEIS6E">'[1]TORNEO'!#REF!</definedName>
    <definedName name="SEIS6F" localSheetId="3">'[1]TORNEO'!#REF!</definedName>
    <definedName name="SEIS6F" localSheetId="1">'[1]TORNEO'!#REF!</definedName>
    <definedName name="SEIS6F" localSheetId="2">'[1]TORNEO'!#REF!</definedName>
    <definedName name="SEIS6F" localSheetId="4">'[1]TORNEO'!#REF!</definedName>
    <definedName name="SEIS6F" localSheetId="0">'[1]TORNEO'!#REF!</definedName>
    <definedName name="SEIS6F">'[1]TORNEO'!#REF!</definedName>
    <definedName name="SEIS6G" localSheetId="3">'[1]TORNEO'!#REF!</definedName>
    <definedName name="SEIS6G" localSheetId="1">'[1]TORNEO'!#REF!</definedName>
    <definedName name="SEIS6G" localSheetId="2">'[1]TORNEO'!#REF!</definedName>
    <definedName name="SEIS6G" localSheetId="4">'[1]TORNEO'!#REF!</definedName>
    <definedName name="SEIS6G" localSheetId="0">'[1]TORNEO'!#REF!</definedName>
    <definedName name="SEIS6G">'[1]TORNEO'!#REF!</definedName>
    <definedName name="SEIS6H" localSheetId="3">'[1]TORNEO'!#REF!</definedName>
    <definedName name="SEIS6H" localSheetId="1">'[1]TORNEO'!#REF!</definedName>
    <definedName name="SEIS6H" localSheetId="2">'[1]TORNEO'!#REF!</definedName>
    <definedName name="SEIS6H" localSheetId="4">'[1]TORNEO'!#REF!</definedName>
    <definedName name="SEIS6H" localSheetId="0">'[1]TORNEO'!#REF!</definedName>
    <definedName name="SEIS6H">'[1]TORNEO'!#REF!</definedName>
    <definedName name="SEIS6I" localSheetId="3">'[1]TORNEO'!#REF!</definedName>
    <definedName name="SEIS6I" localSheetId="1">'[1]TORNEO'!#REF!</definedName>
    <definedName name="SEIS6I" localSheetId="2">'[1]TORNEO'!#REF!</definedName>
    <definedName name="SEIS6I" localSheetId="4">'[1]TORNEO'!#REF!</definedName>
    <definedName name="SEIS6I" localSheetId="0">'[1]TORNEO'!#REF!</definedName>
    <definedName name="SEIS6I">'[1]TORNEO'!#REF!</definedName>
  </definedNames>
  <calcPr fullCalcOnLoad="1"/>
</workbook>
</file>

<file path=xl/sharedStrings.xml><?xml version="1.0" encoding="utf-8"?>
<sst xmlns="http://schemas.openxmlformats.org/spreadsheetml/2006/main" count="2150" uniqueCount="411">
  <si>
    <t>VS</t>
  </si>
  <si>
    <t>P.J.</t>
  </si>
  <si>
    <t>P.G</t>
  </si>
  <si>
    <t>P.P.</t>
  </si>
  <si>
    <t>PTS</t>
  </si>
  <si>
    <t>HORA</t>
  </si>
  <si>
    <t>FECHA</t>
  </si>
  <si>
    <t>DEPORTISTA</t>
  </si>
  <si>
    <t>SECCION DEPORTES COLSUBSIDIO</t>
  </si>
  <si>
    <t>Nº</t>
  </si>
  <si>
    <t>P.W.</t>
  </si>
  <si>
    <t>P.C.</t>
  </si>
  <si>
    <t>P.D.</t>
  </si>
  <si>
    <t>P.F.</t>
  </si>
  <si>
    <t>FINAL</t>
  </si>
  <si>
    <t>No</t>
  </si>
  <si>
    <t xml:space="preserve">JUGADOR </t>
  </si>
  <si>
    <t>RES</t>
  </si>
  <si>
    <t>JUGADOR</t>
  </si>
  <si>
    <t xml:space="preserve">MESA </t>
  </si>
  <si>
    <t>PUESTO</t>
  </si>
  <si>
    <t>S.F.</t>
  </si>
  <si>
    <t>S.C.</t>
  </si>
  <si>
    <t>S.D</t>
  </si>
  <si>
    <t>SET</t>
  </si>
  <si>
    <t>SEMIFINAL</t>
  </si>
  <si>
    <t>SM1</t>
  </si>
  <si>
    <t>SM2</t>
  </si>
  <si>
    <t>3° Y 4°</t>
  </si>
  <si>
    <t>FINAL - 3° Y 4°</t>
  </si>
  <si>
    <t>RONDA FINAL</t>
  </si>
  <si>
    <t>LLAVE 1</t>
  </si>
  <si>
    <t>LLAVE 2</t>
  </si>
  <si>
    <t>LLAVE 3</t>
  </si>
  <si>
    <t>LLAVE 4</t>
  </si>
  <si>
    <t>LLAVE 5</t>
  </si>
  <si>
    <t>LLAVE 6</t>
  </si>
  <si>
    <t>LLAVE 7</t>
  </si>
  <si>
    <t>LLAVE 8</t>
  </si>
  <si>
    <t>CUARTOS</t>
  </si>
  <si>
    <t>PROGRAMACIÓN INICIAL</t>
  </si>
  <si>
    <t>1ER</t>
  </si>
  <si>
    <t>2DO</t>
  </si>
  <si>
    <t>3ER</t>
  </si>
  <si>
    <t xml:space="preserve"> </t>
  </si>
  <si>
    <t>FINAL ENTRE SEDES</t>
  </si>
  <si>
    <t>1ER, 2DO Y 3ER LUGAR</t>
  </si>
  <si>
    <t>MIERCOLES 11 DE MAYO DE 2022</t>
  </si>
  <si>
    <t>ROLANDO HUMBERTO NUNEZ</t>
  </si>
  <si>
    <t>JOHN ALEXANDER SANTA SANTA</t>
  </si>
  <si>
    <t>LUIS ALBEIRO MANCERA JIMENEZ</t>
  </si>
  <si>
    <t>GANADRO LLAVE 1</t>
  </si>
  <si>
    <t>GANADOR LLAVE 2</t>
  </si>
  <si>
    <t>GANADOR LLAVE 3</t>
  </si>
  <si>
    <t>GANADOR LLAVE 4</t>
  </si>
  <si>
    <t>GANADOR LLAVE 5</t>
  </si>
  <si>
    <t>GANADOR LLAVE 6</t>
  </si>
  <si>
    <t>GANADOR LLAVE 7</t>
  </si>
  <si>
    <t>GANADOR LLAVE 8</t>
  </si>
  <si>
    <t>PERDEDOR SM1</t>
  </si>
  <si>
    <t>PERDEDOR SM2</t>
  </si>
  <si>
    <t>GANADOR SM1</t>
  </si>
  <si>
    <t xml:space="preserve">GANADOR SM2 </t>
  </si>
  <si>
    <t>MASCULINO</t>
  </si>
  <si>
    <t>GRUPO 1</t>
  </si>
  <si>
    <t>GRUPO 2</t>
  </si>
  <si>
    <t>GRUPO 3</t>
  </si>
  <si>
    <t>GRUPO 4</t>
  </si>
  <si>
    <t>GRUPO 5</t>
  </si>
  <si>
    <t>GRUPO 6</t>
  </si>
  <si>
    <t>GRUPO 7</t>
  </si>
  <si>
    <t>GRUPO 8</t>
  </si>
  <si>
    <t>GRUPO 9</t>
  </si>
  <si>
    <t>GRUPO 10</t>
  </si>
  <si>
    <t>GRUPO 11</t>
  </si>
  <si>
    <t>GRUPO 12</t>
  </si>
  <si>
    <t>GRUPO 13</t>
  </si>
  <si>
    <t>GRUPO 14</t>
  </si>
  <si>
    <t>GRUPO 15</t>
  </si>
  <si>
    <t>GRUPO 16</t>
  </si>
  <si>
    <t>GRUPO 17</t>
  </si>
  <si>
    <t>GRUPO 18</t>
  </si>
  <si>
    <t>GRUPO 19</t>
  </si>
  <si>
    <t>GRUPO 20</t>
  </si>
  <si>
    <t>GRUPO 21</t>
  </si>
  <si>
    <t>GRUPO 22</t>
  </si>
  <si>
    <t>GRUPO 23</t>
  </si>
  <si>
    <t>GRUPO 24</t>
  </si>
  <si>
    <t>GRUPO 25</t>
  </si>
  <si>
    <t>GRUPO 26</t>
  </si>
  <si>
    <t>GRUPO 27</t>
  </si>
  <si>
    <t>GRUPO 28</t>
  </si>
  <si>
    <t>GRUPO 29</t>
  </si>
  <si>
    <t>GRUPO 30</t>
  </si>
  <si>
    <t>GRUPO 31</t>
  </si>
  <si>
    <t>GRUPO 32</t>
  </si>
  <si>
    <t>GRUPO 33</t>
  </si>
  <si>
    <t>GRUPO 34</t>
  </si>
  <si>
    <t>GRUPO 35</t>
  </si>
  <si>
    <t>GRUPO 36</t>
  </si>
  <si>
    <t>GRUPO 37</t>
  </si>
  <si>
    <t>GRUPO 38</t>
  </si>
  <si>
    <t>LLAVE 9</t>
  </si>
  <si>
    <t>LLAVE 10</t>
  </si>
  <si>
    <t>LLAVE 11</t>
  </si>
  <si>
    <t>LLAVE 12</t>
  </si>
  <si>
    <t>LLAVE 13</t>
  </si>
  <si>
    <t>LLAVE 14</t>
  </si>
  <si>
    <t>LLAVE 15</t>
  </si>
  <si>
    <t>LLAVE 16</t>
  </si>
  <si>
    <t>LLAVE 17</t>
  </si>
  <si>
    <t>LLAVE 18</t>
  </si>
  <si>
    <t>LLAVE 19</t>
  </si>
  <si>
    <t>LLAVE 20</t>
  </si>
  <si>
    <t>LLAVE 21</t>
  </si>
  <si>
    <t>LLAVE 22</t>
  </si>
  <si>
    <t>LLAVE 23</t>
  </si>
  <si>
    <t>LLAVE 24</t>
  </si>
  <si>
    <t>LLAVE 25</t>
  </si>
  <si>
    <t>LLAVE 26</t>
  </si>
  <si>
    <t>LLAVE 27</t>
  </si>
  <si>
    <t>LLAVE 28</t>
  </si>
  <si>
    <t>LLAVE 29</t>
  </si>
  <si>
    <t>LLAVE 30</t>
  </si>
  <si>
    <t>LLAVE 31</t>
  </si>
  <si>
    <t>LLAVE 32</t>
  </si>
  <si>
    <t>DIESCISEIS</t>
  </si>
  <si>
    <t>OCTAVOS</t>
  </si>
  <si>
    <t>PRIMERO GRUPO 2</t>
  </si>
  <si>
    <t>PRIMERO GRUPO 1</t>
  </si>
  <si>
    <t>PRIMERO GRUPO 3</t>
  </si>
  <si>
    <t>PRIMERO GRUPO 4</t>
  </si>
  <si>
    <t>PRIMERO GRUPO 5</t>
  </si>
  <si>
    <t>PRIMERO GRUPO 6</t>
  </si>
  <si>
    <t>PRIMERO GRUPO 7</t>
  </si>
  <si>
    <t>PRIEMRO GRUPO 8</t>
  </si>
  <si>
    <t>PRIMERO GRUPO 9</t>
  </si>
  <si>
    <t>PRIMERO GRUPO 10</t>
  </si>
  <si>
    <t>PRIMERO GRUPO 11</t>
  </si>
  <si>
    <t>PRIMERO GRUPO 12</t>
  </si>
  <si>
    <t>PRIMERO GRUPO 13</t>
  </si>
  <si>
    <t>PRIMERO GRUPO 14</t>
  </si>
  <si>
    <t>PRIMERO GRUPO 15</t>
  </si>
  <si>
    <t>PRIMERO GRUPO 16</t>
  </si>
  <si>
    <t>PRIMERO GRUPO 17</t>
  </si>
  <si>
    <t>PRIMERO GRUPO 18</t>
  </si>
  <si>
    <t>PRIMERO GRUPO 19</t>
  </si>
  <si>
    <t>PRIMERO GRUPO 20</t>
  </si>
  <si>
    <t>PRIMERO GRUPO 21</t>
  </si>
  <si>
    <t>PRIMERP GRUPO 22</t>
  </si>
  <si>
    <t>PRIMERO GRUPO 23</t>
  </si>
  <si>
    <t>PRIMERO GRUPO 24</t>
  </si>
  <si>
    <t>PRIMERO GRUPO 25</t>
  </si>
  <si>
    <t>PRIMERO GRUPO 26</t>
  </si>
  <si>
    <t>PRIMERO GRUPO 27</t>
  </si>
  <si>
    <t>PRIMERO GRUPO 28</t>
  </si>
  <si>
    <t>PRIMERO GRUPO 29</t>
  </si>
  <si>
    <t>PRIMERO GRUPO 30</t>
  </si>
  <si>
    <t>PRIMERO GRUPO 31</t>
  </si>
  <si>
    <t>PRIMERO GRUPO 32</t>
  </si>
  <si>
    <t>PRIMERO GRUPO 33</t>
  </si>
  <si>
    <t>PRIMERO GRUPO 34</t>
  </si>
  <si>
    <t>PRIMERO GRUPO 35</t>
  </si>
  <si>
    <t>20 SEGUNDO</t>
  </si>
  <si>
    <t>21 SEGUNDO</t>
  </si>
  <si>
    <t>22 SEGUNDO</t>
  </si>
  <si>
    <t>23 SEGUNDO</t>
  </si>
  <si>
    <t>24 SEGUNDO</t>
  </si>
  <si>
    <t>25 SEGUNDO</t>
  </si>
  <si>
    <t>26 SEGUNDO</t>
  </si>
  <si>
    <t>PRIMERO GRUPO 36</t>
  </si>
  <si>
    <t>1 SEGUNDO</t>
  </si>
  <si>
    <t xml:space="preserve">2 SEGUNDO </t>
  </si>
  <si>
    <t>3 SEGUNDO</t>
  </si>
  <si>
    <t>4 SEGUNDO</t>
  </si>
  <si>
    <t>5 SEGUNDO</t>
  </si>
  <si>
    <t>6 SEGUNDO</t>
  </si>
  <si>
    <t>7 SEGUNDO</t>
  </si>
  <si>
    <t>8 SEGUNDO</t>
  </si>
  <si>
    <t>9 SEGUNDO</t>
  </si>
  <si>
    <t>10 SEGUNDO</t>
  </si>
  <si>
    <t>11 SEGUNDO</t>
  </si>
  <si>
    <t>12 SEGUNDO</t>
  </si>
  <si>
    <t>13 SEGUNDO</t>
  </si>
  <si>
    <t>14 SEGUNDO</t>
  </si>
  <si>
    <t>15 SEGUNDO</t>
  </si>
  <si>
    <t>16 SEGUNDO</t>
  </si>
  <si>
    <t>17 SEGUNDO</t>
  </si>
  <si>
    <t>18 SEGUNDO</t>
  </si>
  <si>
    <t>19 SEGUNDO</t>
  </si>
  <si>
    <t>GANADOR LLAVE 10</t>
  </si>
  <si>
    <t>GANADOR LLAVE 11</t>
  </si>
  <si>
    <t>GANADOR LLAVE 12</t>
  </si>
  <si>
    <t>GANADOR LLAVE 13</t>
  </si>
  <si>
    <t>GANADOR LLAVE 14</t>
  </si>
  <si>
    <t>GANADOR LLAVE 15</t>
  </si>
  <si>
    <t>GANADOR LLAVE 16</t>
  </si>
  <si>
    <t>GANADOR LLAVE 17</t>
  </si>
  <si>
    <t>GANADOR LLAVE 18</t>
  </si>
  <si>
    <t>GANADOR LLAVE 19</t>
  </si>
  <si>
    <t>GANADRO LLAVE 20</t>
  </si>
  <si>
    <t>GANADOR LLAVE 21</t>
  </si>
  <si>
    <t>GANADOR LLAVE 22</t>
  </si>
  <si>
    <t>GANADOR LLAVE 24</t>
  </si>
  <si>
    <t>GANADOR LLAVE 25</t>
  </si>
  <si>
    <t>GANADOR LLAVE 26</t>
  </si>
  <si>
    <t>GANADOR LLAVE 27</t>
  </si>
  <si>
    <t>GANADOR LLAVE 28</t>
  </si>
  <si>
    <t>GANADOR LLAVE 29</t>
  </si>
  <si>
    <t>GANADOR LLAVE 30</t>
  </si>
  <si>
    <t>GANADOR LLAVE 31</t>
  </si>
  <si>
    <t>GANADOR LLAVE 32</t>
  </si>
  <si>
    <t>GANADOR LLAVE 23</t>
  </si>
  <si>
    <t>GANADOR LLAVE 9</t>
  </si>
  <si>
    <t>1, 2, 3 Y 4</t>
  </si>
  <si>
    <t>1, 2 , 3 Y 4</t>
  </si>
  <si>
    <t>2 SEGUNDO</t>
  </si>
  <si>
    <t>MARTHA VANEGAS - IDECUT</t>
  </si>
  <si>
    <t>TENIS DE MESA</t>
  </si>
  <si>
    <t>FEMENINO</t>
  </si>
  <si>
    <t>FABIO PARRA PARRAGA - CONTRALORIA</t>
  </si>
  <si>
    <t>CARLOS EDUARDO NUÑEZ - ICCU</t>
  </si>
  <si>
    <t xml:space="preserve">YESID FABIAN ALONSO - EDUCACIÓN </t>
  </si>
  <si>
    <t>RICARDO ALBERTO HERNANDEZ - RIESGOS</t>
  </si>
  <si>
    <t>MAURICIO QUIEBRAOLLA ROMERO - GOBIERNO</t>
  </si>
  <si>
    <t xml:space="preserve">OMAR MONTAÑEZ - PRENSA </t>
  </si>
  <si>
    <t>WILSON ALFONSO ORTIZ RODRÍGUEZ - CORPORACIÓN SOCIAL</t>
  </si>
  <si>
    <t>RONAL GIOVANI QUECAN FETECUA - EMPRESA FERREA REGIONAL</t>
  </si>
  <si>
    <t>SERGIO DAVID ZAPATA - TIC</t>
  </si>
  <si>
    <t>JORGE IVAN ACERO - AGENCIA CATASTRAL DE CUND.</t>
  </si>
  <si>
    <t>JOSE MAURICIO LOPEZ MANCIPA - ICCU</t>
  </si>
  <si>
    <t xml:space="preserve">JOSE JEZITH CRUZ GUTIERREZ - CORPORACIÓN SOCIAL </t>
  </si>
  <si>
    <t>CRISTIAN BENAVIDEZ - EMPRESA FERREA REGIONAL</t>
  </si>
  <si>
    <t>MIGUEL ANGEL REY - SALUD</t>
  </si>
  <si>
    <t>JOHAN ANDREY JIMENEZ - DESARROLLO E INCLUSIÓN SOCIAL</t>
  </si>
  <si>
    <t>DANIEL MARTINEZ - HABITAD Y VIVIENDA</t>
  </si>
  <si>
    <t>NICOLAS DAVID VARON - ASAMBLEA DE CUND.</t>
  </si>
  <si>
    <t>RICHARD ALEXANDER MORENO AREVALO - GENERAL</t>
  </si>
  <si>
    <t>CARLOS ADOLFO RODRÍGUEZ - ICCU</t>
  </si>
  <si>
    <t>EDWIN NORBERTO CUBILLOS - IDECUT</t>
  </si>
  <si>
    <t xml:space="preserve">CRISTIAN ALEJANDRO COLMENARES - EMPRESA FERREA REGIONAL </t>
  </si>
  <si>
    <t xml:space="preserve">CESAR AUGUSTO CANTIVAR VARGAS - ICCU </t>
  </si>
  <si>
    <t>MIGUEL ANGEL GIL POVEDA - RIESGOS</t>
  </si>
  <si>
    <t>GUILLERMO ZABALA - SECRETARIA JURIDICA</t>
  </si>
  <si>
    <t>ALFONSO DIAZ SALAZAR - ASAMBLEA DE CUND.</t>
  </si>
  <si>
    <t>JONATHAN MARTÍNEZ - BENEFICENCIA</t>
  </si>
  <si>
    <t xml:space="preserve">VICTOR ALEJANDRO ACOSTA - EDUCACIÓN </t>
  </si>
  <si>
    <t xml:space="preserve">GUSTAVO ADOLFO PARRA - OFICINA CONTROL INTERNO </t>
  </si>
  <si>
    <t>EDWIN CESAR GAVIRIA - TIC</t>
  </si>
  <si>
    <t>JONATHAN ANDREY RODRÍGUEZ - GENERAL</t>
  </si>
  <si>
    <t>LUIS HERNAN ZAMBRANO - IDACO</t>
  </si>
  <si>
    <t xml:space="preserve">JUAN DAVID BELTRAN - EDUCACIÓN </t>
  </si>
  <si>
    <t>CRISTIAN SEBASGIAN GARZON - EPC</t>
  </si>
  <si>
    <t>JUAN CARLOS ALVEAR - TIC</t>
  </si>
  <si>
    <t>NELSON CAMILO HERNANDEZ - GOBIERNO</t>
  </si>
  <si>
    <t xml:space="preserve">HARDY RODRÍGUEZ - AGENCIA DE COMERCIALIZACIÓN </t>
  </si>
  <si>
    <t>ALEJANDRO FORERO ORREGO - GENERAL</t>
  </si>
  <si>
    <t>JAVIER STEVEN MELO - EPC</t>
  </si>
  <si>
    <t xml:space="preserve">HENRY FRANCISCO ROJAS - GOBIERNO </t>
  </si>
  <si>
    <t>JOSE ALFREDO SANABRIA - INTEGRACION REGIONAL</t>
  </si>
  <si>
    <t>JORGE WILLIAM LOPEZ - EPC</t>
  </si>
  <si>
    <t>ANDRES FORERO - HACIENDA</t>
  </si>
  <si>
    <t>LUIS ALBERTO RODRIGUEZ ROJAS  - AMBIENTE</t>
  </si>
  <si>
    <t>JAIME CIFUENTES DELGADO - EMPRESA INMOBILIARIA</t>
  </si>
  <si>
    <t>ANDRES GONZALEZ - AMBIENTE</t>
  </si>
  <si>
    <t>RUBEN DARIO FORERO APONTE - PLANEACION</t>
  </si>
  <si>
    <t>DANIEL FRANCISCO BERNAL - CONTRALORIA DE CUND.</t>
  </si>
  <si>
    <t>CRISTIAN HUMBERTO RUBIANO - HACIENDA</t>
  </si>
  <si>
    <t>ANGELLO PARRA - EPC</t>
  </si>
  <si>
    <t>JUAN ESTEBAN ALARCON - RIESGOS</t>
  </si>
  <si>
    <t>VICTOR MANUEL CAMERO - HACIENDA</t>
  </si>
  <si>
    <t>ALEXANDER HORTUO GONZALEZ - TRANSPORTE Y MOVILIDAD</t>
  </si>
  <si>
    <t>JAVIER SUAREZ - BENEFICENCIA</t>
  </si>
  <si>
    <t>JONH ALEXANDER SILVA VEGA - TIC</t>
  </si>
  <si>
    <t>JUAN MANUEL TOCANCIPA LEYTON - ICCU</t>
  </si>
  <si>
    <t>DIEGO ALEJANDRO MARTINEZ -  EDUCACION</t>
  </si>
  <si>
    <t>JONATHAN HERRERA - EPC</t>
  </si>
  <si>
    <t>JULIAN ALBERTO TARQUINO - INT. PRO. Y BIENESTAR ANIMAL</t>
  </si>
  <si>
    <t>SERGIO IVAN GARZON - GOBIERNO</t>
  </si>
  <si>
    <t>HENRY GOMEZ CORREDOR - PLANEACION</t>
  </si>
  <si>
    <t xml:space="preserve">ANDRES SUAREZ - AGENCIA CATASTRAL DE CUND. </t>
  </si>
  <si>
    <t>JAVIER GIRALDO - AGENCIA DE COMERCIALIZACIÓN</t>
  </si>
  <si>
    <t>SEBASTIAN BARRETO - SECRETARIA JURIDICA</t>
  </si>
  <si>
    <t>RICHARD ANDERSSON RODRIGUEZ CARVAJAL - ICCU</t>
  </si>
  <si>
    <t>DANIEL SANCHEZ - AGENCIA DE COMERCIALIZAICÓN</t>
  </si>
  <si>
    <t>DIEGO ALEJANDRO GUCHUVO FLORIAN - TIC</t>
  </si>
  <si>
    <t>SAMUEL ALEJANDRO AREVALO BULLA - ICCU</t>
  </si>
  <si>
    <t>MANUEL APARICIO - AGENCIA CATASTRAL DE CUND.</t>
  </si>
  <si>
    <t>ANTHONY NUÑEZ RODRIGUEZ - HACIENDA</t>
  </si>
  <si>
    <t>MARCOS ANDRES GUEVARA - HACIENDA</t>
  </si>
  <si>
    <t>MAYCON YESID PERALTA - HACIENDA</t>
  </si>
  <si>
    <t>CARLOS MARIO FARIAS GUTIERREZ - INTEGRACION REGIONAL</t>
  </si>
  <si>
    <t>NIXON ALEXANDER MILLAN - AGENCIA PUBLICA DE EMPLEO</t>
  </si>
  <si>
    <t>JHONATTAN FELIPE ORJUELA - EDUCACION</t>
  </si>
  <si>
    <t>YURY ALEXANDER RIVEROS - TIC</t>
  </si>
  <si>
    <t>JUAN FELIPE RODRIGUEZ MELO- PLANEACION</t>
  </si>
  <si>
    <t>CAMILO JOSE GUZMAN - EPC</t>
  </si>
  <si>
    <t>RAFAEL AVENDANÑO HERNANDEZ - AGENCIA CATASTRAL DE CUND.</t>
  </si>
  <si>
    <t>JAVIER GERMAN SUAREZ ROBAYO - HACIENDA</t>
  </si>
  <si>
    <t>CESAR ALONSO RODRIGUEZ - IDECUT</t>
  </si>
  <si>
    <t>OSCAR ROCHA - TRANSPORTE Y MOVILIDAD</t>
  </si>
  <si>
    <t>FABIO ANDRES DIAZ BUITRAGO - GENERAL</t>
  </si>
  <si>
    <t>CESAR MORALES - IDACO</t>
  </si>
  <si>
    <t>MIGUEL PINZON - IDECUT</t>
  </si>
  <si>
    <t>JORDY EMILIO PUENTES - CIENCIA, TECNOLOGIA E INNOVACION</t>
  </si>
  <si>
    <t>ELKIN SALINAS LUQUE - PLANEACION</t>
  </si>
  <si>
    <t>ANDRES POVEDA - BENEFICENCIA</t>
  </si>
  <si>
    <t>JULIAN SANTIAGO HURTADO - ASAMBLEA DE CUND.</t>
  </si>
  <si>
    <t>IGOR EDILSON HUERTAS FLOREZ  -  IDACO</t>
  </si>
  <si>
    <t xml:space="preserve">GIANNDRY JOEE PERDOMO DIAZ - AGENCIA DE COMERCIALIZACIÓN </t>
  </si>
  <si>
    <t>FABIAN ALEJANDRO CARRILLO - DESARROLLO E INCLUSION SOCIAL</t>
  </si>
  <si>
    <t>MIGUEL AVENDAÑO HERNANDEZ  - LOTERIA DE CUND.</t>
  </si>
  <si>
    <t>YEISSON ARMANDO RAMIREZ MANRIQUE -  HACIENDA</t>
  </si>
  <si>
    <t>DANIEL GOMEZ - BENEFICENCIA</t>
  </si>
  <si>
    <t>ANDRES FELIPE VARON OSPINA - AGENCIA DE EMPLEO</t>
  </si>
  <si>
    <t>ALVARO CUITIVA BARACALDO -  HACIENDA</t>
  </si>
  <si>
    <t>ROBERT FERLEY GUTIERREZ - CORPORACION SOCIAL</t>
  </si>
  <si>
    <t>JUAN JOSE CONTRERAS - AMBIENTE</t>
  </si>
  <si>
    <t>DIEGO PAEZ - BENEFICENCIA</t>
  </si>
  <si>
    <t>JAIME ALEXANDER ULLOA RODRIGUEZ  -  AGENCIA DE COMERCIALIZACIÓN</t>
  </si>
  <si>
    <t>CARLOS MOYA - HABITAD Y VIVIENDA</t>
  </si>
  <si>
    <t>OSCAR FABIAN RAMIREZ  - COMPETITIVIDAD</t>
  </si>
  <si>
    <t>JAEL MAURICIO DUQUE GARZON - ASUNTOS INTERNACIONALES</t>
  </si>
  <si>
    <t>JUAN DAVID MAHECHA SANCHEZ - DESARROLLO E INCLUSION SOCIAL</t>
  </si>
  <si>
    <t>JUAN CARLOS GONZALEZ FRANCO - ASUNTOS INTERNACIONALES</t>
  </si>
  <si>
    <t>CARLOS ALBERTO MARTINES CONTRERAS - DESARROLLO E INCLUSION SOCIAL</t>
  </si>
  <si>
    <t>NESTOR FABIAN PEÑALOZA GARCIA - EMPRESA INMOBILIARIA</t>
  </si>
  <si>
    <t>RICARDO ANDRES LOPEZ - HABITAD Y VIVIENDA</t>
  </si>
  <si>
    <t>MAURICIO VASQUEZ - EPC</t>
  </si>
  <si>
    <t>JHONSON PEÑA - BENEFICENCIA</t>
  </si>
  <si>
    <t>NESTOR JULIO MALAGON CRUZ - DESARROLLO E INCLUSION SOCIAL</t>
  </si>
  <si>
    <t>JHONNATAN FERNANDO SARMIENTO CASTRO - PENSIONES</t>
  </si>
  <si>
    <t>MARIO FERNANDEZ TRIANA - EPC</t>
  </si>
  <si>
    <t>LUIS EDUARDO OSPINA  - IDACO</t>
  </si>
  <si>
    <t>CRISTHIAN CAMILO RODRIGUEZ - GENERAL</t>
  </si>
  <si>
    <t>FERNANDO ANTONIO ROA PINEDA - HACIENDA</t>
  </si>
  <si>
    <t>MILTON JOSUE SUAREZ INFANTE - ICCU</t>
  </si>
  <si>
    <t>JAIME DANIEL PIRATOVA CASTRO - TIC</t>
  </si>
  <si>
    <t>FRANCISCO SALAMANCA - CONTRALORIA DE CUND.</t>
  </si>
  <si>
    <t>WILMAR ALEXIS CASTILLO MORENO - LOTERIA DE CUND.</t>
  </si>
  <si>
    <t>JUAN FELIPE MENDOZA - LOTERIA DE CUND.</t>
  </si>
  <si>
    <t>PEDRO ARTURO VARGAS NOY - RIESGOS</t>
  </si>
  <si>
    <t>CAMILO ANDRES ROMERO ROMERO - CONTRALORIA DE CUND.</t>
  </si>
  <si>
    <t>BORIS JOHAN GARZÓN ZORRO - MUJER Y EQUIDAD DE GENERO</t>
  </si>
  <si>
    <t>YESID LEONEL MARIN PEÑA - IDACO</t>
  </si>
  <si>
    <t>SILVIO ANDRES TREJOS CALVO - CONTRALORIA DE CUND.</t>
  </si>
  <si>
    <t>DIEGO ALECANDER CORTES BUITRAGO - ASAMBLEA DE CUND.</t>
  </si>
  <si>
    <t>JOSE ENRIQUE MENDOZA - MINAS Y ENERGIA</t>
  </si>
  <si>
    <t>EDWIN ANDRES MARTON - MINAS Y ENERGIA</t>
  </si>
  <si>
    <t>ANDRES DAVID CASTRO - INDEPORTES</t>
  </si>
  <si>
    <t>GERMAN AGUILERA - MINAS Y ENERGIA</t>
  </si>
  <si>
    <t>DANIEL MAURICIO BARON - ICCU</t>
  </si>
  <si>
    <t>CAMILA ANDREA AVILA MILLAN - OFICINA DE CONTROL INTERNO</t>
  </si>
  <si>
    <t>PATRICIA IBAGON - LOTERIA DE CUND.</t>
  </si>
  <si>
    <t xml:space="preserve">SHIRLY BELLO - AMBIENTE </t>
  </si>
  <si>
    <t>MAGDA LICETH OSPINA MALDONADO - CONTRALORIA DE CUND.</t>
  </si>
  <si>
    <t>YULI ANDREA MAHECHA REINA - INTEGRACION REGIONAL</t>
  </si>
  <si>
    <t>LUISA FERNANDA JIMENEZ - INTEGRACION REGIONAL</t>
  </si>
  <si>
    <t>SANDRA LOZANO - GENERAL</t>
  </si>
  <si>
    <t>KAREN AYALA - IDACO</t>
  </si>
  <si>
    <t>CLARA ISABEL DE LAS MERCEDES GARAY ROMERO - HACIENDA</t>
  </si>
  <si>
    <t>LILIA ANGELICA SANCHEZ - INSTITUTO DE BIENESTAR Y PROTECCION ANIMAL</t>
  </si>
  <si>
    <t>ALLEN AUDREY QUESADA HERNÁNDEZ - MUJER Y EQUIDAD DE GENERO</t>
  </si>
  <si>
    <t>CAMILA IVONNE HERNANDEZ MONCADA - ASUNTOS INTERNACIONALES</t>
  </si>
  <si>
    <t>DIANA CAROLINA TORRES CASTELLANOS - PLANEACION</t>
  </si>
  <si>
    <t>LUZ ESTELLA MACIAS MARÍN - HACIENDA</t>
  </si>
  <si>
    <t>DIANA PAOLA ESPINOZA - RIESGOS</t>
  </si>
  <si>
    <t>YOANA MARCELA AGUIRRE - OFICINA DE CONTROL DE INTERNO</t>
  </si>
  <si>
    <t>MARYLUZ GIMEZ AGUACIA - RIESGOS</t>
  </si>
  <si>
    <t>LAURA GISEL OSPINA - TIC</t>
  </si>
  <si>
    <t>MYRIAM DELGADO - TIC</t>
  </si>
  <si>
    <t>JENNY CAROLINA RODRIGUEZ RODRIGUEZ  - RIESGOS</t>
  </si>
  <si>
    <t>PATRICIA ROMERO DUARTE - CONTROLARIA DE CUND.</t>
  </si>
  <si>
    <t>ALEXI SIERRA RAMOS  - IDACO</t>
  </si>
  <si>
    <t>NUBIA YOLANDA RUBIANO GONZALEZ - CORPORACION SOCIAL</t>
  </si>
  <si>
    <t>BLANCA NUBIA GUTIERREZ - DESARROLLO E INCLUSION SOCIAL</t>
  </si>
  <si>
    <t>NOHORA ESPERANZA MORALES BARBOSA - TIC</t>
  </si>
  <si>
    <t>CLAUDIA YANETH GONZALEZ - RIESGOS</t>
  </si>
  <si>
    <t>SANDRA MILENA ACEVEDO . OFICINA DE CONTROL INTERNO</t>
  </si>
  <si>
    <t>BIBIANA CASTRO - GOBIERNO</t>
  </si>
  <si>
    <t>KAREN FRESNEDA - HACIENDA</t>
  </si>
  <si>
    <t>PAULA TATIANA HERNANDEZ OLARTE - AMBIENTE</t>
  </si>
  <si>
    <t>PATRICIA SOTO ZAPATA - HACIENDA</t>
  </si>
  <si>
    <t>MIERCOLES 5 DE JULIO DE 2023</t>
  </si>
  <si>
    <t>JUEVES 6 DE JULIO DE 2023</t>
  </si>
  <si>
    <t>VIERNES 7 DE JULIO DE 2023</t>
  </si>
  <si>
    <t>LUNES 10 DE JULIO DE 2023</t>
  </si>
  <si>
    <t>LUNESD 10 DE JULIO DE 2023</t>
  </si>
  <si>
    <t>1 Y 2</t>
  </si>
  <si>
    <t>PROGRAMACIÓN 2DA RONDA</t>
  </si>
  <si>
    <t>LUCETT NEYRA MUÑOZ - INDEPORTES</t>
  </si>
  <si>
    <t>JOHANA QUINJANO TRIANA - FUNCION PUBLICA</t>
  </si>
  <si>
    <t>LAURA CAMILO CARRILLO - FUNCION PUBLICA</t>
  </si>
  <si>
    <t>PAOLA PEÑUELA BELEÑO - FUNCION PUBLICA</t>
  </si>
  <si>
    <t>YENNY ALEXANDRA CABRA - FUNCION PUBLICA</t>
  </si>
  <si>
    <t>LAURA CAMILA CARRILLO- FUNCION PUBLICA</t>
  </si>
  <si>
    <t>MAURICIO AVELLANADA - INDEPORTES</t>
  </si>
  <si>
    <t>EDGAR PEDRAZA - INDEPORTES</t>
  </si>
  <si>
    <t>ANDERSON CRISTANCHO - INDEPORTES</t>
  </si>
  <si>
    <t>TOMAS VALBUENA SANABRIA - INDEPORTES</t>
  </si>
  <si>
    <t>CRISTIAN CAMILO ORDOÑEZ - FUNCION PUBLICA</t>
  </si>
  <si>
    <t>KEVIN DANIEL BARRERA - FUNCION PUBLICA</t>
  </si>
  <si>
    <t>HERNAN LEONARDO PARRA - FUNCION PUBLICA</t>
  </si>
  <si>
    <t>RICARDO CAMPOS - DISCIPLINARIOS</t>
  </si>
  <si>
    <t>MABY CAICEDO - MINAS</t>
  </si>
  <si>
    <t>ADRIANA ORTEGON - COMPETITIVIDAD</t>
  </si>
  <si>
    <t>DAVID VARGAS - HABITAD</t>
  </si>
  <si>
    <t>3.30 PM</t>
  </si>
  <si>
    <t>3 Y 4</t>
  </si>
  <si>
    <t>27 SEGUNDO</t>
  </si>
  <si>
    <t>28 SEGUNDO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</si>
</sst>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mmm\-yy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[$-F800]dddd\,\ mmmm\ dd\,\ yyyy"/>
    <numFmt numFmtId="200" formatCode="[$-240A]dddd\,\ d\ &quot;de&quot;\ mmmm\ &quot;de&quot;\ yyyy"/>
    <numFmt numFmtId="201" formatCode="[$-240A]h:mm:ss\ AM/PM"/>
    <numFmt numFmtId="202" formatCode="[$-240A]dddd\,\ d\ &quot;de&quot;\ mmmm\ &quot;de&quot;\ yy"/>
  </numFmts>
  <fonts count="80">
    <font>
      <sz val="10"/>
      <name val="Arial"/>
      <family val="2"/>
    </font>
    <font>
      <sz val="10"/>
      <name val="Segoe UI Semilight"/>
      <family val="2"/>
    </font>
    <font>
      <b/>
      <sz val="12"/>
      <color indexed="9"/>
      <name val="Segoe UI Semilight"/>
      <family val="2"/>
    </font>
    <font>
      <b/>
      <sz val="12"/>
      <name val="Segoe UI Semilight"/>
      <family val="2"/>
    </font>
    <font>
      <sz val="12"/>
      <name val="Segoe UI Semilight"/>
      <family val="2"/>
    </font>
    <font>
      <b/>
      <sz val="11"/>
      <color indexed="9"/>
      <name val="Segoe UI Semilight"/>
      <family val="2"/>
    </font>
    <font>
      <sz val="11"/>
      <name val="Segoe UI Semilight"/>
      <family val="2"/>
    </font>
    <font>
      <b/>
      <sz val="12"/>
      <color indexed="9"/>
      <name val="Univers LT Std 45 Light"/>
      <family val="2"/>
    </font>
    <font>
      <b/>
      <sz val="16"/>
      <color indexed="9"/>
      <name val="Univers LT Std 45 Light"/>
      <family val="2"/>
    </font>
    <font>
      <b/>
      <sz val="12"/>
      <name val="Univers LT Light"/>
      <family val="0"/>
    </font>
    <font>
      <sz val="11"/>
      <name val="Univers LT Light"/>
      <family val="0"/>
    </font>
    <font>
      <sz val="12"/>
      <name val="Univers LT Light"/>
      <family val="0"/>
    </font>
    <font>
      <sz val="10"/>
      <name val="Univers LT Light"/>
      <family val="0"/>
    </font>
    <font>
      <b/>
      <sz val="12"/>
      <color indexed="9"/>
      <name val="Univers LT Light"/>
      <family val="0"/>
    </font>
    <font>
      <b/>
      <sz val="11"/>
      <color indexed="9"/>
      <name val="Univers LT Light"/>
      <family val="0"/>
    </font>
    <font>
      <b/>
      <sz val="11"/>
      <color indexed="9"/>
      <name val="Univers 45 light"/>
      <family val="0"/>
    </font>
    <font>
      <b/>
      <sz val="11"/>
      <name val="Univers 45 light"/>
      <family val="0"/>
    </font>
    <font>
      <sz val="11"/>
      <name val="Univers 45 light"/>
      <family val="0"/>
    </font>
    <font>
      <b/>
      <sz val="12"/>
      <name val="Univers 45 light"/>
      <family val="0"/>
    </font>
    <font>
      <b/>
      <sz val="18"/>
      <name val="Univers 45 light"/>
      <family val="0"/>
    </font>
    <font>
      <sz val="10"/>
      <name val="Univers 45 light"/>
      <family val="0"/>
    </font>
    <font>
      <b/>
      <sz val="28"/>
      <name val="Arial"/>
      <family val="2"/>
    </font>
    <font>
      <sz val="16"/>
      <name val="Segoe UI Semi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6"/>
      <color indexed="8"/>
      <name val="Segoe UI Semilight"/>
      <family val="2"/>
    </font>
    <font>
      <b/>
      <sz val="12"/>
      <color indexed="8"/>
      <name val="Segoe UI Semilight"/>
      <family val="2"/>
    </font>
    <font>
      <b/>
      <sz val="20"/>
      <color indexed="8"/>
      <name val="Segoe UI Semilight"/>
      <family val="2"/>
    </font>
    <font>
      <sz val="10"/>
      <color indexed="8"/>
      <name val="Univers LT Light"/>
      <family val="0"/>
    </font>
    <font>
      <b/>
      <sz val="12"/>
      <color indexed="8"/>
      <name val="Univers LT Light"/>
      <family val="0"/>
    </font>
    <font>
      <b/>
      <sz val="10"/>
      <color indexed="8"/>
      <name val="Univers LT Light"/>
      <family val="0"/>
    </font>
    <font>
      <b/>
      <sz val="20"/>
      <color indexed="9"/>
      <name val="Univers LT Black"/>
      <family val="0"/>
    </font>
    <font>
      <b/>
      <sz val="28"/>
      <color indexed="23"/>
      <name val="Arial"/>
      <family val="2"/>
    </font>
    <font>
      <b/>
      <sz val="20"/>
      <color indexed="9"/>
      <name val="Arial"/>
      <family val="2"/>
    </font>
    <font>
      <b/>
      <sz val="11"/>
      <color indexed="8"/>
      <name val="Segoe UI Semilight"/>
      <family val="2"/>
    </font>
    <font>
      <b/>
      <sz val="20"/>
      <color indexed="8"/>
      <name val="Univers LT Light"/>
      <family val="0"/>
    </font>
    <font>
      <b/>
      <sz val="16"/>
      <color indexed="23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26"/>
      <color indexed="49"/>
      <name val="Arial"/>
      <family val="2"/>
    </font>
    <font>
      <sz val="10"/>
      <color indexed="49"/>
      <name val="Univers LT Light"/>
      <family val="0"/>
    </font>
    <font>
      <b/>
      <sz val="36"/>
      <color indexed="49"/>
      <name val="Univers LT Black"/>
      <family val="0"/>
    </font>
    <font>
      <b/>
      <sz val="36"/>
      <color indexed="49"/>
      <name val="Arial"/>
      <family val="2"/>
    </font>
    <font>
      <b/>
      <sz val="28"/>
      <color indexed="49"/>
      <name val="Segoe UI Semilight"/>
      <family val="2"/>
    </font>
    <font>
      <b/>
      <sz val="28"/>
      <color indexed="49"/>
      <name val="Arial"/>
      <family val="2"/>
    </font>
    <font>
      <b/>
      <sz val="28"/>
      <color indexed="49"/>
      <name val="Univers LT Black"/>
      <family val="0"/>
    </font>
    <font>
      <b/>
      <sz val="11"/>
      <color indexed="49"/>
      <name val="Univers LT Light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5"/>
      <color rgb="FF1F4A7E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A7E"/>
      <name val="Cambria"/>
      <family val="2"/>
    </font>
    <font>
      <b/>
      <sz val="13"/>
      <color rgb="FF1F4A7E"/>
      <name val="Calibri"/>
      <family val="2"/>
    </font>
    <font>
      <b/>
      <sz val="11"/>
      <color theme="4"/>
      <name val="Univers LT Light"/>
      <family val="0"/>
    </font>
    <font>
      <sz val="10"/>
      <color theme="4"/>
      <name val="Univers LT Light"/>
      <family val="0"/>
    </font>
    <font>
      <b/>
      <sz val="36"/>
      <color rgb="FF31859C"/>
      <name val="Univers LT Black"/>
      <family val="0"/>
    </font>
    <font>
      <b/>
      <sz val="36"/>
      <color rgb="FF31859C"/>
      <name val="Arial"/>
      <family val="2"/>
    </font>
    <font>
      <sz val="10"/>
      <color rgb="FF5181BD"/>
      <name val="Univers LT Light"/>
      <family val="0"/>
    </font>
    <font>
      <b/>
      <sz val="26"/>
      <color rgb="FF31859C"/>
      <name val="Arial"/>
      <family val="2"/>
    </font>
    <font>
      <b/>
      <sz val="28"/>
      <color rgb="FF31859C"/>
      <name val="Arial"/>
      <family val="2"/>
    </font>
    <font>
      <b/>
      <sz val="28"/>
      <color rgb="FF31859C"/>
      <name val="Segoe UI Semilight"/>
      <family val="2"/>
    </font>
    <font>
      <b/>
      <sz val="28"/>
      <color rgb="FF31859C"/>
      <name val="Univers LT Black"/>
      <family val="0"/>
    </font>
  </fonts>
  <fills count="40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E858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8B922"/>
        <bgColor indexed="64"/>
      </patternFill>
    </fill>
    <fill>
      <patternFill patternType="solid">
        <fgColor rgb="FF568FD4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theme="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0E8585"/>
      </left>
      <right style="thin">
        <color rgb="FF0E8585"/>
      </right>
      <top style="thin">
        <color rgb="FF0E8585"/>
      </top>
      <bottom style="thin">
        <color rgb="FF0E8585"/>
      </bottom>
    </border>
    <border>
      <left>
        <color indexed="63"/>
      </left>
      <right style="thin">
        <color rgb="FF0E8585"/>
      </right>
      <top style="thin">
        <color rgb="FF0E8585"/>
      </top>
      <bottom style="thin">
        <color rgb="FF0E8585"/>
      </bottom>
    </border>
    <border>
      <left style="thin">
        <color rgb="FF0E8585"/>
      </left>
      <right style="thin">
        <color rgb="FF0E8585"/>
      </right>
      <top style="thin">
        <color rgb="FF0E8585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E8585"/>
      </left>
      <right>
        <color indexed="63"/>
      </right>
      <top style="thin">
        <color rgb="FF0E8585"/>
      </top>
      <bottom style="thin">
        <color rgb="FF0E858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E8585"/>
      </left>
      <right>
        <color indexed="63"/>
      </right>
      <top style="thin">
        <color rgb="FF0E8585"/>
      </top>
      <bottom>
        <color indexed="63"/>
      </bottom>
    </border>
    <border>
      <left>
        <color indexed="63"/>
      </left>
      <right>
        <color indexed="63"/>
      </right>
      <top style="thin">
        <color rgb="FF0E8585"/>
      </top>
      <bottom>
        <color indexed="63"/>
      </bottom>
    </border>
    <border>
      <left>
        <color indexed="63"/>
      </left>
      <right style="thin">
        <color rgb="FF0E8585"/>
      </right>
      <top style="thin">
        <color rgb="FF0E8585"/>
      </top>
      <bottom>
        <color indexed="63"/>
      </bottom>
    </border>
    <border>
      <left style="thin">
        <color rgb="FF0E858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E8585"/>
      </right>
      <top>
        <color indexed="63"/>
      </top>
      <bottom>
        <color indexed="63"/>
      </bottom>
    </border>
    <border>
      <left style="thin">
        <color rgb="FF0E8585"/>
      </left>
      <right>
        <color indexed="63"/>
      </right>
      <top>
        <color indexed="63"/>
      </top>
      <bottom style="thin">
        <color rgb="FF0E8585"/>
      </bottom>
    </border>
    <border>
      <left>
        <color indexed="63"/>
      </left>
      <right>
        <color indexed="63"/>
      </right>
      <top>
        <color indexed="63"/>
      </top>
      <bottom style="thin">
        <color rgb="FF0E8585"/>
      </bottom>
    </border>
    <border>
      <left>
        <color indexed="63"/>
      </left>
      <right style="thin">
        <color rgb="FF0E8585"/>
      </right>
      <top>
        <color indexed="63"/>
      </top>
      <bottom style="thin">
        <color rgb="FF0E8585"/>
      </bottom>
    </border>
    <border>
      <left style="thin">
        <color rgb="FF0E8585"/>
      </left>
      <right style="thin">
        <color rgb="FF0E8585"/>
      </right>
      <top>
        <color indexed="63"/>
      </top>
      <bottom style="thin">
        <color rgb="FF0E8585"/>
      </bottom>
    </border>
    <border>
      <left>
        <color indexed="63"/>
      </left>
      <right>
        <color indexed="63"/>
      </right>
      <top style="thin">
        <color rgb="FF0E8585"/>
      </top>
      <bottom style="thin">
        <color rgb="FF0E8585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25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65" fillId="29" borderId="1" applyNumberFormat="0" applyAlignment="0" applyProtection="0"/>
    <xf numFmtId="176" fontId="0" fillId="0" borderId="0" applyFont="0" applyFill="0" applyBorder="0" applyAlignment="0" applyProtection="0"/>
    <xf numFmtId="0" fontId="66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8" fillId="21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4" fillId="0" borderId="8" applyNumberFormat="0" applyFill="0" applyAlignment="0" applyProtection="0"/>
    <xf numFmtId="0" fontId="28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1" fillId="0" borderId="0" xfId="54" applyFont="1" applyFill="1" applyAlignment="1">
      <alignment wrapText="1"/>
      <protection/>
    </xf>
    <xf numFmtId="0" fontId="5" fillId="0" borderId="0" xfId="54" applyFont="1" applyFill="1" applyBorder="1" applyAlignment="1">
      <alignment horizontal="right" vertical="top" wrapText="1"/>
      <protection/>
    </xf>
    <xf numFmtId="0" fontId="1" fillId="0" borderId="0" xfId="0" applyFont="1" applyFill="1" applyAlignment="1">
      <alignment horizontal="center" vertical="center" wrapText="1"/>
    </xf>
    <xf numFmtId="0" fontId="2" fillId="33" borderId="0" xfId="54" applyFont="1" applyFill="1" applyBorder="1" applyAlignment="1">
      <alignment horizontal="center" vertical="center" wrapText="1"/>
      <protection/>
    </xf>
    <xf numFmtId="0" fontId="4" fillId="33" borderId="0" xfId="54" applyFont="1" applyFill="1" applyAlignment="1">
      <alignment wrapText="1"/>
      <protection/>
    </xf>
    <xf numFmtId="0" fontId="29" fillId="0" borderId="0" xfId="54" applyFont="1" applyBorder="1" applyAlignment="1">
      <alignment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 wrapText="1"/>
      <protection locked="0"/>
    </xf>
    <xf numFmtId="199" fontId="30" fillId="0" borderId="0" xfId="0" applyNumberFormat="1" applyFont="1" applyFill="1" applyBorder="1" applyAlignment="1" applyProtection="1">
      <alignment horizontal="center" vertical="center" wrapText="1"/>
      <protection locked="0"/>
    </xf>
    <xf numFmtId="18" fontId="6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54" applyFont="1" applyFill="1" applyAlignment="1">
      <alignment wrapText="1"/>
      <protection/>
    </xf>
    <xf numFmtId="0" fontId="1" fillId="0" borderId="0" xfId="54" applyFont="1" applyFill="1" applyBorder="1" applyAlignment="1">
      <alignment wrapText="1"/>
      <protection/>
    </xf>
    <xf numFmtId="0" fontId="1" fillId="34" borderId="0" xfId="54" applyFont="1" applyFill="1" applyAlignment="1">
      <alignment wrapText="1"/>
      <protection/>
    </xf>
    <xf numFmtId="0" fontId="5" fillId="34" borderId="0" xfId="54" applyFont="1" applyFill="1" applyBorder="1" applyAlignment="1">
      <alignment horizontal="right" vertical="top" wrapText="1"/>
      <protection/>
    </xf>
    <xf numFmtId="0" fontId="12" fillId="0" borderId="0" xfId="54" applyFont="1" applyFill="1" applyAlignment="1">
      <alignment wrapText="1"/>
      <protection/>
    </xf>
    <xf numFmtId="0" fontId="20" fillId="0" borderId="0" xfId="54" applyFont="1" applyFill="1" applyAlignment="1">
      <alignment wrapText="1"/>
      <protection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33" fillId="36" borderId="10" xfId="0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14" fillId="23" borderId="10" xfId="0" applyFont="1" applyFill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22" fillId="0" borderId="0" xfId="54" applyFont="1" applyFill="1" applyBorder="1" applyAlignment="1">
      <alignment vertical="center" wrapText="1"/>
      <protection/>
    </xf>
    <xf numFmtId="0" fontId="7" fillId="37" borderId="10" xfId="0" applyFont="1" applyFill="1" applyBorder="1" applyAlignment="1" applyProtection="1">
      <alignment horizontal="center" vertical="center" wrapText="1"/>
      <protection locked="0"/>
    </xf>
    <xf numFmtId="0" fontId="33" fillId="38" borderId="10" xfId="0" applyFont="1" applyFill="1" applyBorder="1" applyAlignment="1" applyProtection="1">
      <alignment horizontal="center" wrapText="1"/>
      <protection locked="0"/>
    </xf>
    <xf numFmtId="0" fontId="33" fillId="38" borderId="10" xfId="0" applyFont="1" applyFill="1" applyBorder="1" applyAlignment="1" applyProtection="1">
      <alignment horizontal="center" vertical="center" wrapText="1"/>
      <protection locked="0"/>
    </xf>
    <xf numFmtId="0" fontId="33" fillId="38" borderId="12" xfId="0" applyFont="1" applyFill="1" applyBorder="1" applyAlignment="1" applyProtection="1">
      <alignment horizontal="center" wrapText="1"/>
      <protection locked="0"/>
    </xf>
    <xf numFmtId="0" fontId="9" fillId="35" borderId="12" xfId="0" applyFont="1" applyFill="1" applyBorder="1" applyAlignment="1">
      <alignment horizontal="center" vertical="center" wrapText="1"/>
    </xf>
    <xf numFmtId="0" fontId="4" fillId="0" borderId="0" xfId="54" applyFont="1" applyFill="1" applyBorder="1" applyAlignment="1">
      <alignment wrapText="1"/>
      <protection/>
    </xf>
    <xf numFmtId="0" fontId="13" fillId="23" borderId="12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>
      <alignment horizontal="center" vertical="center" wrapText="1"/>
    </xf>
    <xf numFmtId="0" fontId="14" fillId="23" borderId="14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3" fillId="0" borderId="15" xfId="0" applyFont="1" applyFill="1" applyBorder="1" applyAlignment="1" applyProtection="1">
      <alignment horizontal="center" wrapText="1"/>
      <protection locked="0"/>
    </xf>
    <xf numFmtId="0" fontId="9" fillId="0" borderId="15" xfId="0" applyFont="1" applyFill="1" applyBorder="1" applyAlignment="1">
      <alignment horizontal="center" vertical="center" wrapText="1"/>
    </xf>
    <xf numFmtId="199" fontId="33" fillId="0" borderId="15" xfId="0" applyNumberFormat="1" applyFont="1" applyFill="1" applyBorder="1" applyAlignment="1" applyProtection="1">
      <alignment horizontal="center" vertical="center" wrapText="1"/>
      <protection locked="0"/>
    </xf>
    <xf numFmtId="18" fontId="10" fillId="0" borderId="15" xfId="0" applyNumberFormat="1" applyFont="1" applyFill="1" applyBorder="1" applyAlignment="1">
      <alignment horizontal="center" vertical="center" wrapText="1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0" fillId="0" borderId="15" xfId="0" applyFont="1" applyFill="1" applyBorder="1" applyAlignment="1" applyProtection="1">
      <alignment horizontal="center" wrapText="1"/>
      <protection locked="0"/>
    </xf>
    <xf numFmtId="0" fontId="3" fillId="0" borderId="15" xfId="0" applyFont="1" applyFill="1" applyBorder="1" applyAlignment="1">
      <alignment horizontal="center" vertical="center" wrapText="1"/>
    </xf>
    <xf numFmtId="199" fontId="30" fillId="0" borderId="15" xfId="0" applyNumberFormat="1" applyFont="1" applyFill="1" applyBorder="1" applyAlignment="1" applyProtection="1">
      <alignment horizontal="center" vertical="center" wrapText="1"/>
      <protection locked="0"/>
    </xf>
    <xf numFmtId="18" fontId="6" fillId="0" borderId="15" xfId="0" applyNumberFormat="1" applyFont="1" applyFill="1" applyBorder="1" applyAlignment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center" vertical="center" wrapText="1"/>
    </xf>
    <xf numFmtId="0" fontId="14" fillId="23" borderId="10" xfId="0" applyFont="1" applyFill="1" applyBorder="1" applyAlignment="1">
      <alignment horizontal="center" vertical="center" wrapText="1"/>
    </xf>
    <xf numFmtId="0" fontId="71" fillId="39" borderId="0" xfId="0" applyFont="1" applyFill="1" applyBorder="1" applyAlignment="1">
      <alignment horizontal="center" vertical="center" wrapText="1"/>
    </xf>
    <xf numFmtId="0" fontId="72" fillId="39" borderId="0" xfId="0" applyFont="1" applyFill="1" applyBorder="1" applyAlignment="1">
      <alignment horizontal="center" vertical="center" wrapText="1"/>
    </xf>
    <xf numFmtId="0" fontId="32" fillId="23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4" fillId="23" borderId="12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23" borderId="14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19" fillId="8" borderId="10" xfId="0" applyFont="1" applyFill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center" vertical="center" wrapText="1"/>
    </xf>
    <xf numFmtId="18" fontId="17" fillId="0" borderId="10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32" fillId="23" borderId="11" xfId="0" applyFont="1" applyFill="1" applyBorder="1" applyAlignment="1">
      <alignment horizontal="center" vertical="center" wrapText="1"/>
    </xf>
    <xf numFmtId="0" fontId="15" fillId="37" borderId="14" xfId="0" applyFont="1" applyFill="1" applyBorder="1" applyAlignment="1">
      <alignment horizontal="center" vertical="center" wrapText="1"/>
    </xf>
    <xf numFmtId="0" fontId="15" fillId="37" borderId="11" xfId="0" applyFont="1" applyFill="1" applyBorder="1" applyAlignment="1">
      <alignment horizontal="center" vertical="center" wrapText="1"/>
    </xf>
    <xf numFmtId="0" fontId="14" fillId="23" borderId="10" xfId="0" applyFont="1" applyFill="1" applyBorder="1" applyAlignment="1">
      <alignment horizontal="center" vertical="center" wrapText="1"/>
    </xf>
    <xf numFmtId="0" fontId="18" fillId="0" borderId="16" xfId="0" applyNumberFormat="1" applyFont="1" applyFill="1" applyBorder="1" applyAlignment="1">
      <alignment horizontal="center" vertical="center" wrapText="1"/>
    </xf>
    <xf numFmtId="0" fontId="18" fillId="0" borderId="17" xfId="0" applyNumberFormat="1" applyFont="1" applyFill="1" applyBorder="1" applyAlignment="1">
      <alignment horizontal="center" vertical="center" wrapText="1"/>
    </xf>
    <xf numFmtId="0" fontId="18" fillId="0" borderId="18" xfId="0" applyNumberFormat="1" applyFont="1" applyFill="1" applyBorder="1" applyAlignment="1">
      <alignment horizontal="center" vertical="center" wrapText="1"/>
    </xf>
    <xf numFmtId="0" fontId="18" fillId="0" borderId="19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8" fillId="0" borderId="20" xfId="0" applyNumberFormat="1" applyFont="1" applyFill="1" applyBorder="1" applyAlignment="1">
      <alignment horizontal="center" vertical="center" wrapText="1"/>
    </xf>
    <xf numFmtId="0" fontId="18" fillId="0" borderId="21" xfId="0" applyNumberFormat="1" applyFont="1" applyFill="1" applyBorder="1" applyAlignment="1">
      <alignment horizontal="center" vertical="center" wrapText="1"/>
    </xf>
    <xf numFmtId="0" fontId="18" fillId="0" borderId="22" xfId="0" applyNumberFormat="1" applyFont="1" applyFill="1" applyBorder="1" applyAlignment="1">
      <alignment horizontal="center" vertical="center" wrapText="1"/>
    </xf>
    <xf numFmtId="0" fontId="18" fillId="0" borderId="23" xfId="0" applyNumberFormat="1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 wrapText="1"/>
    </xf>
    <xf numFmtId="0" fontId="73" fillId="0" borderId="0" xfId="0" applyFont="1" applyFill="1" applyAlignment="1" applyProtection="1">
      <alignment horizontal="center" vertical="center" wrapText="1"/>
      <protection locked="0"/>
    </xf>
    <xf numFmtId="0" fontId="74" fillId="0" borderId="0" xfId="54" applyFont="1" applyFill="1" applyBorder="1" applyAlignment="1">
      <alignment horizontal="center" vertical="center" wrapText="1"/>
      <protection/>
    </xf>
    <xf numFmtId="0" fontId="14" fillId="23" borderId="11" xfId="0" applyFont="1" applyFill="1" applyBorder="1" applyAlignment="1">
      <alignment horizontal="center" vertical="center" wrapText="1"/>
    </xf>
    <xf numFmtId="0" fontId="32" fillId="23" borderId="24" xfId="0" applyFont="1" applyFill="1" applyBorder="1" applyAlignment="1">
      <alignment horizontal="center" vertical="center" wrapText="1"/>
    </xf>
    <xf numFmtId="0" fontId="75" fillId="23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76" fillId="0" borderId="0" xfId="54" applyFont="1" applyFill="1" applyBorder="1" applyAlignment="1">
      <alignment horizontal="center" vertical="center" wrapText="1"/>
      <protection/>
    </xf>
    <xf numFmtId="0" fontId="36" fillId="0" borderId="0" xfId="0" applyFont="1" applyFill="1" applyAlignment="1" applyProtection="1">
      <alignment horizontal="center" vertical="center" wrapText="1"/>
      <protection locked="0"/>
    </xf>
    <xf numFmtId="0" fontId="5" fillId="23" borderId="0" xfId="54" applyFont="1" applyFill="1" applyBorder="1" applyAlignment="1">
      <alignment horizontal="right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8" fontId="10" fillId="0" borderId="10" xfId="0" applyNumberFormat="1" applyFont="1" applyBorder="1" applyAlignment="1">
      <alignment horizontal="center" vertical="center" wrapText="1"/>
    </xf>
    <xf numFmtId="0" fontId="7" fillId="37" borderId="10" xfId="0" applyFont="1" applyFill="1" applyBorder="1" applyAlignment="1" applyProtection="1">
      <alignment horizontal="center" vertical="center" wrapText="1"/>
      <protection locked="0"/>
    </xf>
    <xf numFmtId="199" fontId="33" fillId="33" borderId="16" xfId="0" applyNumberFormat="1" applyFont="1" applyFill="1" applyBorder="1" applyAlignment="1" applyProtection="1">
      <alignment horizontal="center" vertical="center" wrapText="1"/>
      <protection locked="0"/>
    </xf>
    <xf numFmtId="199" fontId="33" fillId="33" borderId="17" xfId="0" applyNumberFormat="1" applyFont="1" applyFill="1" applyBorder="1" applyAlignment="1" applyProtection="1">
      <alignment horizontal="center" vertical="center" wrapText="1"/>
      <protection locked="0"/>
    </xf>
    <xf numFmtId="199" fontId="33" fillId="33" borderId="18" xfId="0" applyNumberFormat="1" applyFont="1" applyFill="1" applyBorder="1" applyAlignment="1" applyProtection="1">
      <alignment horizontal="center" vertical="center" wrapText="1"/>
      <protection locked="0"/>
    </xf>
    <xf numFmtId="199" fontId="33" fillId="33" borderId="21" xfId="0" applyNumberFormat="1" applyFont="1" applyFill="1" applyBorder="1" applyAlignment="1" applyProtection="1">
      <alignment horizontal="center" vertical="center" wrapText="1"/>
      <protection locked="0"/>
    </xf>
    <xf numFmtId="199" fontId="33" fillId="33" borderId="22" xfId="0" applyNumberFormat="1" applyFont="1" applyFill="1" applyBorder="1" applyAlignment="1" applyProtection="1">
      <alignment horizontal="center" vertical="center" wrapText="1"/>
      <protection locked="0"/>
    </xf>
    <xf numFmtId="199" fontId="33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39" fillId="38" borderId="16" xfId="0" applyFont="1" applyFill="1" applyBorder="1" applyAlignment="1" applyProtection="1">
      <alignment horizontal="center" vertical="center" wrapText="1"/>
      <protection locked="0"/>
    </xf>
    <xf numFmtId="0" fontId="39" fillId="38" borderId="18" xfId="0" applyFont="1" applyFill="1" applyBorder="1" applyAlignment="1" applyProtection="1">
      <alignment horizontal="center" vertical="center" wrapText="1"/>
      <protection locked="0"/>
    </xf>
    <xf numFmtId="0" fontId="39" fillId="38" borderId="21" xfId="0" applyFont="1" applyFill="1" applyBorder="1" applyAlignment="1" applyProtection="1">
      <alignment horizontal="center" vertical="center" wrapText="1"/>
      <protection locked="0"/>
    </xf>
    <xf numFmtId="0" fontId="39" fillId="38" borderId="23" xfId="0" applyFont="1" applyFill="1" applyBorder="1" applyAlignment="1" applyProtection="1">
      <alignment horizontal="center" vertical="center" wrapText="1"/>
      <protection locked="0"/>
    </xf>
    <xf numFmtId="199" fontId="3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9" fillId="38" borderId="19" xfId="0" applyFont="1" applyFill="1" applyBorder="1" applyAlignment="1" applyProtection="1">
      <alignment horizontal="center" vertical="center" wrapText="1"/>
      <protection locked="0"/>
    </xf>
    <xf numFmtId="0" fontId="39" fillId="38" borderId="20" xfId="0" applyFont="1" applyFill="1" applyBorder="1" applyAlignment="1" applyProtection="1">
      <alignment horizontal="center" vertical="center" wrapText="1"/>
      <protection locked="0"/>
    </xf>
    <xf numFmtId="199" fontId="33" fillId="33" borderId="19" xfId="0" applyNumberFormat="1" applyFont="1" applyFill="1" applyBorder="1" applyAlignment="1" applyProtection="1">
      <alignment horizontal="center" vertical="center" wrapText="1"/>
      <protection locked="0"/>
    </xf>
    <xf numFmtId="199" fontId="33" fillId="33" borderId="0" xfId="0" applyNumberFormat="1" applyFont="1" applyFill="1" applyBorder="1" applyAlignment="1" applyProtection="1">
      <alignment horizontal="center" vertical="center" wrapText="1"/>
      <protection locked="0"/>
    </xf>
    <xf numFmtId="199" fontId="33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>
      <alignment horizontal="center" vertical="center" wrapText="1"/>
    </xf>
    <xf numFmtId="0" fontId="8" fillId="37" borderId="26" xfId="54" applyFont="1" applyFill="1" applyBorder="1" applyAlignment="1">
      <alignment horizontal="center" vertical="center" wrapText="1"/>
      <protection/>
    </xf>
    <xf numFmtId="0" fontId="8" fillId="37" borderId="0" xfId="54" applyFont="1" applyFill="1" applyBorder="1" applyAlignment="1">
      <alignment horizontal="center" vertical="center" wrapText="1"/>
      <protection/>
    </xf>
    <xf numFmtId="18" fontId="11" fillId="0" borderId="10" xfId="0" applyNumberFormat="1" applyFont="1" applyBorder="1" applyAlignment="1">
      <alignment horizontal="center" vertical="center" wrapText="1"/>
    </xf>
    <xf numFmtId="199" fontId="33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39" fillId="38" borderId="10" xfId="0" applyFont="1" applyFill="1" applyBorder="1" applyAlignment="1" applyProtection="1">
      <alignment horizontal="center" vertical="center" wrapText="1"/>
      <protection locked="0"/>
    </xf>
    <xf numFmtId="0" fontId="39" fillId="38" borderId="12" xfId="0" applyFont="1" applyFill="1" applyBorder="1" applyAlignment="1" applyProtection="1">
      <alignment horizontal="center" vertical="center" wrapText="1"/>
      <protection locked="0"/>
    </xf>
    <xf numFmtId="0" fontId="77" fillId="0" borderId="0" xfId="54" applyFont="1" applyFill="1" applyBorder="1" applyAlignment="1">
      <alignment horizontal="center" vertical="center" wrapText="1"/>
      <protection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78" fillId="33" borderId="0" xfId="54" applyFont="1" applyFill="1" applyBorder="1" applyAlignment="1">
      <alignment horizontal="right" vertical="center" wrapText="1"/>
      <protection/>
    </xf>
    <xf numFmtId="0" fontId="77" fillId="0" borderId="0" xfId="54" applyFont="1" applyFill="1" applyAlignment="1">
      <alignment horizontal="center" wrapText="1"/>
      <protection/>
    </xf>
    <xf numFmtId="0" fontId="79" fillId="0" borderId="0" xfId="0" applyFont="1" applyFill="1" applyAlignment="1" applyProtection="1">
      <alignment horizontal="center" vertical="center" wrapText="1"/>
      <protection locked="0"/>
    </xf>
    <xf numFmtId="0" fontId="77" fillId="0" borderId="0" xfId="0" applyFont="1" applyFill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72" fillId="39" borderId="0" xfId="0" applyFont="1" applyFill="1" applyBorder="1" applyAlignment="1">
      <alignment horizontal="center" vertical="center" wrapText="1"/>
    </xf>
    <xf numFmtId="0" fontId="74" fillId="0" borderId="0" xfId="54" applyFont="1" applyFill="1" applyBorder="1" applyAlignment="1">
      <alignment horizontal="center" vertical="top" wrapText="1"/>
      <protection/>
    </xf>
    <xf numFmtId="0" fontId="74" fillId="0" borderId="0" xfId="0" applyFont="1" applyFill="1" applyAlignment="1" applyProtection="1">
      <alignment horizontal="center" vertical="center" wrapText="1"/>
      <protection locked="0"/>
    </xf>
    <xf numFmtId="0" fontId="77" fillId="0" borderId="0" xfId="54" applyFont="1" applyFill="1" applyBorder="1" applyAlignment="1">
      <alignment horizontal="center" vertical="top" wrapText="1"/>
      <protection/>
    </xf>
    <xf numFmtId="0" fontId="77" fillId="33" borderId="0" xfId="54" applyFont="1" applyFill="1" applyBorder="1" applyAlignment="1">
      <alignment horizontal="right" vertical="center" wrapText="1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0" fontId="39" fillId="36" borderId="16" xfId="0" applyFont="1" applyFill="1" applyBorder="1" applyAlignment="1" applyProtection="1">
      <alignment horizontal="center" vertical="center" wrapText="1"/>
      <protection locked="0"/>
    </xf>
    <xf numFmtId="0" fontId="39" fillId="36" borderId="18" xfId="0" applyFont="1" applyFill="1" applyBorder="1" applyAlignment="1" applyProtection="1">
      <alignment horizontal="center" vertical="center" wrapText="1"/>
      <protection locked="0"/>
    </xf>
    <xf numFmtId="0" fontId="39" fillId="36" borderId="19" xfId="0" applyFont="1" applyFill="1" applyBorder="1" applyAlignment="1" applyProtection="1">
      <alignment horizontal="center" vertical="center" wrapText="1"/>
      <protection locked="0"/>
    </xf>
    <xf numFmtId="0" fontId="39" fillId="36" borderId="20" xfId="0" applyFont="1" applyFill="1" applyBorder="1" applyAlignment="1" applyProtection="1">
      <alignment horizontal="center" vertical="center" wrapText="1"/>
      <protection locked="0"/>
    </xf>
    <xf numFmtId="0" fontId="39" fillId="36" borderId="21" xfId="0" applyFont="1" applyFill="1" applyBorder="1" applyAlignment="1" applyProtection="1">
      <alignment horizontal="center" vertical="center" wrapText="1"/>
      <protection locked="0"/>
    </xf>
    <xf numFmtId="0" fontId="39" fillId="36" borderId="23" xfId="0" applyFont="1" applyFill="1" applyBorder="1" applyAlignment="1" applyProtection="1">
      <alignment horizontal="center" vertical="center" wrapText="1"/>
      <protection locked="0"/>
    </xf>
    <xf numFmtId="0" fontId="8" fillId="34" borderId="26" xfId="54" applyFont="1" applyFill="1" applyBorder="1" applyAlignment="1">
      <alignment horizontal="center" vertical="center" wrapText="1"/>
      <protection/>
    </xf>
    <xf numFmtId="0" fontId="8" fillId="34" borderId="0" xfId="54" applyFont="1" applyFill="1" applyBorder="1" applyAlignment="1">
      <alignment horizontal="center" vertical="center" wrapText="1"/>
      <protection/>
    </xf>
    <xf numFmtId="0" fontId="36" fillId="34" borderId="0" xfId="0" applyFont="1" applyFill="1" applyAlignment="1" applyProtection="1">
      <alignment horizontal="center" vertical="center" wrapText="1"/>
      <protection locked="0"/>
    </xf>
    <xf numFmtId="0" fontId="35" fillId="34" borderId="0" xfId="0" applyFont="1" applyFill="1" applyAlignment="1" applyProtection="1">
      <alignment horizontal="center" vertical="center" wrapText="1"/>
      <protection locked="0"/>
    </xf>
    <xf numFmtId="0" fontId="37" fillId="34" borderId="0" xfId="0" applyFont="1" applyFill="1" applyAlignment="1" applyProtection="1">
      <alignment horizontal="center" vertical="center" wrapText="1"/>
      <protection locked="0"/>
    </xf>
    <xf numFmtId="0" fontId="40" fillId="34" borderId="0" xfId="54" applyFont="1" applyFill="1" applyBorder="1" applyAlignment="1">
      <alignment horizontal="center" vertical="center" wrapText="1"/>
      <protection/>
    </xf>
    <xf numFmtId="0" fontId="38" fillId="33" borderId="0" xfId="54" applyFont="1" applyFill="1" applyBorder="1" applyAlignment="1">
      <alignment horizontal="right" vertical="center" wrapText="1"/>
      <protection/>
    </xf>
    <xf numFmtId="18" fontId="1" fillId="0" borderId="0" xfId="54" applyNumberFormat="1" applyFont="1" applyFill="1" applyAlignment="1">
      <alignment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276225</xdr:colOff>
      <xdr:row>1</xdr:row>
      <xdr:rowOff>238125</xdr:rowOff>
    </xdr:from>
    <xdr:to>
      <xdr:col>21</xdr:col>
      <xdr:colOff>190500</xdr:colOff>
      <xdr:row>2</xdr:row>
      <xdr:rowOff>504825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68225" y="933450"/>
          <a:ext cx="4848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0</xdr:row>
      <xdr:rowOff>571500</xdr:rowOff>
    </xdr:from>
    <xdr:to>
      <xdr:col>3</xdr:col>
      <xdr:colOff>2047875</xdr:colOff>
      <xdr:row>3</xdr:row>
      <xdr:rowOff>228600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12501" t="25000" r="11050" b="26487"/>
        <a:stretch>
          <a:fillRect/>
        </a:stretch>
      </xdr:blipFill>
      <xdr:spPr>
        <a:xfrm>
          <a:off x="342900" y="571500"/>
          <a:ext cx="48768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381000</xdr:colOff>
      <xdr:row>1</xdr:row>
      <xdr:rowOff>419100</xdr:rowOff>
    </xdr:from>
    <xdr:to>
      <xdr:col>21</xdr:col>
      <xdr:colOff>542925</xdr:colOff>
      <xdr:row>3</xdr:row>
      <xdr:rowOff>200025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1075"/>
          <a:ext cx="4533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</xdr:row>
      <xdr:rowOff>57150</xdr:rowOff>
    </xdr:from>
    <xdr:to>
      <xdr:col>5</xdr:col>
      <xdr:colOff>190500</xdr:colOff>
      <xdr:row>3</xdr:row>
      <xdr:rowOff>495300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rcRect l="12501" t="25000" r="11050" b="26487"/>
        <a:stretch>
          <a:fillRect/>
        </a:stretch>
      </xdr:blipFill>
      <xdr:spPr>
        <a:xfrm>
          <a:off x="142875" y="619125"/>
          <a:ext cx="43338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390525</xdr:colOff>
      <xdr:row>1</xdr:row>
      <xdr:rowOff>371475</xdr:rowOff>
    </xdr:from>
    <xdr:to>
      <xdr:col>21</xdr:col>
      <xdr:colOff>504825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1047750"/>
          <a:ext cx="5048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0</xdr:row>
      <xdr:rowOff>504825</xdr:rowOff>
    </xdr:from>
    <xdr:to>
      <xdr:col>3</xdr:col>
      <xdr:colOff>1933575</xdr:colOff>
      <xdr:row>3</xdr:row>
      <xdr:rowOff>133350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rcRect l="12501" t="25000" r="11050" b="26487"/>
        <a:stretch>
          <a:fillRect/>
        </a:stretch>
      </xdr:blipFill>
      <xdr:spPr>
        <a:xfrm>
          <a:off x="428625" y="504825"/>
          <a:ext cx="46767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171450</xdr:colOff>
      <xdr:row>1</xdr:row>
      <xdr:rowOff>438150</xdr:rowOff>
    </xdr:from>
    <xdr:to>
      <xdr:col>21</xdr:col>
      <xdr:colOff>514350</xdr:colOff>
      <xdr:row>3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990600"/>
          <a:ext cx="4114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504825</xdr:rowOff>
    </xdr:from>
    <xdr:to>
      <xdr:col>5</xdr:col>
      <xdr:colOff>57150</xdr:colOff>
      <xdr:row>3</xdr:row>
      <xdr:rowOff>409575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rcRect l="12501" t="25000" r="11050" b="26487"/>
        <a:stretch>
          <a:fillRect/>
        </a:stretch>
      </xdr:blipFill>
      <xdr:spPr>
        <a:xfrm>
          <a:off x="0" y="504825"/>
          <a:ext cx="43434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0</xdr:row>
      <xdr:rowOff>0</xdr:rowOff>
    </xdr:from>
    <xdr:to>
      <xdr:col>4</xdr:col>
      <xdr:colOff>438150</xdr:colOff>
      <xdr:row>4</xdr:row>
      <xdr:rowOff>19050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0"/>
          <a:ext cx="24098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85725</xdr:colOff>
      <xdr:row>0</xdr:row>
      <xdr:rowOff>419100</xdr:rowOff>
    </xdr:from>
    <xdr:to>
      <xdr:col>21</xdr:col>
      <xdr:colOff>57150</xdr:colOff>
      <xdr:row>2</xdr:row>
      <xdr:rowOff>66675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25150" y="419100"/>
          <a:ext cx="3048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ACK%20UP%20GONZALITO\ASESORIAS%20GONZA2004\TORNEOS%202004\MEALS%20DE%20COLOMBIA%20%20OLIMPIADAS\MEALS%20%20RANA%20Y%20MINITEJ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ACK%20UP%20GONZALITO\ASESORIAS%20GONZA2004\TORNEOS%202004\MEALS%20DE%20COLOMBIA%20%20OLIMPIADAS\BOLETIN%20N&#176;%201%20%20MINIOLIMPIAD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esaperp\Local%20Settings\Temporary%20Internet%20Files\Content.Outlook\JM0EMCVE\TRABAJO\Ladrillera\TRABAJO\Ladrillera%202011\FIXTURE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TORNEO"/>
      <sheetName val="CUADROS"/>
    </sheetNames>
    <sheetDataSet>
      <sheetData sheetId="1">
        <row r="9">
          <cell r="E9" t="str">
            <v>AMERICAS 2004</v>
          </cell>
          <cell r="H9" t="str">
            <v>POCHOLOS</v>
          </cell>
        </row>
        <row r="10">
          <cell r="E10" t="str">
            <v>REAL IMPERIAL</v>
          </cell>
        </row>
        <row r="11">
          <cell r="E11" t="str">
            <v>LAS MECHITAS</v>
          </cell>
          <cell r="H11" t="str">
            <v>COMBO  X EQUIS</v>
          </cell>
        </row>
        <row r="12">
          <cell r="E12" t="str">
            <v>COMBO DE LA CHILI</v>
          </cell>
          <cell r="H12" t="str">
            <v>DISTRIBUCION</v>
          </cell>
        </row>
        <row r="13">
          <cell r="E13" t="str">
            <v>FOOD 85 LTDA</v>
          </cell>
        </row>
        <row r="24">
          <cell r="B24" t="str">
            <v>INEDITOS 2004</v>
          </cell>
          <cell r="E24" t="str">
            <v>AMERICAS 2004</v>
          </cell>
          <cell r="H24" t="str">
            <v>LAS MECHITAS</v>
          </cell>
        </row>
        <row r="25">
          <cell r="B25" t="str">
            <v>LOS CROAPOS</v>
          </cell>
          <cell r="E25" t="str">
            <v>EL TEQUILAZO</v>
          </cell>
          <cell r="H25" t="str">
            <v>MECHITA.COM</v>
          </cell>
        </row>
        <row r="26">
          <cell r="B26" t="str">
            <v>DISTRIBUCION</v>
          </cell>
          <cell r="E26" t="str">
            <v>LOS DE ADENTRO</v>
          </cell>
          <cell r="H26" t="str">
            <v>MECHITA DORADA</v>
          </cell>
        </row>
        <row r="27">
          <cell r="B27" t="str">
            <v>FOOD 85 LTDA</v>
          </cell>
          <cell r="E27" t="str">
            <v>NO HAY 5o MALO</v>
          </cell>
          <cell r="H27" t="str">
            <v>LA MECHITA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CROFUTBOL"/>
      <sheetName val="VOLEIBOL"/>
      <sheetName val="TENIS MESA GRUPO A Y B"/>
      <sheetName val="TENIS DE MESA GRUPO  C Y D"/>
      <sheetName val="PREMIACION"/>
      <sheetName val="RANA Y MINITEJO"/>
      <sheetName val="PROGRAMACIÓN 17 OCTUB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XTU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17375E"/>
  </sheetPr>
  <dimension ref="A1:AF689"/>
  <sheetViews>
    <sheetView showGridLines="0" tabSelected="1" view="pageBreakPreview" zoomScale="75" zoomScaleNormal="75" zoomScaleSheetLayoutView="75" zoomScalePageLayoutView="0" workbookViewId="0" topLeftCell="A170">
      <selection activeCell="C182" sqref="C182:D182"/>
    </sheetView>
  </sheetViews>
  <sheetFormatPr defaultColWidth="11.421875" defaultRowHeight="12.75"/>
  <cols>
    <col min="1" max="1" width="3.00390625" style="1" customWidth="1"/>
    <col min="2" max="2" width="11.8515625" style="1" bestFit="1" customWidth="1"/>
    <col min="3" max="3" width="32.7109375" style="1" customWidth="1"/>
    <col min="4" max="4" width="31.7109375" style="1" customWidth="1"/>
    <col min="5" max="9" width="8.421875" style="1" customWidth="1"/>
    <col min="10" max="10" width="36.140625" style="1" customWidth="1"/>
    <col min="11" max="14" width="8.421875" style="1" customWidth="1"/>
    <col min="15" max="15" width="9.00390625" style="1" customWidth="1"/>
    <col min="16" max="16" width="10.421875" style="1" customWidth="1"/>
    <col min="17" max="17" width="9.8515625" style="1" customWidth="1"/>
    <col min="18" max="18" width="11.00390625" style="1" customWidth="1"/>
    <col min="19" max="21" width="8.421875" style="1" customWidth="1"/>
    <col min="22" max="22" width="11.7109375" style="1" customWidth="1"/>
    <col min="23" max="23" width="3.00390625" style="1" customWidth="1"/>
    <col min="24" max="24" width="7.28125" style="1" customWidth="1"/>
    <col min="25" max="25" width="6.28125" style="1" customWidth="1"/>
    <col min="26" max="16384" width="11.421875" style="1" customWidth="1"/>
  </cols>
  <sheetData>
    <row r="1" spans="1:23" ht="54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</row>
    <row r="2" spans="1:23" ht="54.75" customHeight="1">
      <c r="A2" s="91" t="s">
        <v>40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</row>
    <row r="3" spans="1:32" ht="54.75" customHeight="1">
      <c r="A3" s="92" t="s">
        <v>63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6"/>
      <c r="Y3" s="6"/>
      <c r="Z3" s="6"/>
      <c r="AA3" s="6"/>
      <c r="AB3" s="6"/>
      <c r="AC3" s="6"/>
      <c r="AD3" s="6"/>
      <c r="AE3" s="6"/>
      <c r="AF3" s="6"/>
    </row>
    <row r="4" spans="1:23" ht="54.75" customHeight="1">
      <c r="A4" s="98" t="s">
        <v>218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</row>
    <row r="5" spans="1:23" ht="16.5" customHeight="1">
      <c r="A5" s="100" t="s">
        <v>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</row>
    <row r="6" spans="1:23" ht="16.5">
      <c r="A6" s="1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13"/>
    </row>
    <row r="7" spans="2:22" ht="15.75">
      <c r="B7" s="38" t="s">
        <v>9</v>
      </c>
      <c r="C7" s="62"/>
      <c r="D7" s="62"/>
      <c r="E7" s="28">
        <v>1</v>
      </c>
      <c r="F7" s="28">
        <v>2</v>
      </c>
      <c r="G7" s="28">
        <v>3</v>
      </c>
      <c r="H7" s="28">
        <v>4</v>
      </c>
      <c r="I7" s="78"/>
      <c r="J7" s="78"/>
      <c r="K7" s="28" t="s">
        <v>1</v>
      </c>
      <c r="L7" s="28" t="s">
        <v>2</v>
      </c>
      <c r="M7" s="28" t="s">
        <v>3</v>
      </c>
      <c r="N7" s="28" t="s">
        <v>10</v>
      </c>
      <c r="O7" s="28" t="s">
        <v>21</v>
      </c>
      <c r="P7" s="28" t="s">
        <v>22</v>
      </c>
      <c r="Q7" s="28" t="s">
        <v>23</v>
      </c>
      <c r="R7" s="28" t="s">
        <v>13</v>
      </c>
      <c r="S7" s="28" t="s">
        <v>11</v>
      </c>
      <c r="T7" s="28" t="s">
        <v>12</v>
      </c>
      <c r="U7" s="28" t="s">
        <v>4</v>
      </c>
      <c r="V7" s="28" t="s">
        <v>20</v>
      </c>
    </row>
    <row r="8" spans="2:22" ht="14.25" customHeight="1">
      <c r="B8" s="89" t="s">
        <v>64</v>
      </c>
      <c r="C8" s="74" t="s">
        <v>220</v>
      </c>
      <c r="D8" s="74"/>
      <c r="E8" s="75"/>
      <c r="F8" s="18">
        <f>+E19</f>
        <v>0</v>
      </c>
      <c r="G8" s="18">
        <f>+K20</f>
        <v>0</v>
      </c>
      <c r="H8" s="18">
        <f>+E21</f>
        <v>0</v>
      </c>
      <c r="I8" s="78"/>
      <c r="J8" s="78"/>
      <c r="K8" s="68">
        <v>0</v>
      </c>
      <c r="L8" s="68">
        <v>0</v>
      </c>
      <c r="M8" s="63">
        <v>0</v>
      </c>
      <c r="N8" s="63">
        <v>0</v>
      </c>
      <c r="O8" s="68">
        <f>+F8+G8+H8+I8+J8</f>
        <v>0</v>
      </c>
      <c r="P8" s="68">
        <f>+F9+G9+H9+I9+J9</f>
        <v>0</v>
      </c>
      <c r="Q8" s="68">
        <f>+O8-P8</f>
        <v>0</v>
      </c>
      <c r="R8" s="63">
        <f>+F19+L20+F21</f>
        <v>0</v>
      </c>
      <c r="S8" s="63">
        <f>+L19+F20+L21</f>
        <v>0</v>
      </c>
      <c r="T8" s="63">
        <f>+R8-S8</f>
        <v>0</v>
      </c>
      <c r="U8" s="63">
        <f>+L8*2+M8*1+N8*0</f>
        <v>0</v>
      </c>
      <c r="V8" s="60"/>
    </row>
    <row r="9" spans="2:22" ht="14.25" customHeight="1">
      <c r="B9" s="90"/>
      <c r="C9" s="74"/>
      <c r="D9" s="74"/>
      <c r="E9" s="75"/>
      <c r="F9" s="18">
        <f>+K19</f>
        <v>0</v>
      </c>
      <c r="G9" s="18">
        <f>+E20</f>
        <v>0</v>
      </c>
      <c r="H9" s="18">
        <f>+K21</f>
        <v>0</v>
      </c>
      <c r="I9" s="78"/>
      <c r="J9" s="78"/>
      <c r="K9" s="68"/>
      <c r="L9" s="68"/>
      <c r="M9" s="63"/>
      <c r="N9" s="63"/>
      <c r="O9" s="68"/>
      <c r="P9" s="68"/>
      <c r="Q9" s="68"/>
      <c r="R9" s="63"/>
      <c r="S9" s="63"/>
      <c r="T9" s="63"/>
      <c r="U9" s="63"/>
      <c r="V9" s="60"/>
    </row>
    <row r="10" spans="2:22" ht="14.25" customHeight="1">
      <c r="B10" s="90"/>
      <c r="C10" s="74" t="s">
        <v>221</v>
      </c>
      <c r="D10" s="74"/>
      <c r="E10" s="30">
        <f>+K19</f>
        <v>0</v>
      </c>
      <c r="F10" s="59"/>
      <c r="G10" s="18">
        <f>+E22</f>
        <v>0</v>
      </c>
      <c r="H10" s="18">
        <f>+K23</f>
        <v>0</v>
      </c>
      <c r="I10" s="78"/>
      <c r="J10" s="78"/>
      <c r="K10" s="68">
        <v>0</v>
      </c>
      <c r="L10" s="68">
        <v>0</v>
      </c>
      <c r="M10" s="68">
        <v>0</v>
      </c>
      <c r="N10" s="68">
        <v>0</v>
      </c>
      <c r="O10" s="68">
        <f>+E10+G10+H10+I10+J10</f>
        <v>0</v>
      </c>
      <c r="P10" s="68">
        <f>+E11+G11+H11+I11+J11</f>
        <v>0</v>
      </c>
      <c r="Q10" s="68">
        <f>+O10-P10</f>
        <v>0</v>
      </c>
      <c r="R10" s="68">
        <f>+L19++F22+L23</f>
        <v>0</v>
      </c>
      <c r="S10" s="68">
        <f>+F19+L22+F23</f>
        <v>0</v>
      </c>
      <c r="T10" s="63">
        <f>+R10-S10</f>
        <v>0</v>
      </c>
      <c r="U10" s="63">
        <f>+L10*2+M10*1+N10*0</f>
        <v>0</v>
      </c>
      <c r="V10" s="60"/>
    </row>
    <row r="11" spans="2:22" ht="14.25" customHeight="1">
      <c r="B11" s="90"/>
      <c r="C11" s="74"/>
      <c r="D11" s="74"/>
      <c r="E11" s="30">
        <f>+E19</f>
        <v>0</v>
      </c>
      <c r="F11" s="59"/>
      <c r="G11" s="18">
        <f>+K22</f>
        <v>0</v>
      </c>
      <c r="H11" s="18">
        <f>+E23</f>
        <v>0</v>
      </c>
      <c r="I11" s="78"/>
      <c r="J11" s="78"/>
      <c r="K11" s="68"/>
      <c r="L11" s="68"/>
      <c r="M11" s="68"/>
      <c r="N11" s="68"/>
      <c r="O11" s="68"/>
      <c r="P11" s="68"/>
      <c r="Q11" s="68"/>
      <c r="R11" s="68"/>
      <c r="S11" s="68"/>
      <c r="T11" s="63"/>
      <c r="U11" s="63"/>
      <c r="V11" s="60"/>
    </row>
    <row r="12" spans="2:22" ht="14.25" customHeight="1">
      <c r="B12" s="90"/>
      <c r="C12" s="74" t="s">
        <v>222</v>
      </c>
      <c r="D12" s="74"/>
      <c r="E12" s="30">
        <f>+E20</f>
        <v>0</v>
      </c>
      <c r="F12" s="19">
        <f>+K22</f>
        <v>0</v>
      </c>
      <c r="G12" s="59"/>
      <c r="H12" s="18">
        <f>+E18</f>
        <v>0</v>
      </c>
      <c r="I12" s="78"/>
      <c r="J12" s="78"/>
      <c r="K12" s="68">
        <v>0</v>
      </c>
      <c r="L12" s="68">
        <v>0</v>
      </c>
      <c r="M12" s="68">
        <v>0</v>
      </c>
      <c r="N12" s="68">
        <v>0</v>
      </c>
      <c r="O12" s="68">
        <f>+E12+F12+H12+I12</f>
        <v>0</v>
      </c>
      <c r="P12" s="68">
        <f>+E13+F13+H13+I13</f>
        <v>0</v>
      </c>
      <c r="Q12" s="68">
        <f>+O12-P12</f>
        <v>0</v>
      </c>
      <c r="R12" s="68">
        <f>+F18+F20+L22</f>
        <v>0</v>
      </c>
      <c r="S12" s="68">
        <f>+L18+L20+F22</f>
        <v>0</v>
      </c>
      <c r="T12" s="63">
        <f>+R12-S12</f>
        <v>0</v>
      </c>
      <c r="U12" s="63">
        <f>+L12*2+M12*1+N12*0</f>
        <v>0</v>
      </c>
      <c r="V12" s="60"/>
    </row>
    <row r="13" spans="2:22" ht="14.25" customHeight="1">
      <c r="B13" s="90"/>
      <c r="C13" s="74"/>
      <c r="D13" s="74"/>
      <c r="E13" s="30">
        <f>+K20</f>
        <v>0</v>
      </c>
      <c r="F13" s="19">
        <f>+E22</f>
        <v>0</v>
      </c>
      <c r="G13" s="59"/>
      <c r="H13" s="18">
        <f>+K18</f>
        <v>0</v>
      </c>
      <c r="I13" s="78"/>
      <c r="J13" s="78"/>
      <c r="K13" s="68"/>
      <c r="L13" s="68"/>
      <c r="M13" s="68"/>
      <c r="N13" s="68"/>
      <c r="O13" s="68"/>
      <c r="P13" s="68"/>
      <c r="Q13" s="68"/>
      <c r="R13" s="68"/>
      <c r="S13" s="68"/>
      <c r="T13" s="63"/>
      <c r="U13" s="63"/>
      <c r="V13" s="60"/>
    </row>
    <row r="14" spans="2:22" ht="14.25" customHeight="1">
      <c r="B14" s="90"/>
      <c r="C14" s="74" t="s">
        <v>223</v>
      </c>
      <c r="D14" s="74"/>
      <c r="E14" s="30">
        <f>+K21</f>
        <v>0</v>
      </c>
      <c r="F14" s="18">
        <f>+E23</f>
        <v>0</v>
      </c>
      <c r="G14" s="18">
        <f>+K18</f>
        <v>0</v>
      </c>
      <c r="H14" s="59"/>
      <c r="I14" s="78"/>
      <c r="J14" s="78"/>
      <c r="K14" s="68">
        <v>0</v>
      </c>
      <c r="L14" s="68">
        <v>0</v>
      </c>
      <c r="M14" s="68">
        <v>0</v>
      </c>
      <c r="N14" s="68">
        <v>0</v>
      </c>
      <c r="O14" s="68">
        <f>E14+F14+G14</f>
        <v>0</v>
      </c>
      <c r="P14" s="68">
        <f>+E15+F15+G15+I15+J15</f>
        <v>0</v>
      </c>
      <c r="Q14" s="68">
        <f>+O14-P14</f>
        <v>0</v>
      </c>
      <c r="R14" s="68">
        <f>+L18+L21+F23</f>
        <v>0</v>
      </c>
      <c r="S14" s="68">
        <f>+F18+F21+L23</f>
        <v>0</v>
      </c>
      <c r="T14" s="63">
        <f>+R14-S14</f>
        <v>0</v>
      </c>
      <c r="U14" s="63">
        <f>+L14*2+M14*1+N14*0</f>
        <v>0</v>
      </c>
      <c r="V14" s="60"/>
    </row>
    <row r="15" spans="2:22" ht="14.25" customHeight="1">
      <c r="B15" s="90"/>
      <c r="C15" s="74"/>
      <c r="D15" s="74"/>
      <c r="E15" s="30">
        <f>+E21</f>
        <v>0</v>
      </c>
      <c r="F15" s="18">
        <f>+K23</f>
        <v>0</v>
      </c>
      <c r="G15" s="18">
        <f>+E18</f>
        <v>0</v>
      </c>
      <c r="H15" s="59"/>
      <c r="I15" s="78"/>
      <c r="J15" s="78"/>
      <c r="K15" s="68"/>
      <c r="L15" s="68"/>
      <c r="M15" s="68"/>
      <c r="N15" s="68"/>
      <c r="O15" s="68"/>
      <c r="P15" s="68"/>
      <c r="Q15" s="68"/>
      <c r="R15" s="68"/>
      <c r="S15" s="68"/>
      <c r="T15" s="63"/>
      <c r="U15" s="63"/>
      <c r="V15" s="60"/>
    </row>
    <row r="16" spans="2:22" ht="14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2:22" ht="15">
      <c r="B17" s="29" t="s">
        <v>64</v>
      </c>
      <c r="C17" s="76" t="s">
        <v>7</v>
      </c>
      <c r="D17" s="77"/>
      <c r="E17" s="29" t="s">
        <v>24</v>
      </c>
      <c r="F17" s="29" t="s">
        <v>4</v>
      </c>
      <c r="G17" s="29" t="s">
        <v>0</v>
      </c>
      <c r="H17" s="70" t="s">
        <v>7</v>
      </c>
      <c r="I17" s="70"/>
      <c r="J17" s="70"/>
      <c r="K17" s="29" t="s">
        <v>24</v>
      </c>
      <c r="L17" s="29" t="s">
        <v>4</v>
      </c>
      <c r="M17" s="70" t="s">
        <v>5</v>
      </c>
      <c r="N17" s="70"/>
      <c r="O17" s="70" t="s">
        <v>6</v>
      </c>
      <c r="P17" s="70"/>
      <c r="Q17" s="70"/>
      <c r="R17" s="70"/>
      <c r="S17" s="70" t="s">
        <v>19</v>
      </c>
      <c r="T17" s="70"/>
      <c r="U17" s="70"/>
      <c r="V17" s="70"/>
    </row>
    <row r="18" spans="2:22" ht="30" customHeight="1">
      <c r="B18" s="88" t="s">
        <v>64</v>
      </c>
      <c r="C18" s="65" t="str">
        <f>C8</f>
        <v>FABIO PARRA PARRAGA - CONTRALORIA</v>
      </c>
      <c r="D18" s="66"/>
      <c r="E18" s="20"/>
      <c r="F18" s="20"/>
      <c r="G18" s="21" t="s">
        <v>0</v>
      </c>
      <c r="H18" s="61" t="str">
        <f>C10</f>
        <v>CARLOS EDUARDO NUÑEZ - ICCU</v>
      </c>
      <c r="I18" s="61"/>
      <c r="J18" s="61"/>
      <c r="K18" s="20"/>
      <c r="L18" s="20"/>
      <c r="M18" s="71">
        <v>0.5416666666666666</v>
      </c>
      <c r="N18" s="71"/>
      <c r="O18" s="79" t="s">
        <v>383</v>
      </c>
      <c r="P18" s="80"/>
      <c r="Q18" s="80"/>
      <c r="R18" s="81"/>
      <c r="S18" s="69">
        <v>1</v>
      </c>
      <c r="T18" s="69"/>
      <c r="U18" s="69"/>
      <c r="V18" s="69"/>
    </row>
    <row r="19" spans="2:22" ht="30" customHeight="1">
      <c r="B19" s="88"/>
      <c r="C19" s="65" t="str">
        <f>C12</f>
        <v>YESID FABIAN ALONSO - EDUCACIÓN </v>
      </c>
      <c r="D19" s="66"/>
      <c r="E19" s="20"/>
      <c r="F19" s="20"/>
      <c r="G19" s="21" t="s">
        <v>0</v>
      </c>
      <c r="H19" s="61" t="str">
        <f>C14</f>
        <v>RICARDO ALBERTO HERNANDEZ - RIESGOS</v>
      </c>
      <c r="I19" s="61"/>
      <c r="J19" s="61"/>
      <c r="K19" s="20"/>
      <c r="L19" s="20"/>
      <c r="M19" s="71">
        <v>0.548611111111111</v>
      </c>
      <c r="N19" s="71"/>
      <c r="O19" s="82"/>
      <c r="P19" s="83"/>
      <c r="Q19" s="83"/>
      <c r="R19" s="84"/>
      <c r="S19" s="69"/>
      <c r="T19" s="69"/>
      <c r="U19" s="69"/>
      <c r="V19" s="69"/>
    </row>
    <row r="20" spans="2:22" ht="30" customHeight="1">
      <c r="B20" s="88"/>
      <c r="C20" s="65" t="str">
        <f>C14</f>
        <v>RICARDO ALBERTO HERNANDEZ - RIESGOS</v>
      </c>
      <c r="D20" s="66"/>
      <c r="E20" s="20"/>
      <c r="F20" s="20"/>
      <c r="G20" s="21" t="s">
        <v>0</v>
      </c>
      <c r="H20" s="61" t="str">
        <f>C8</f>
        <v>FABIO PARRA PARRAGA - CONTRALORIA</v>
      </c>
      <c r="I20" s="61"/>
      <c r="J20" s="61"/>
      <c r="K20" s="20"/>
      <c r="L20" s="20"/>
      <c r="M20" s="71">
        <v>0.5555555555555556</v>
      </c>
      <c r="N20" s="71"/>
      <c r="O20" s="82"/>
      <c r="P20" s="83"/>
      <c r="Q20" s="83"/>
      <c r="R20" s="84"/>
      <c r="S20" s="69"/>
      <c r="T20" s="69"/>
      <c r="U20" s="69"/>
      <c r="V20" s="69"/>
    </row>
    <row r="21" spans="2:22" ht="30" customHeight="1">
      <c r="B21" s="88"/>
      <c r="C21" s="65" t="str">
        <f>C10</f>
        <v>CARLOS EDUARDO NUÑEZ - ICCU</v>
      </c>
      <c r="D21" s="66"/>
      <c r="E21" s="20"/>
      <c r="F21" s="20"/>
      <c r="G21" s="21" t="s">
        <v>0</v>
      </c>
      <c r="H21" s="61" t="str">
        <f>C12</f>
        <v>YESID FABIAN ALONSO - EDUCACIÓN </v>
      </c>
      <c r="I21" s="61"/>
      <c r="J21" s="61"/>
      <c r="K21" s="20"/>
      <c r="L21" s="20"/>
      <c r="M21" s="71">
        <v>0.5625</v>
      </c>
      <c r="N21" s="71"/>
      <c r="O21" s="82"/>
      <c r="P21" s="83"/>
      <c r="Q21" s="83"/>
      <c r="R21" s="84"/>
      <c r="S21" s="69"/>
      <c r="T21" s="69"/>
      <c r="U21" s="69"/>
      <c r="V21" s="69"/>
    </row>
    <row r="22" spans="2:22" ht="30" customHeight="1">
      <c r="B22" s="88"/>
      <c r="C22" s="65" t="str">
        <f>C8</f>
        <v>FABIO PARRA PARRAGA - CONTRALORIA</v>
      </c>
      <c r="D22" s="66"/>
      <c r="E22" s="20"/>
      <c r="F22" s="20"/>
      <c r="G22" s="21" t="s">
        <v>0</v>
      </c>
      <c r="H22" s="61" t="str">
        <f>C12</f>
        <v>YESID FABIAN ALONSO - EDUCACIÓN </v>
      </c>
      <c r="I22" s="61"/>
      <c r="J22" s="61"/>
      <c r="K22" s="20"/>
      <c r="L22" s="20"/>
      <c r="M22" s="71">
        <v>0.5694444444444444</v>
      </c>
      <c r="N22" s="71"/>
      <c r="O22" s="82"/>
      <c r="P22" s="83"/>
      <c r="Q22" s="83"/>
      <c r="R22" s="84"/>
      <c r="S22" s="69"/>
      <c r="T22" s="69"/>
      <c r="U22" s="69"/>
      <c r="V22" s="69"/>
    </row>
    <row r="23" spans="2:22" ht="30" customHeight="1">
      <c r="B23" s="88"/>
      <c r="C23" s="65" t="str">
        <f>C10</f>
        <v>CARLOS EDUARDO NUÑEZ - ICCU</v>
      </c>
      <c r="D23" s="66"/>
      <c r="E23" s="20"/>
      <c r="F23" s="20"/>
      <c r="G23" s="21" t="s">
        <v>0</v>
      </c>
      <c r="H23" s="61" t="str">
        <f>C14</f>
        <v>RICARDO ALBERTO HERNANDEZ - RIESGOS</v>
      </c>
      <c r="I23" s="61"/>
      <c r="J23" s="61"/>
      <c r="K23" s="20"/>
      <c r="L23" s="20"/>
      <c r="M23" s="71">
        <v>0.576388888888889</v>
      </c>
      <c r="N23" s="71"/>
      <c r="O23" s="85"/>
      <c r="P23" s="86"/>
      <c r="Q23" s="86"/>
      <c r="R23" s="87"/>
      <c r="S23" s="69"/>
      <c r="T23" s="69"/>
      <c r="U23" s="69"/>
      <c r="V23" s="69"/>
    </row>
    <row r="24" spans="2:22" ht="14.2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2:22" ht="15.75">
      <c r="B25" s="38" t="s">
        <v>9</v>
      </c>
      <c r="C25" s="62"/>
      <c r="D25" s="62"/>
      <c r="E25" s="28">
        <v>1</v>
      </c>
      <c r="F25" s="28">
        <v>2</v>
      </c>
      <c r="G25" s="28">
        <v>3</v>
      </c>
      <c r="H25" s="28">
        <v>4</v>
      </c>
      <c r="I25" s="78"/>
      <c r="J25" s="78"/>
      <c r="K25" s="28" t="s">
        <v>1</v>
      </c>
      <c r="L25" s="28" t="s">
        <v>2</v>
      </c>
      <c r="M25" s="28" t="s">
        <v>3</v>
      </c>
      <c r="N25" s="28" t="s">
        <v>10</v>
      </c>
      <c r="O25" s="28" t="s">
        <v>21</v>
      </c>
      <c r="P25" s="28" t="s">
        <v>22</v>
      </c>
      <c r="Q25" s="28" t="s">
        <v>23</v>
      </c>
      <c r="R25" s="28" t="s">
        <v>13</v>
      </c>
      <c r="S25" s="28" t="s">
        <v>11</v>
      </c>
      <c r="T25" s="28" t="s">
        <v>12</v>
      </c>
      <c r="U25" s="28" t="s">
        <v>4</v>
      </c>
      <c r="V25" s="28" t="s">
        <v>20</v>
      </c>
    </row>
    <row r="26" spans="2:22" ht="14.25" customHeight="1">
      <c r="B26" s="89" t="s">
        <v>65</v>
      </c>
      <c r="C26" s="74" t="s">
        <v>224</v>
      </c>
      <c r="D26" s="74"/>
      <c r="E26" s="75"/>
      <c r="F26" s="26">
        <f>+E37</f>
        <v>0</v>
      </c>
      <c r="G26" s="26">
        <f>+K38</f>
        <v>0</v>
      </c>
      <c r="H26" s="26">
        <f>+E39</f>
        <v>0</v>
      </c>
      <c r="I26" s="78"/>
      <c r="J26" s="78"/>
      <c r="K26" s="68">
        <v>0</v>
      </c>
      <c r="L26" s="68">
        <v>0</v>
      </c>
      <c r="M26" s="63">
        <v>0</v>
      </c>
      <c r="N26" s="63">
        <v>0</v>
      </c>
      <c r="O26" s="68">
        <f>+F26+G26+H26+I26+J26</f>
        <v>0</v>
      </c>
      <c r="P26" s="68">
        <f>+F27+G27+H27+I27+J27</f>
        <v>0</v>
      </c>
      <c r="Q26" s="68">
        <f>+O26-P26</f>
        <v>0</v>
      </c>
      <c r="R26" s="63">
        <f>+F37+L38+F39</f>
        <v>0</v>
      </c>
      <c r="S26" s="63">
        <f>+L37+F38+L39</f>
        <v>0</v>
      </c>
      <c r="T26" s="63">
        <f>+R26-S26</f>
        <v>0</v>
      </c>
      <c r="U26" s="63">
        <f>+L26*2+M26*1+N26*0</f>
        <v>0</v>
      </c>
      <c r="V26" s="60"/>
    </row>
    <row r="27" spans="2:22" ht="14.25" customHeight="1">
      <c r="B27" s="90"/>
      <c r="C27" s="74"/>
      <c r="D27" s="74"/>
      <c r="E27" s="75"/>
      <c r="F27" s="26">
        <f>+K37</f>
        <v>0</v>
      </c>
      <c r="G27" s="26">
        <f>+E38</f>
        <v>0</v>
      </c>
      <c r="H27" s="26">
        <f>+K39</f>
        <v>0</v>
      </c>
      <c r="I27" s="78"/>
      <c r="J27" s="78"/>
      <c r="K27" s="68"/>
      <c r="L27" s="68"/>
      <c r="M27" s="63"/>
      <c r="N27" s="63"/>
      <c r="O27" s="68"/>
      <c r="P27" s="68"/>
      <c r="Q27" s="68"/>
      <c r="R27" s="63"/>
      <c r="S27" s="63"/>
      <c r="T27" s="63"/>
      <c r="U27" s="63"/>
      <c r="V27" s="60"/>
    </row>
    <row r="28" spans="2:22" ht="14.25" customHeight="1">
      <c r="B28" s="90"/>
      <c r="C28" s="74" t="s">
        <v>396</v>
      </c>
      <c r="D28" s="74"/>
      <c r="E28" s="30">
        <f>+K37</f>
        <v>0</v>
      </c>
      <c r="F28" s="59"/>
      <c r="G28" s="26">
        <f>+E40</f>
        <v>0</v>
      </c>
      <c r="H28" s="26">
        <f>+K41</f>
        <v>0</v>
      </c>
      <c r="I28" s="78"/>
      <c r="J28" s="78"/>
      <c r="K28" s="68">
        <v>0</v>
      </c>
      <c r="L28" s="68">
        <v>0</v>
      </c>
      <c r="M28" s="68">
        <v>0</v>
      </c>
      <c r="N28" s="68">
        <v>0</v>
      </c>
      <c r="O28" s="68">
        <f>+E28+G28+H28+I28+J28</f>
        <v>0</v>
      </c>
      <c r="P28" s="68">
        <f>+E29+G29+H29+I29+J29</f>
        <v>0</v>
      </c>
      <c r="Q28" s="68">
        <f>+O28-P28</f>
        <v>0</v>
      </c>
      <c r="R28" s="68">
        <f>+L37++F40+L41</f>
        <v>0</v>
      </c>
      <c r="S28" s="68">
        <f>+F37+L40+F41</f>
        <v>0</v>
      </c>
      <c r="T28" s="63">
        <f>+R28-S28</f>
        <v>0</v>
      </c>
      <c r="U28" s="63">
        <f>+L28*2+M28*1+N28*0</f>
        <v>0</v>
      </c>
      <c r="V28" s="60"/>
    </row>
    <row r="29" spans="2:22" ht="14.25" customHeight="1">
      <c r="B29" s="90"/>
      <c r="C29" s="74"/>
      <c r="D29" s="74"/>
      <c r="E29" s="30">
        <f>+E37</f>
        <v>0</v>
      </c>
      <c r="F29" s="59"/>
      <c r="G29" s="26">
        <f>+K40</f>
        <v>0</v>
      </c>
      <c r="H29" s="26">
        <f>+E41</f>
        <v>0</v>
      </c>
      <c r="I29" s="78"/>
      <c r="J29" s="78"/>
      <c r="K29" s="68"/>
      <c r="L29" s="68"/>
      <c r="M29" s="68"/>
      <c r="N29" s="68"/>
      <c r="O29" s="68"/>
      <c r="P29" s="68"/>
      <c r="Q29" s="68"/>
      <c r="R29" s="68"/>
      <c r="S29" s="68"/>
      <c r="T29" s="63"/>
      <c r="U29" s="63"/>
      <c r="V29" s="60"/>
    </row>
    <row r="30" spans="2:22" ht="14.25" customHeight="1">
      <c r="B30" s="90"/>
      <c r="C30" s="74" t="s">
        <v>225</v>
      </c>
      <c r="D30" s="74"/>
      <c r="E30" s="30">
        <f>+E38</f>
        <v>0</v>
      </c>
      <c r="F30" s="27">
        <f>+K40</f>
        <v>0</v>
      </c>
      <c r="G30" s="59"/>
      <c r="H30" s="26">
        <f>+E36</f>
        <v>0</v>
      </c>
      <c r="I30" s="78"/>
      <c r="J30" s="78"/>
      <c r="K30" s="68">
        <v>0</v>
      </c>
      <c r="L30" s="68">
        <v>0</v>
      </c>
      <c r="M30" s="68">
        <v>0</v>
      </c>
      <c r="N30" s="68">
        <v>0</v>
      </c>
      <c r="O30" s="68">
        <f>+E30+F30+H30+I30</f>
        <v>0</v>
      </c>
      <c r="P30" s="68">
        <f>+E31+F31+H31+I31</f>
        <v>0</v>
      </c>
      <c r="Q30" s="68">
        <f>+O30-P30</f>
        <v>0</v>
      </c>
      <c r="R30" s="68">
        <f>+F36+F38+L40</f>
        <v>0</v>
      </c>
      <c r="S30" s="68">
        <f>+L36+L38+F40</f>
        <v>0</v>
      </c>
      <c r="T30" s="63">
        <f>+R30-S30</f>
        <v>0</v>
      </c>
      <c r="U30" s="63">
        <f>+L30*2+M30*1+N30*0</f>
        <v>0</v>
      </c>
      <c r="V30" s="60"/>
    </row>
    <row r="31" spans="2:22" ht="14.25" customHeight="1">
      <c r="B31" s="90"/>
      <c r="C31" s="74"/>
      <c r="D31" s="74"/>
      <c r="E31" s="30">
        <f>+K38</f>
        <v>0</v>
      </c>
      <c r="F31" s="27">
        <f>+E40</f>
        <v>0</v>
      </c>
      <c r="G31" s="59"/>
      <c r="H31" s="26">
        <f>+K36</f>
        <v>0</v>
      </c>
      <c r="I31" s="78"/>
      <c r="J31" s="78"/>
      <c r="K31" s="68"/>
      <c r="L31" s="68"/>
      <c r="M31" s="68"/>
      <c r="N31" s="68"/>
      <c r="O31" s="68"/>
      <c r="P31" s="68"/>
      <c r="Q31" s="68"/>
      <c r="R31" s="68"/>
      <c r="S31" s="68"/>
      <c r="T31" s="63"/>
      <c r="U31" s="63"/>
      <c r="V31" s="60"/>
    </row>
    <row r="32" spans="2:22" ht="14.25" customHeight="1">
      <c r="B32" s="90"/>
      <c r="C32" s="74" t="s">
        <v>226</v>
      </c>
      <c r="D32" s="74"/>
      <c r="E32" s="30">
        <f>+K39</f>
        <v>0</v>
      </c>
      <c r="F32" s="26">
        <f>+E41</f>
        <v>0</v>
      </c>
      <c r="G32" s="26">
        <f>+K36</f>
        <v>0</v>
      </c>
      <c r="H32" s="59"/>
      <c r="I32" s="78"/>
      <c r="J32" s="78"/>
      <c r="K32" s="68">
        <v>0</v>
      </c>
      <c r="L32" s="68">
        <v>0</v>
      </c>
      <c r="M32" s="68">
        <v>0</v>
      </c>
      <c r="N32" s="68">
        <v>0</v>
      </c>
      <c r="O32" s="68">
        <f>E32+F32+G32</f>
        <v>0</v>
      </c>
      <c r="P32" s="68">
        <f>+E33+F33+G33+I33+J33</f>
        <v>0</v>
      </c>
      <c r="Q32" s="68">
        <f>+O32-P32</f>
        <v>0</v>
      </c>
      <c r="R32" s="68">
        <f>+L36+L39+F41</f>
        <v>0</v>
      </c>
      <c r="S32" s="68">
        <f>+F36+F39+L41</f>
        <v>0</v>
      </c>
      <c r="T32" s="63">
        <f>+R32-S32</f>
        <v>0</v>
      </c>
      <c r="U32" s="63">
        <f>+L32*2+M32*1+N32*0</f>
        <v>0</v>
      </c>
      <c r="V32" s="60"/>
    </row>
    <row r="33" spans="2:22" ht="14.25" customHeight="1">
      <c r="B33" s="90"/>
      <c r="C33" s="74"/>
      <c r="D33" s="74"/>
      <c r="E33" s="30">
        <f>+E39</f>
        <v>0</v>
      </c>
      <c r="F33" s="26">
        <f>+K41</f>
        <v>0</v>
      </c>
      <c r="G33" s="26">
        <f>+E36</f>
        <v>0</v>
      </c>
      <c r="H33" s="59"/>
      <c r="I33" s="78"/>
      <c r="J33" s="78"/>
      <c r="K33" s="68"/>
      <c r="L33" s="68"/>
      <c r="M33" s="68"/>
      <c r="N33" s="68"/>
      <c r="O33" s="68"/>
      <c r="P33" s="68"/>
      <c r="Q33" s="68"/>
      <c r="R33" s="68"/>
      <c r="S33" s="68"/>
      <c r="T33" s="63"/>
      <c r="U33" s="63"/>
      <c r="V33" s="60"/>
    </row>
    <row r="34" spans="2:22" ht="14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2:22" ht="15">
      <c r="B35" s="29" t="s">
        <v>65</v>
      </c>
      <c r="C35" s="76" t="s">
        <v>7</v>
      </c>
      <c r="D35" s="77"/>
      <c r="E35" s="29" t="s">
        <v>24</v>
      </c>
      <c r="F35" s="29" t="s">
        <v>4</v>
      </c>
      <c r="G35" s="29" t="s">
        <v>0</v>
      </c>
      <c r="H35" s="70" t="s">
        <v>7</v>
      </c>
      <c r="I35" s="70"/>
      <c r="J35" s="70"/>
      <c r="K35" s="29" t="s">
        <v>24</v>
      </c>
      <c r="L35" s="29" t="s">
        <v>4</v>
      </c>
      <c r="M35" s="70" t="s">
        <v>5</v>
      </c>
      <c r="N35" s="70"/>
      <c r="O35" s="70" t="s">
        <v>6</v>
      </c>
      <c r="P35" s="70"/>
      <c r="Q35" s="70"/>
      <c r="R35" s="70"/>
      <c r="S35" s="70" t="s">
        <v>19</v>
      </c>
      <c r="T35" s="70"/>
      <c r="U35" s="70"/>
      <c r="V35" s="70"/>
    </row>
    <row r="36" spans="2:22" ht="26.25" customHeight="1">
      <c r="B36" s="88" t="s">
        <v>65</v>
      </c>
      <c r="C36" s="65" t="str">
        <f>C26</f>
        <v>MAURICIO QUIEBRAOLLA ROMERO - GOBIERNO</v>
      </c>
      <c r="D36" s="66"/>
      <c r="E36" s="20"/>
      <c r="F36" s="20"/>
      <c r="G36" s="25" t="s">
        <v>0</v>
      </c>
      <c r="H36" s="61" t="str">
        <f>C28</f>
        <v>MAURICIO AVELLANADA - INDEPORTES</v>
      </c>
      <c r="I36" s="61"/>
      <c r="J36" s="61"/>
      <c r="K36" s="20"/>
      <c r="L36" s="20"/>
      <c r="M36" s="71">
        <v>0.5416666666666666</v>
      </c>
      <c r="N36" s="71"/>
      <c r="O36" s="79" t="s">
        <v>383</v>
      </c>
      <c r="P36" s="80"/>
      <c r="Q36" s="80"/>
      <c r="R36" s="81"/>
      <c r="S36" s="69">
        <v>2</v>
      </c>
      <c r="T36" s="69"/>
      <c r="U36" s="69"/>
      <c r="V36" s="69"/>
    </row>
    <row r="37" spans="2:22" ht="26.25" customHeight="1">
      <c r="B37" s="88"/>
      <c r="C37" s="65" t="str">
        <f>C30</f>
        <v>OMAR MONTAÑEZ - PRENSA </v>
      </c>
      <c r="D37" s="66"/>
      <c r="E37" s="20"/>
      <c r="F37" s="20"/>
      <c r="G37" s="25" t="s">
        <v>0</v>
      </c>
      <c r="H37" s="61" t="str">
        <f>C32</f>
        <v>WILSON ALFONSO ORTIZ RODRÍGUEZ - CORPORACIÓN SOCIAL</v>
      </c>
      <c r="I37" s="61"/>
      <c r="J37" s="61"/>
      <c r="K37" s="20"/>
      <c r="L37" s="20"/>
      <c r="M37" s="71">
        <v>0.548611111111111</v>
      </c>
      <c r="N37" s="71"/>
      <c r="O37" s="82"/>
      <c r="P37" s="83"/>
      <c r="Q37" s="83"/>
      <c r="R37" s="84"/>
      <c r="S37" s="69"/>
      <c r="T37" s="69"/>
      <c r="U37" s="69"/>
      <c r="V37" s="69"/>
    </row>
    <row r="38" spans="2:22" ht="26.25" customHeight="1">
      <c r="B38" s="88"/>
      <c r="C38" s="65" t="str">
        <f>C32</f>
        <v>WILSON ALFONSO ORTIZ RODRÍGUEZ - CORPORACIÓN SOCIAL</v>
      </c>
      <c r="D38" s="66"/>
      <c r="E38" s="20"/>
      <c r="F38" s="20"/>
      <c r="G38" s="25" t="s">
        <v>0</v>
      </c>
      <c r="H38" s="61" t="str">
        <f>C26</f>
        <v>MAURICIO QUIEBRAOLLA ROMERO - GOBIERNO</v>
      </c>
      <c r="I38" s="61"/>
      <c r="J38" s="61"/>
      <c r="K38" s="20"/>
      <c r="L38" s="20"/>
      <c r="M38" s="71">
        <v>0.5555555555555556</v>
      </c>
      <c r="N38" s="71"/>
      <c r="O38" s="82"/>
      <c r="P38" s="83"/>
      <c r="Q38" s="83"/>
      <c r="R38" s="84"/>
      <c r="S38" s="69"/>
      <c r="T38" s="69"/>
      <c r="U38" s="69"/>
      <c r="V38" s="69"/>
    </row>
    <row r="39" spans="2:22" ht="26.25" customHeight="1">
      <c r="B39" s="88"/>
      <c r="C39" s="65" t="str">
        <f>C28</f>
        <v>MAURICIO AVELLANADA - INDEPORTES</v>
      </c>
      <c r="D39" s="66"/>
      <c r="E39" s="20"/>
      <c r="F39" s="20"/>
      <c r="G39" s="25" t="s">
        <v>0</v>
      </c>
      <c r="H39" s="61" t="str">
        <f>C30</f>
        <v>OMAR MONTAÑEZ - PRENSA </v>
      </c>
      <c r="I39" s="61"/>
      <c r="J39" s="61"/>
      <c r="K39" s="20"/>
      <c r="L39" s="20"/>
      <c r="M39" s="71">
        <v>0.5625</v>
      </c>
      <c r="N39" s="71"/>
      <c r="O39" s="82"/>
      <c r="P39" s="83"/>
      <c r="Q39" s="83"/>
      <c r="R39" s="84"/>
      <c r="S39" s="69"/>
      <c r="T39" s="69"/>
      <c r="U39" s="69"/>
      <c r="V39" s="69"/>
    </row>
    <row r="40" spans="2:22" ht="26.25" customHeight="1">
      <c r="B40" s="88"/>
      <c r="C40" s="65" t="str">
        <f>C26</f>
        <v>MAURICIO QUIEBRAOLLA ROMERO - GOBIERNO</v>
      </c>
      <c r="D40" s="66"/>
      <c r="E40" s="20"/>
      <c r="F40" s="20"/>
      <c r="G40" s="25" t="s">
        <v>0</v>
      </c>
      <c r="H40" s="61" t="str">
        <f>C30</f>
        <v>OMAR MONTAÑEZ - PRENSA </v>
      </c>
      <c r="I40" s="61"/>
      <c r="J40" s="61"/>
      <c r="K40" s="20"/>
      <c r="L40" s="20"/>
      <c r="M40" s="71">
        <v>0.5694444444444444</v>
      </c>
      <c r="N40" s="71"/>
      <c r="O40" s="82"/>
      <c r="P40" s="83"/>
      <c r="Q40" s="83"/>
      <c r="R40" s="84"/>
      <c r="S40" s="69"/>
      <c r="T40" s="69"/>
      <c r="U40" s="69"/>
      <c r="V40" s="69"/>
    </row>
    <row r="41" spans="2:22" ht="26.25" customHeight="1">
      <c r="B41" s="88"/>
      <c r="C41" s="65" t="str">
        <f>C28</f>
        <v>MAURICIO AVELLANADA - INDEPORTES</v>
      </c>
      <c r="D41" s="66"/>
      <c r="E41" s="20"/>
      <c r="F41" s="20"/>
      <c r="G41" s="25" t="s">
        <v>0</v>
      </c>
      <c r="H41" s="61" t="str">
        <f>C32</f>
        <v>WILSON ALFONSO ORTIZ RODRÍGUEZ - CORPORACIÓN SOCIAL</v>
      </c>
      <c r="I41" s="61"/>
      <c r="J41" s="61"/>
      <c r="K41" s="20"/>
      <c r="L41" s="20"/>
      <c r="M41" s="71">
        <v>0.576388888888889</v>
      </c>
      <c r="N41" s="71"/>
      <c r="O41" s="85"/>
      <c r="P41" s="86"/>
      <c r="Q41" s="86"/>
      <c r="R41" s="87"/>
      <c r="S41" s="69"/>
      <c r="T41" s="69"/>
      <c r="U41" s="69"/>
      <c r="V41" s="69"/>
    </row>
    <row r="43" spans="2:22" ht="15.75">
      <c r="B43" s="38" t="s">
        <v>9</v>
      </c>
      <c r="C43" s="62"/>
      <c r="D43" s="62"/>
      <c r="E43" s="28">
        <v>1</v>
      </c>
      <c r="F43" s="28">
        <v>2</v>
      </c>
      <c r="G43" s="28">
        <v>3</v>
      </c>
      <c r="H43" s="28">
        <v>4</v>
      </c>
      <c r="I43" s="78"/>
      <c r="J43" s="78"/>
      <c r="K43" s="28" t="s">
        <v>1</v>
      </c>
      <c r="L43" s="28" t="s">
        <v>2</v>
      </c>
      <c r="M43" s="28" t="s">
        <v>3</v>
      </c>
      <c r="N43" s="28" t="s">
        <v>10</v>
      </c>
      <c r="O43" s="28" t="s">
        <v>21</v>
      </c>
      <c r="P43" s="28" t="s">
        <v>22</v>
      </c>
      <c r="Q43" s="28" t="s">
        <v>23</v>
      </c>
      <c r="R43" s="28" t="s">
        <v>13</v>
      </c>
      <c r="S43" s="28" t="s">
        <v>11</v>
      </c>
      <c r="T43" s="28" t="s">
        <v>12</v>
      </c>
      <c r="U43" s="28" t="s">
        <v>4</v>
      </c>
      <c r="V43" s="28" t="s">
        <v>20</v>
      </c>
    </row>
    <row r="44" spans="2:22" ht="14.25" customHeight="1">
      <c r="B44" s="89" t="s">
        <v>66</v>
      </c>
      <c r="C44" s="74" t="s">
        <v>227</v>
      </c>
      <c r="D44" s="74"/>
      <c r="E44" s="75"/>
      <c r="F44" s="26">
        <f>+E55</f>
        <v>0</v>
      </c>
      <c r="G44" s="26">
        <f>+K56</f>
        <v>0</v>
      </c>
      <c r="H44" s="26">
        <f>+E57</f>
        <v>0</v>
      </c>
      <c r="I44" s="78"/>
      <c r="J44" s="78"/>
      <c r="K44" s="68">
        <v>0</v>
      </c>
      <c r="L44" s="68">
        <v>0</v>
      </c>
      <c r="M44" s="63">
        <v>0</v>
      </c>
      <c r="N44" s="63">
        <v>0</v>
      </c>
      <c r="O44" s="68">
        <f>+F44+G44+H44+I44+J44</f>
        <v>0</v>
      </c>
      <c r="P44" s="68">
        <f>+F45+G45+H45+I45+J45</f>
        <v>0</v>
      </c>
      <c r="Q44" s="68">
        <f>+O44-P44</f>
        <v>0</v>
      </c>
      <c r="R44" s="63">
        <f>+F55+L56+F57</f>
        <v>0</v>
      </c>
      <c r="S44" s="63">
        <f>+L55+F56+L57</f>
        <v>0</v>
      </c>
      <c r="T44" s="63">
        <f>+R44-S44</f>
        <v>0</v>
      </c>
      <c r="U44" s="63">
        <f>+L44*2+M44*1+N44*0</f>
        <v>0</v>
      </c>
      <c r="V44" s="60"/>
    </row>
    <row r="45" spans="2:22" ht="14.25" customHeight="1">
      <c r="B45" s="90"/>
      <c r="C45" s="74"/>
      <c r="D45" s="74"/>
      <c r="E45" s="75"/>
      <c r="F45" s="26">
        <f>+K55</f>
        <v>0</v>
      </c>
      <c r="G45" s="26">
        <f>+E56</f>
        <v>0</v>
      </c>
      <c r="H45" s="26">
        <f>+K57</f>
        <v>0</v>
      </c>
      <c r="I45" s="78"/>
      <c r="J45" s="78"/>
      <c r="K45" s="68"/>
      <c r="L45" s="68"/>
      <c r="M45" s="63"/>
      <c r="N45" s="63"/>
      <c r="O45" s="68"/>
      <c r="P45" s="68"/>
      <c r="Q45" s="68"/>
      <c r="R45" s="63"/>
      <c r="S45" s="63"/>
      <c r="T45" s="63"/>
      <c r="U45" s="63"/>
      <c r="V45" s="60"/>
    </row>
    <row r="46" spans="2:22" ht="14.25" customHeight="1">
      <c r="B46" s="90"/>
      <c r="C46" s="74" t="s">
        <v>228</v>
      </c>
      <c r="D46" s="74"/>
      <c r="E46" s="30">
        <f>+K55</f>
        <v>0</v>
      </c>
      <c r="F46" s="59"/>
      <c r="G46" s="26">
        <f>+E58</f>
        <v>0</v>
      </c>
      <c r="H46" s="26">
        <f>+K59</f>
        <v>0</v>
      </c>
      <c r="I46" s="78"/>
      <c r="J46" s="78"/>
      <c r="K46" s="68">
        <v>0</v>
      </c>
      <c r="L46" s="68">
        <v>0</v>
      </c>
      <c r="M46" s="68">
        <v>0</v>
      </c>
      <c r="N46" s="68">
        <v>0</v>
      </c>
      <c r="O46" s="68">
        <f>+E46+G46+H46+I46+J46</f>
        <v>0</v>
      </c>
      <c r="P46" s="68">
        <f>+E47+G47+H47+I47+J47</f>
        <v>0</v>
      </c>
      <c r="Q46" s="68">
        <f>+O46-P46</f>
        <v>0</v>
      </c>
      <c r="R46" s="68">
        <f>+L55++F58+L59</f>
        <v>0</v>
      </c>
      <c r="S46" s="68">
        <f>+F55+L58+F59</f>
        <v>0</v>
      </c>
      <c r="T46" s="63">
        <f>+R46-S46</f>
        <v>0</v>
      </c>
      <c r="U46" s="63">
        <f>+L46*2+M46*1+N46*0</f>
        <v>0</v>
      </c>
      <c r="V46" s="60"/>
    </row>
    <row r="47" spans="2:22" ht="14.25" customHeight="1">
      <c r="B47" s="90"/>
      <c r="C47" s="74"/>
      <c r="D47" s="74"/>
      <c r="E47" s="30">
        <f>+E55</f>
        <v>0</v>
      </c>
      <c r="F47" s="59"/>
      <c r="G47" s="26">
        <f>+K58</f>
        <v>0</v>
      </c>
      <c r="H47" s="26">
        <f>+E59</f>
        <v>0</v>
      </c>
      <c r="I47" s="78"/>
      <c r="J47" s="78"/>
      <c r="K47" s="68"/>
      <c r="L47" s="68"/>
      <c r="M47" s="68"/>
      <c r="N47" s="68"/>
      <c r="O47" s="68"/>
      <c r="P47" s="68"/>
      <c r="Q47" s="68"/>
      <c r="R47" s="68"/>
      <c r="S47" s="68"/>
      <c r="T47" s="63"/>
      <c r="U47" s="63"/>
      <c r="V47" s="60"/>
    </row>
    <row r="48" spans="2:22" ht="14.25" customHeight="1">
      <c r="B48" s="90"/>
      <c r="C48" s="74" t="s">
        <v>229</v>
      </c>
      <c r="D48" s="74"/>
      <c r="E48" s="30">
        <f>+E56</f>
        <v>0</v>
      </c>
      <c r="F48" s="27">
        <f>+K58</f>
        <v>0</v>
      </c>
      <c r="G48" s="59"/>
      <c r="H48" s="26">
        <f>+E54</f>
        <v>0</v>
      </c>
      <c r="I48" s="78"/>
      <c r="J48" s="78"/>
      <c r="K48" s="68">
        <v>0</v>
      </c>
      <c r="L48" s="68">
        <v>0</v>
      </c>
      <c r="M48" s="68">
        <v>0</v>
      </c>
      <c r="N48" s="68">
        <v>0</v>
      </c>
      <c r="O48" s="68">
        <f>+E48+F48+H48+I48</f>
        <v>0</v>
      </c>
      <c r="P48" s="68">
        <f>+E49+F49+H49+I49</f>
        <v>0</v>
      </c>
      <c r="Q48" s="68">
        <f>+O48-P48</f>
        <v>0</v>
      </c>
      <c r="R48" s="68">
        <f>+F54+F56+L58</f>
        <v>0</v>
      </c>
      <c r="S48" s="68">
        <f>+L54+L56+F58</f>
        <v>0</v>
      </c>
      <c r="T48" s="63">
        <f>+R48-S48</f>
        <v>0</v>
      </c>
      <c r="U48" s="63">
        <f>+L48*2+M48*1+N48*0</f>
        <v>0</v>
      </c>
      <c r="V48" s="60"/>
    </row>
    <row r="49" spans="2:22" ht="14.25" customHeight="1">
      <c r="B49" s="90"/>
      <c r="C49" s="74"/>
      <c r="D49" s="74"/>
      <c r="E49" s="30">
        <f>+K56</f>
        <v>0</v>
      </c>
      <c r="F49" s="27">
        <f>+E58</f>
        <v>0</v>
      </c>
      <c r="G49" s="59"/>
      <c r="H49" s="26">
        <f>+K54</f>
        <v>0</v>
      </c>
      <c r="I49" s="78"/>
      <c r="J49" s="78"/>
      <c r="K49" s="68"/>
      <c r="L49" s="68"/>
      <c r="M49" s="68"/>
      <c r="N49" s="68"/>
      <c r="O49" s="68"/>
      <c r="P49" s="68"/>
      <c r="Q49" s="68"/>
      <c r="R49" s="68"/>
      <c r="S49" s="68"/>
      <c r="T49" s="63"/>
      <c r="U49" s="63"/>
      <c r="V49" s="60"/>
    </row>
    <row r="50" spans="2:22" ht="14.25" customHeight="1">
      <c r="B50" s="90"/>
      <c r="C50" s="74" t="s">
        <v>230</v>
      </c>
      <c r="D50" s="74"/>
      <c r="E50" s="30">
        <f>+K57</f>
        <v>0</v>
      </c>
      <c r="F50" s="26">
        <f>+E59</f>
        <v>0</v>
      </c>
      <c r="G50" s="26">
        <f>+K54</f>
        <v>0</v>
      </c>
      <c r="H50" s="59"/>
      <c r="I50" s="78"/>
      <c r="J50" s="78"/>
      <c r="K50" s="68">
        <v>0</v>
      </c>
      <c r="L50" s="68">
        <v>0</v>
      </c>
      <c r="M50" s="68">
        <v>0</v>
      </c>
      <c r="N50" s="68">
        <v>0</v>
      </c>
      <c r="O50" s="68">
        <f>E50+F50+G50</f>
        <v>0</v>
      </c>
      <c r="P50" s="68">
        <f>+E51+F51+G51+I51+J51</f>
        <v>0</v>
      </c>
      <c r="Q50" s="68">
        <f>+O50-P50</f>
        <v>0</v>
      </c>
      <c r="R50" s="68">
        <f>+L54+L57+F59</f>
        <v>0</v>
      </c>
      <c r="S50" s="68">
        <f>+F54+F57+L59</f>
        <v>0</v>
      </c>
      <c r="T50" s="63">
        <f>+R50-S50</f>
        <v>0</v>
      </c>
      <c r="U50" s="63">
        <f>+L50*2+M50*1+N50*0</f>
        <v>0</v>
      </c>
      <c r="V50" s="60"/>
    </row>
    <row r="51" spans="2:22" ht="14.25" customHeight="1">
      <c r="B51" s="90"/>
      <c r="C51" s="74"/>
      <c r="D51" s="74"/>
      <c r="E51" s="30">
        <f>+E57</f>
        <v>0</v>
      </c>
      <c r="F51" s="26">
        <f>+K59</f>
        <v>0</v>
      </c>
      <c r="G51" s="26">
        <f>+E54</f>
        <v>0</v>
      </c>
      <c r="H51" s="59"/>
      <c r="I51" s="78"/>
      <c r="J51" s="78"/>
      <c r="K51" s="68"/>
      <c r="L51" s="68"/>
      <c r="M51" s="68"/>
      <c r="N51" s="68"/>
      <c r="O51" s="68"/>
      <c r="P51" s="68"/>
      <c r="Q51" s="68"/>
      <c r="R51" s="68"/>
      <c r="S51" s="68"/>
      <c r="T51" s="63"/>
      <c r="U51" s="63"/>
      <c r="V51" s="60"/>
    </row>
    <row r="52" spans="2:22" ht="14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2:22" ht="15">
      <c r="B53" s="29" t="s">
        <v>66</v>
      </c>
      <c r="C53" s="76" t="s">
        <v>7</v>
      </c>
      <c r="D53" s="77"/>
      <c r="E53" s="29" t="s">
        <v>24</v>
      </c>
      <c r="F53" s="29" t="s">
        <v>4</v>
      </c>
      <c r="G53" s="29" t="s">
        <v>0</v>
      </c>
      <c r="H53" s="70" t="s">
        <v>7</v>
      </c>
      <c r="I53" s="70"/>
      <c r="J53" s="70"/>
      <c r="K53" s="29" t="s">
        <v>24</v>
      </c>
      <c r="L53" s="29" t="s">
        <v>4</v>
      </c>
      <c r="M53" s="70" t="s">
        <v>5</v>
      </c>
      <c r="N53" s="70"/>
      <c r="O53" s="70" t="s">
        <v>6</v>
      </c>
      <c r="P53" s="70"/>
      <c r="Q53" s="70"/>
      <c r="R53" s="70"/>
      <c r="S53" s="70" t="s">
        <v>19</v>
      </c>
      <c r="T53" s="70"/>
      <c r="U53" s="70"/>
      <c r="V53" s="70"/>
    </row>
    <row r="54" spans="2:22" ht="30" customHeight="1">
      <c r="B54" s="88" t="s">
        <v>66</v>
      </c>
      <c r="C54" s="65" t="str">
        <f>C44</f>
        <v>RONAL GIOVANI QUECAN FETECUA - EMPRESA FERREA REGIONAL</v>
      </c>
      <c r="D54" s="66"/>
      <c r="E54" s="20"/>
      <c r="F54" s="20"/>
      <c r="G54" s="25" t="s">
        <v>0</v>
      </c>
      <c r="H54" s="61" t="str">
        <f>C46</f>
        <v>SERGIO DAVID ZAPATA - TIC</v>
      </c>
      <c r="I54" s="61"/>
      <c r="J54" s="61"/>
      <c r="K54" s="20"/>
      <c r="L54" s="20"/>
      <c r="M54" s="71">
        <v>0.5416666666666666</v>
      </c>
      <c r="N54" s="71"/>
      <c r="O54" s="79" t="s">
        <v>383</v>
      </c>
      <c r="P54" s="80"/>
      <c r="Q54" s="80"/>
      <c r="R54" s="81"/>
      <c r="S54" s="69">
        <v>3</v>
      </c>
      <c r="T54" s="69"/>
      <c r="U54" s="69"/>
      <c r="V54" s="69"/>
    </row>
    <row r="55" spans="2:22" ht="30" customHeight="1">
      <c r="B55" s="88"/>
      <c r="C55" s="65" t="str">
        <f>C48</f>
        <v>JORGE IVAN ACERO - AGENCIA CATASTRAL DE CUND.</v>
      </c>
      <c r="D55" s="66"/>
      <c r="E55" s="20"/>
      <c r="F55" s="20"/>
      <c r="G55" s="25" t="s">
        <v>0</v>
      </c>
      <c r="H55" s="61" t="str">
        <f>C50</f>
        <v>JOSE MAURICIO LOPEZ MANCIPA - ICCU</v>
      </c>
      <c r="I55" s="61"/>
      <c r="J55" s="61"/>
      <c r="K55" s="20"/>
      <c r="L55" s="20"/>
      <c r="M55" s="71">
        <v>0.548611111111111</v>
      </c>
      <c r="N55" s="71"/>
      <c r="O55" s="82"/>
      <c r="P55" s="83"/>
      <c r="Q55" s="83"/>
      <c r="R55" s="84"/>
      <c r="S55" s="69"/>
      <c r="T55" s="69"/>
      <c r="U55" s="69"/>
      <c r="V55" s="69"/>
    </row>
    <row r="56" spans="2:22" ht="30" customHeight="1">
      <c r="B56" s="88"/>
      <c r="C56" s="65" t="str">
        <f>C50</f>
        <v>JOSE MAURICIO LOPEZ MANCIPA - ICCU</v>
      </c>
      <c r="D56" s="66"/>
      <c r="E56" s="20"/>
      <c r="F56" s="20"/>
      <c r="G56" s="25" t="s">
        <v>0</v>
      </c>
      <c r="H56" s="61" t="str">
        <f>C44</f>
        <v>RONAL GIOVANI QUECAN FETECUA - EMPRESA FERREA REGIONAL</v>
      </c>
      <c r="I56" s="61"/>
      <c r="J56" s="61"/>
      <c r="K56" s="20"/>
      <c r="L56" s="20"/>
      <c r="M56" s="71">
        <v>0.5555555555555556</v>
      </c>
      <c r="N56" s="71"/>
      <c r="O56" s="82"/>
      <c r="P56" s="83"/>
      <c r="Q56" s="83"/>
      <c r="R56" s="84"/>
      <c r="S56" s="69"/>
      <c r="T56" s="69"/>
      <c r="U56" s="69"/>
      <c r="V56" s="69"/>
    </row>
    <row r="57" spans="2:22" ht="30" customHeight="1">
      <c r="B57" s="88"/>
      <c r="C57" s="65" t="str">
        <f>C46</f>
        <v>SERGIO DAVID ZAPATA - TIC</v>
      </c>
      <c r="D57" s="66"/>
      <c r="E57" s="20"/>
      <c r="F57" s="20"/>
      <c r="G57" s="25" t="s">
        <v>0</v>
      </c>
      <c r="H57" s="61" t="str">
        <f>C48</f>
        <v>JORGE IVAN ACERO - AGENCIA CATASTRAL DE CUND.</v>
      </c>
      <c r="I57" s="61"/>
      <c r="J57" s="61"/>
      <c r="K57" s="20"/>
      <c r="L57" s="20"/>
      <c r="M57" s="71">
        <v>0.5625</v>
      </c>
      <c r="N57" s="71"/>
      <c r="O57" s="82"/>
      <c r="P57" s="83"/>
      <c r="Q57" s="83"/>
      <c r="R57" s="84"/>
      <c r="S57" s="69"/>
      <c r="T57" s="69"/>
      <c r="U57" s="69"/>
      <c r="V57" s="69"/>
    </row>
    <row r="58" spans="2:22" ht="30" customHeight="1">
      <c r="B58" s="88"/>
      <c r="C58" s="65" t="str">
        <f>C44</f>
        <v>RONAL GIOVANI QUECAN FETECUA - EMPRESA FERREA REGIONAL</v>
      </c>
      <c r="D58" s="66"/>
      <c r="E58" s="20"/>
      <c r="F58" s="20"/>
      <c r="G58" s="25" t="s">
        <v>0</v>
      </c>
      <c r="H58" s="61" t="str">
        <f>C48</f>
        <v>JORGE IVAN ACERO - AGENCIA CATASTRAL DE CUND.</v>
      </c>
      <c r="I58" s="61"/>
      <c r="J58" s="61"/>
      <c r="K58" s="20"/>
      <c r="L58" s="20"/>
      <c r="M58" s="71">
        <v>0.5694444444444444</v>
      </c>
      <c r="N58" s="71"/>
      <c r="O58" s="82"/>
      <c r="P58" s="83"/>
      <c r="Q58" s="83"/>
      <c r="R58" s="84"/>
      <c r="S58" s="69"/>
      <c r="T58" s="69"/>
      <c r="U58" s="69"/>
      <c r="V58" s="69"/>
    </row>
    <row r="59" spans="2:22" ht="30" customHeight="1">
      <c r="B59" s="88"/>
      <c r="C59" s="65" t="str">
        <f>C46</f>
        <v>SERGIO DAVID ZAPATA - TIC</v>
      </c>
      <c r="D59" s="66"/>
      <c r="E59" s="20"/>
      <c r="F59" s="20"/>
      <c r="G59" s="25" t="s">
        <v>0</v>
      </c>
      <c r="H59" s="61" t="str">
        <f>C50</f>
        <v>JOSE MAURICIO LOPEZ MANCIPA - ICCU</v>
      </c>
      <c r="I59" s="61"/>
      <c r="J59" s="61"/>
      <c r="K59" s="20"/>
      <c r="L59" s="20"/>
      <c r="M59" s="71">
        <v>0.576388888888889</v>
      </c>
      <c r="N59" s="71"/>
      <c r="O59" s="85"/>
      <c r="P59" s="86"/>
      <c r="Q59" s="86"/>
      <c r="R59" s="87"/>
      <c r="S59" s="69"/>
      <c r="T59" s="69"/>
      <c r="U59" s="69"/>
      <c r="V59" s="69"/>
    </row>
    <row r="61" spans="2:22" ht="15.75">
      <c r="B61" s="38" t="s">
        <v>9</v>
      </c>
      <c r="C61" s="62"/>
      <c r="D61" s="62"/>
      <c r="E61" s="28">
        <v>1</v>
      </c>
      <c r="F61" s="28">
        <v>2</v>
      </c>
      <c r="G61" s="28">
        <v>3</v>
      </c>
      <c r="H61" s="28">
        <v>4</v>
      </c>
      <c r="I61" s="78"/>
      <c r="J61" s="78"/>
      <c r="K61" s="28" t="s">
        <v>1</v>
      </c>
      <c r="L61" s="28" t="s">
        <v>2</v>
      </c>
      <c r="M61" s="28" t="s">
        <v>3</v>
      </c>
      <c r="N61" s="28" t="s">
        <v>10</v>
      </c>
      <c r="O61" s="28" t="s">
        <v>21</v>
      </c>
      <c r="P61" s="28" t="s">
        <v>22</v>
      </c>
      <c r="Q61" s="28" t="s">
        <v>23</v>
      </c>
      <c r="R61" s="28" t="s">
        <v>13</v>
      </c>
      <c r="S61" s="28" t="s">
        <v>11</v>
      </c>
      <c r="T61" s="28" t="s">
        <v>12</v>
      </c>
      <c r="U61" s="28" t="s">
        <v>4</v>
      </c>
      <c r="V61" s="28" t="s">
        <v>20</v>
      </c>
    </row>
    <row r="62" spans="2:22" ht="14.25" customHeight="1">
      <c r="B62" s="89" t="s">
        <v>67</v>
      </c>
      <c r="C62" s="67" t="s">
        <v>231</v>
      </c>
      <c r="D62" s="67"/>
      <c r="E62" s="75"/>
      <c r="F62" s="26">
        <f>+E73</f>
        <v>0</v>
      </c>
      <c r="G62" s="26">
        <f>+K74</f>
        <v>0</v>
      </c>
      <c r="H62" s="26">
        <f>+E75</f>
        <v>0</v>
      </c>
      <c r="I62" s="78"/>
      <c r="J62" s="78"/>
      <c r="K62" s="68">
        <v>0</v>
      </c>
      <c r="L62" s="68">
        <v>0</v>
      </c>
      <c r="M62" s="63">
        <v>0</v>
      </c>
      <c r="N62" s="63">
        <v>0</v>
      </c>
      <c r="O62" s="68">
        <f>+F62+G62+H62+I62+J62</f>
        <v>0</v>
      </c>
      <c r="P62" s="68">
        <f>+F63+G63+H63+I63+J63</f>
        <v>0</v>
      </c>
      <c r="Q62" s="68">
        <f>+O62-P62</f>
        <v>0</v>
      </c>
      <c r="R62" s="63">
        <f>+F73+L74+F75</f>
        <v>0</v>
      </c>
      <c r="S62" s="63">
        <f>+L73+F74+L75</f>
        <v>0</v>
      </c>
      <c r="T62" s="63">
        <f>+R62-S62</f>
        <v>0</v>
      </c>
      <c r="U62" s="63">
        <f>+L62*2+M62*1+N62*0</f>
        <v>0</v>
      </c>
      <c r="V62" s="60"/>
    </row>
    <row r="63" spans="2:22" ht="14.25" customHeight="1">
      <c r="B63" s="90"/>
      <c r="C63" s="67"/>
      <c r="D63" s="67"/>
      <c r="E63" s="75"/>
      <c r="F63" s="26">
        <f>+K73</f>
        <v>0</v>
      </c>
      <c r="G63" s="26">
        <f>+E74</f>
        <v>0</v>
      </c>
      <c r="H63" s="26">
        <f>+K75</f>
        <v>0</v>
      </c>
      <c r="I63" s="78"/>
      <c r="J63" s="78"/>
      <c r="K63" s="68"/>
      <c r="L63" s="68"/>
      <c r="M63" s="63"/>
      <c r="N63" s="63"/>
      <c r="O63" s="68"/>
      <c r="P63" s="68"/>
      <c r="Q63" s="68"/>
      <c r="R63" s="63"/>
      <c r="S63" s="63"/>
      <c r="T63" s="63"/>
      <c r="U63" s="63"/>
      <c r="V63" s="60"/>
    </row>
    <row r="64" spans="2:22" ht="14.25" customHeight="1">
      <c r="B64" s="90"/>
      <c r="C64" s="67" t="s">
        <v>232</v>
      </c>
      <c r="D64" s="67"/>
      <c r="E64" s="30">
        <f>+K73</f>
        <v>0</v>
      </c>
      <c r="F64" s="59"/>
      <c r="G64" s="26">
        <f>+E76</f>
        <v>0</v>
      </c>
      <c r="H64" s="26">
        <f>+K77</f>
        <v>0</v>
      </c>
      <c r="I64" s="78"/>
      <c r="J64" s="78"/>
      <c r="K64" s="68">
        <v>0</v>
      </c>
      <c r="L64" s="68">
        <v>0</v>
      </c>
      <c r="M64" s="68">
        <v>0</v>
      </c>
      <c r="N64" s="68">
        <v>0</v>
      </c>
      <c r="O64" s="68">
        <f>+E64+G64+H64+I64+J64</f>
        <v>0</v>
      </c>
      <c r="P64" s="68">
        <f>+E65+G65+H65+I65+J65</f>
        <v>0</v>
      </c>
      <c r="Q64" s="68">
        <f>+O64-P64</f>
        <v>0</v>
      </c>
      <c r="R64" s="68">
        <f>+L73++F76+L77</f>
        <v>0</v>
      </c>
      <c r="S64" s="68">
        <f>+F73+L76+F77</f>
        <v>0</v>
      </c>
      <c r="T64" s="63">
        <f>+R64-S64</f>
        <v>0</v>
      </c>
      <c r="U64" s="63">
        <f>+L64*2+M64*1+N64*0</f>
        <v>0</v>
      </c>
      <c r="V64" s="60"/>
    </row>
    <row r="65" spans="2:22" ht="14.25" customHeight="1">
      <c r="B65" s="90"/>
      <c r="C65" s="67"/>
      <c r="D65" s="67"/>
      <c r="E65" s="30">
        <f>+E73</f>
        <v>0</v>
      </c>
      <c r="F65" s="59"/>
      <c r="G65" s="26">
        <f>+K76</f>
        <v>0</v>
      </c>
      <c r="H65" s="26">
        <f>+E77</f>
        <v>0</v>
      </c>
      <c r="I65" s="78"/>
      <c r="J65" s="78"/>
      <c r="K65" s="68"/>
      <c r="L65" s="68"/>
      <c r="M65" s="68"/>
      <c r="N65" s="68"/>
      <c r="O65" s="68"/>
      <c r="P65" s="68"/>
      <c r="Q65" s="68"/>
      <c r="R65" s="68"/>
      <c r="S65" s="68"/>
      <c r="T65" s="63"/>
      <c r="U65" s="63"/>
      <c r="V65" s="60"/>
    </row>
    <row r="66" spans="2:22" ht="14.25" customHeight="1">
      <c r="B66" s="90"/>
      <c r="C66" s="67" t="s">
        <v>233</v>
      </c>
      <c r="D66" s="67"/>
      <c r="E66" s="30">
        <f>+E74</f>
        <v>0</v>
      </c>
      <c r="F66" s="27">
        <f>+K76</f>
        <v>0</v>
      </c>
      <c r="G66" s="59"/>
      <c r="H66" s="26">
        <f>+E72</f>
        <v>0</v>
      </c>
      <c r="I66" s="78"/>
      <c r="J66" s="78"/>
      <c r="K66" s="68">
        <v>0</v>
      </c>
      <c r="L66" s="68">
        <v>0</v>
      </c>
      <c r="M66" s="68">
        <v>0</v>
      </c>
      <c r="N66" s="68">
        <v>0</v>
      </c>
      <c r="O66" s="68">
        <f>+E66+F66+H66+I66</f>
        <v>0</v>
      </c>
      <c r="P66" s="68">
        <f>+E67+F67+H67+I67</f>
        <v>0</v>
      </c>
      <c r="Q66" s="68">
        <f>+O66-P66</f>
        <v>0</v>
      </c>
      <c r="R66" s="68">
        <f>+F72+F74+L76</f>
        <v>0</v>
      </c>
      <c r="S66" s="68">
        <f>+L72+L74+F76</f>
        <v>0</v>
      </c>
      <c r="T66" s="63">
        <f>+R66-S66</f>
        <v>0</v>
      </c>
      <c r="U66" s="63">
        <f>+L66*2+M66*1+N66*0</f>
        <v>0</v>
      </c>
      <c r="V66" s="60"/>
    </row>
    <row r="67" spans="2:22" ht="14.25" customHeight="1">
      <c r="B67" s="90"/>
      <c r="C67" s="67"/>
      <c r="D67" s="67"/>
      <c r="E67" s="30">
        <f>+K74</f>
        <v>0</v>
      </c>
      <c r="F67" s="27">
        <f>+E76</f>
        <v>0</v>
      </c>
      <c r="G67" s="59"/>
      <c r="H67" s="26">
        <f>+K72</f>
        <v>0</v>
      </c>
      <c r="I67" s="78"/>
      <c r="J67" s="78"/>
      <c r="K67" s="68"/>
      <c r="L67" s="68"/>
      <c r="M67" s="68"/>
      <c r="N67" s="68"/>
      <c r="O67" s="68"/>
      <c r="P67" s="68"/>
      <c r="Q67" s="68"/>
      <c r="R67" s="68"/>
      <c r="S67" s="68"/>
      <c r="T67" s="63"/>
      <c r="U67" s="63"/>
      <c r="V67" s="60"/>
    </row>
    <row r="68" spans="2:22" ht="14.25" customHeight="1">
      <c r="B68" s="90"/>
      <c r="C68" s="67" t="s">
        <v>234</v>
      </c>
      <c r="D68" s="67"/>
      <c r="E68" s="30">
        <f>+K75</f>
        <v>0</v>
      </c>
      <c r="F68" s="26">
        <f>+E77</f>
        <v>0</v>
      </c>
      <c r="G68" s="26">
        <f>+K72</f>
        <v>0</v>
      </c>
      <c r="H68" s="59"/>
      <c r="I68" s="78"/>
      <c r="J68" s="78"/>
      <c r="K68" s="68">
        <v>0</v>
      </c>
      <c r="L68" s="68">
        <v>0</v>
      </c>
      <c r="M68" s="68">
        <v>0</v>
      </c>
      <c r="N68" s="68">
        <v>0</v>
      </c>
      <c r="O68" s="68">
        <f>E68+F68+G68</f>
        <v>0</v>
      </c>
      <c r="P68" s="68">
        <f>+E69+F69+G69+I69+J69</f>
        <v>0</v>
      </c>
      <c r="Q68" s="68">
        <f>+O68-P68</f>
        <v>0</v>
      </c>
      <c r="R68" s="68">
        <f>+L72+L75+F77</f>
        <v>0</v>
      </c>
      <c r="S68" s="68">
        <f>+F72+F75+L77</f>
        <v>0</v>
      </c>
      <c r="T68" s="63">
        <f>+R68-S68</f>
        <v>0</v>
      </c>
      <c r="U68" s="63">
        <f>+L68*2+M68*1+N68*0</f>
        <v>0</v>
      </c>
      <c r="V68" s="60"/>
    </row>
    <row r="69" spans="2:22" ht="14.25" customHeight="1">
      <c r="B69" s="90"/>
      <c r="C69" s="67"/>
      <c r="D69" s="67"/>
      <c r="E69" s="30">
        <f>+E75</f>
        <v>0</v>
      </c>
      <c r="F69" s="26">
        <f>+K77</f>
        <v>0</v>
      </c>
      <c r="G69" s="26">
        <f>+E72</f>
        <v>0</v>
      </c>
      <c r="H69" s="59"/>
      <c r="I69" s="78"/>
      <c r="J69" s="78"/>
      <c r="K69" s="68"/>
      <c r="L69" s="68"/>
      <c r="M69" s="68"/>
      <c r="N69" s="68"/>
      <c r="O69" s="68"/>
      <c r="P69" s="68"/>
      <c r="Q69" s="68"/>
      <c r="R69" s="68"/>
      <c r="S69" s="68"/>
      <c r="T69" s="63"/>
      <c r="U69" s="63"/>
      <c r="V69" s="60"/>
    </row>
    <row r="70" spans="2:22" ht="14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2:22" ht="15">
      <c r="B71" s="29" t="s">
        <v>67</v>
      </c>
      <c r="C71" s="76" t="s">
        <v>7</v>
      </c>
      <c r="D71" s="77"/>
      <c r="E71" s="29" t="s">
        <v>24</v>
      </c>
      <c r="F71" s="29" t="s">
        <v>4</v>
      </c>
      <c r="G71" s="29" t="s">
        <v>0</v>
      </c>
      <c r="H71" s="70" t="s">
        <v>7</v>
      </c>
      <c r="I71" s="70"/>
      <c r="J71" s="70"/>
      <c r="K71" s="29" t="s">
        <v>24</v>
      </c>
      <c r="L71" s="29" t="s">
        <v>4</v>
      </c>
      <c r="M71" s="70" t="s">
        <v>5</v>
      </c>
      <c r="N71" s="70"/>
      <c r="O71" s="70" t="s">
        <v>6</v>
      </c>
      <c r="P71" s="70"/>
      <c r="Q71" s="70"/>
      <c r="R71" s="70"/>
      <c r="S71" s="70" t="s">
        <v>19</v>
      </c>
      <c r="T71" s="70"/>
      <c r="U71" s="70"/>
      <c r="V71" s="70"/>
    </row>
    <row r="72" spans="2:22" ht="28.5" customHeight="1">
      <c r="B72" s="88" t="s">
        <v>67</v>
      </c>
      <c r="C72" s="72" t="str">
        <f>C62</f>
        <v>JOSE JEZITH CRUZ GUTIERREZ - CORPORACIÓN SOCIAL </v>
      </c>
      <c r="D72" s="73"/>
      <c r="E72" s="20"/>
      <c r="F72" s="20"/>
      <c r="G72" s="25" t="s">
        <v>0</v>
      </c>
      <c r="H72" s="61" t="str">
        <f>C64</f>
        <v>CRISTIAN BENAVIDEZ - EMPRESA FERREA REGIONAL</v>
      </c>
      <c r="I72" s="61"/>
      <c r="J72" s="61"/>
      <c r="K72" s="20"/>
      <c r="L72" s="20"/>
      <c r="M72" s="71">
        <v>0.5833333333333334</v>
      </c>
      <c r="N72" s="71"/>
      <c r="O72" s="79" t="s">
        <v>383</v>
      </c>
      <c r="P72" s="80"/>
      <c r="Q72" s="80"/>
      <c r="R72" s="81"/>
      <c r="S72" s="69">
        <v>1</v>
      </c>
      <c r="T72" s="69"/>
      <c r="U72" s="69"/>
      <c r="V72" s="69"/>
    </row>
    <row r="73" spans="2:22" ht="28.5" customHeight="1">
      <c r="B73" s="88"/>
      <c r="C73" s="65" t="str">
        <f>C66</f>
        <v>MIGUEL ANGEL REY - SALUD</v>
      </c>
      <c r="D73" s="66"/>
      <c r="E73" s="20"/>
      <c r="F73" s="20"/>
      <c r="G73" s="25" t="s">
        <v>0</v>
      </c>
      <c r="H73" s="61" t="str">
        <f>C68</f>
        <v>JOHAN ANDREY JIMENEZ - DESARROLLO E INCLUSIÓN SOCIAL</v>
      </c>
      <c r="I73" s="61"/>
      <c r="J73" s="61"/>
      <c r="K73" s="20"/>
      <c r="L73" s="20"/>
      <c r="M73" s="71">
        <v>0.5902777777777778</v>
      </c>
      <c r="N73" s="71"/>
      <c r="O73" s="82"/>
      <c r="P73" s="83"/>
      <c r="Q73" s="83"/>
      <c r="R73" s="84"/>
      <c r="S73" s="69"/>
      <c r="T73" s="69"/>
      <c r="U73" s="69"/>
      <c r="V73" s="69"/>
    </row>
    <row r="74" spans="2:22" ht="28.5" customHeight="1">
      <c r="B74" s="88"/>
      <c r="C74" s="72" t="str">
        <f>C68</f>
        <v>JOHAN ANDREY JIMENEZ - DESARROLLO E INCLUSIÓN SOCIAL</v>
      </c>
      <c r="D74" s="73"/>
      <c r="E74" s="20"/>
      <c r="F74" s="20"/>
      <c r="G74" s="25" t="s">
        <v>0</v>
      </c>
      <c r="H74" s="61" t="str">
        <f>C62</f>
        <v>JOSE JEZITH CRUZ GUTIERREZ - CORPORACIÓN SOCIAL </v>
      </c>
      <c r="I74" s="61"/>
      <c r="J74" s="61"/>
      <c r="K74" s="20"/>
      <c r="L74" s="20"/>
      <c r="M74" s="71">
        <v>0.5972222222222222</v>
      </c>
      <c r="N74" s="71"/>
      <c r="O74" s="82"/>
      <c r="P74" s="83"/>
      <c r="Q74" s="83"/>
      <c r="R74" s="84"/>
      <c r="S74" s="69"/>
      <c r="T74" s="69"/>
      <c r="U74" s="69"/>
      <c r="V74" s="69"/>
    </row>
    <row r="75" spans="2:22" ht="28.5" customHeight="1">
      <c r="B75" s="88"/>
      <c r="C75" s="65" t="str">
        <f>C64</f>
        <v>CRISTIAN BENAVIDEZ - EMPRESA FERREA REGIONAL</v>
      </c>
      <c r="D75" s="66"/>
      <c r="E75" s="20"/>
      <c r="F75" s="20"/>
      <c r="G75" s="25" t="s">
        <v>0</v>
      </c>
      <c r="H75" s="61" t="str">
        <f>C66</f>
        <v>MIGUEL ANGEL REY - SALUD</v>
      </c>
      <c r="I75" s="61"/>
      <c r="J75" s="61"/>
      <c r="K75" s="20"/>
      <c r="L75" s="20"/>
      <c r="M75" s="71">
        <v>0.6041666666666666</v>
      </c>
      <c r="N75" s="71"/>
      <c r="O75" s="82"/>
      <c r="P75" s="83"/>
      <c r="Q75" s="83"/>
      <c r="R75" s="84"/>
      <c r="S75" s="69"/>
      <c r="T75" s="69"/>
      <c r="U75" s="69"/>
      <c r="V75" s="69"/>
    </row>
    <row r="76" spans="2:22" ht="28.5" customHeight="1">
      <c r="B76" s="88"/>
      <c r="C76" s="65" t="str">
        <f>C62</f>
        <v>JOSE JEZITH CRUZ GUTIERREZ - CORPORACIÓN SOCIAL </v>
      </c>
      <c r="D76" s="66"/>
      <c r="E76" s="20"/>
      <c r="F76" s="20"/>
      <c r="G76" s="25" t="s">
        <v>0</v>
      </c>
      <c r="H76" s="61" t="str">
        <f>C66</f>
        <v>MIGUEL ANGEL REY - SALUD</v>
      </c>
      <c r="I76" s="61"/>
      <c r="J76" s="61"/>
      <c r="K76" s="20"/>
      <c r="L76" s="20"/>
      <c r="M76" s="71">
        <v>0.611111111111111</v>
      </c>
      <c r="N76" s="71"/>
      <c r="O76" s="82"/>
      <c r="P76" s="83"/>
      <c r="Q76" s="83"/>
      <c r="R76" s="84"/>
      <c r="S76" s="69"/>
      <c r="T76" s="69"/>
      <c r="U76" s="69"/>
      <c r="V76" s="69"/>
    </row>
    <row r="77" spans="2:22" ht="28.5" customHeight="1">
      <c r="B77" s="88"/>
      <c r="C77" s="65" t="str">
        <f>C64</f>
        <v>CRISTIAN BENAVIDEZ - EMPRESA FERREA REGIONAL</v>
      </c>
      <c r="D77" s="66"/>
      <c r="E77" s="20"/>
      <c r="F77" s="20"/>
      <c r="G77" s="25" t="s">
        <v>0</v>
      </c>
      <c r="H77" s="61" t="str">
        <f>C68</f>
        <v>JOHAN ANDREY JIMENEZ - DESARROLLO E INCLUSIÓN SOCIAL</v>
      </c>
      <c r="I77" s="61"/>
      <c r="J77" s="61"/>
      <c r="K77" s="20"/>
      <c r="L77" s="20"/>
      <c r="M77" s="71">
        <v>0.6180555555555556</v>
      </c>
      <c r="N77" s="71"/>
      <c r="O77" s="85"/>
      <c r="P77" s="86"/>
      <c r="Q77" s="86"/>
      <c r="R77" s="87"/>
      <c r="S77" s="69"/>
      <c r="T77" s="69"/>
      <c r="U77" s="69"/>
      <c r="V77" s="69"/>
    </row>
    <row r="79" spans="2:22" ht="15.75">
      <c r="B79" s="38" t="s">
        <v>9</v>
      </c>
      <c r="C79" s="62"/>
      <c r="D79" s="62"/>
      <c r="E79" s="28">
        <v>1</v>
      </c>
      <c r="F79" s="28">
        <v>2</v>
      </c>
      <c r="G79" s="28">
        <v>3</v>
      </c>
      <c r="H79" s="28">
        <v>4</v>
      </c>
      <c r="I79" s="78"/>
      <c r="J79" s="78"/>
      <c r="K79" s="28" t="s">
        <v>1</v>
      </c>
      <c r="L79" s="28" t="s">
        <v>2</v>
      </c>
      <c r="M79" s="28" t="s">
        <v>3</v>
      </c>
      <c r="N79" s="28" t="s">
        <v>10</v>
      </c>
      <c r="O79" s="28" t="s">
        <v>21</v>
      </c>
      <c r="P79" s="28" t="s">
        <v>22</v>
      </c>
      <c r="Q79" s="28" t="s">
        <v>23</v>
      </c>
      <c r="R79" s="28" t="s">
        <v>13</v>
      </c>
      <c r="S79" s="28" t="s">
        <v>11</v>
      </c>
      <c r="T79" s="28" t="s">
        <v>12</v>
      </c>
      <c r="U79" s="28" t="s">
        <v>4</v>
      </c>
      <c r="V79" s="28" t="s">
        <v>20</v>
      </c>
    </row>
    <row r="80" spans="2:22" ht="14.25" customHeight="1">
      <c r="B80" s="89" t="s">
        <v>68</v>
      </c>
      <c r="C80" s="74" t="s">
        <v>235</v>
      </c>
      <c r="D80" s="74"/>
      <c r="E80" s="75"/>
      <c r="F80" s="26">
        <f>+E91</f>
        <v>0</v>
      </c>
      <c r="G80" s="26">
        <f>+K92</f>
        <v>0</v>
      </c>
      <c r="H80" s="26">
        <f>+E93</f>
        <v>0</v>
      </c>
      <c r="I80" s="78"/>
      <c r="J80" s="78"/>
      <c r="K80" s="68">
        <v>0</v>
      </c>
      <c r="L80" s="68">
        <v>0</v>
      </c>
      <c r="M80" s="63">
        <v>0</v>
      </c>
      <c r="N80" s="63">
        <v>0</v>
      </c>
      <c r="O80" s="68">
        <f>+F80+G80+H80+I80+J80</f>
        <v>0</v>
      </c>
      <c r="P80" s="68">
        <f>+F81+G81+H81+I81+J81</f>
        <v>0</v>
      </c>
      <c r="Q80" s="68">
        <f>+O80-P80</f>
        <v>0</v>
      </c>
      <c r="R80" s="63">
        <f>+F91+L92+F93</f>
        <v>0</v>
      </c>
      <c r="S80" s="63">
        <f>+L91+F92+L93</f>
        <v>0</v>
      </c>
      <c r="T80" s="63">
        <f>+R80-S80</f>
        <v>0</v>
      </c>
      <c r="U80" s="63">
        <f>+L80*2+M80*1+N80*0</f>
        <v>0</v>
      </c>
      <c r="V80" s="60"/>
    </row>
    <row r="81" spans="2:22" ht="14.25" customHeight="1">
      <c r="B81" s="90"/>
      <c r="C81" s="74"/>
      <c r="D81" s="74"/>
      <c r="E81" s="75"/>
      <c r="F81" s="26">
        <f>+K91</f>
        <v>0</v>
      </c>
      <c r="G81" s="26">
        <f>+E92</f>
        <v>0</v>
      </c>
      <c r="H81" s="26">
        <f>+K93</f>
        <v>0</v>
      </c>
      <c r="I81" s="78"/>
      <c r="J81" s="78"/>
      <c r="K81" s="68"/>
      <c r="L81" s="68"/>
      <c r="M81" s="63"/>
      <c r="N81" s="63"/>
      <c r="O81" s="68"/>
      <c r="P81" s="68"/>
      <c r="Q81" s="68"/>
      <c r="R81" s="63"/>
      <c r="S81" s="63"/>
      <c r="T81" s="63"/>
      <c r="U81" s="63"/>
      <c r="V81" s="60"/>
    </row>
    <row r="82" spans="2:22" ht="14.25" customHeight="1">
      <c r="B82" s="90"/>
      <c r="C82" s="74" t="s">
        <v>236</v>
      </c>
      <c r="D82" s="74"/>
      <c r="E82" s="30">
        <f>+K91</f>
        <v>0</v>
      </c>
      <c r="F82" s="59"/>
      <c r="G82" s="26">
        <f>+E94</f>
        <v>0</v>
      </c>
      <c r="H82" s="26">
        <f>+K95</f>
        <v>0</v>
      </c>
      <c r="I82" s="78"/>
      <c r="J82" s="78"/>
      <c r="K82" s="68">
        <v>0</v>
      </c>
      <c r="L82" s="68">
        <v>0</v>
      </c>
      <c r="M82" s="68">
        <v>0</v>
      </c>
      <c r="N82" s="68">
        <v>0</v>
      </c>
      <c r="O82" s="68">
        <f>+E82+G82+H82+I82+J82</f>
        <v>0</v>
      </c>
      <c r="P82" s="68">
        <f>+E83+G83+H83+I83+J83</f>
        <v>0</v>
      </c>
      <c r="Q82" s="68">
        <f>+O82-P82</f>
        <v>0</v>
      </c>
      <c r="R82" s="68">
        <f>+L91++F94+L95</f>
        <v>0</v>
      </c>
      <c r="S82" s="68">
        <f>+F91+L94+F95</f>
        <v>0</v>
      </c>
      <c r="T82" s="63">
        <f>+R82-S82</f>
        <v>0</v>
      </c>
      <c r="U82" s="63">
        <f>+L82*2+M82*1+N82*0</f>
        <v>0</v>
      </c>
      <c r="V82" s="60"/>
    </row>
    <row r="83" spans="2:22" ht="14.25" customHeight="1">
      <c r="B83" s="90"/>
      <c r="C83" s="74"/>
      <c r="D83" s="74"/>
      <c r="E83" s="30">
        <f>+E91</f>
        <v>0</v>
      </c>
      <c r="F83" s="59"/>
      <c r="G83" s="26">
        <f>+K94</f>
        <v>0</v>
      </c>
      <c r="H83" s="26">
        <f>+E95</f>
        <v>0</v>
      </c>
      <c r="I83" s="78"/>
      <c r="J83" s="78"/>
      <c r="K83" s="68"/>
      <c r="L83" s="68"/>
      <c r="M83" s="68"/>
      <c r="N83" s="68"/>
      <c r="O83" s="68"/>
      <c r="P83" s="68"/>
      <c r="Q83" s="68"/>
      <c r="R83" s="68"/>
      <c r="S83" s="68"/>
      <c r="T83" s="63"/>
      <c r="U83" s="63"/>
      <c r="V83" s="60"/>
    </row>
    <row r="84" spans="2:22" ht="14.25" customHeight="1">
      <c r="B84" s="90"/>
      <c r="C84" s="74" t="s">
        <v>237</v>
      </c>
      <c r="D84" s="74"/>
      <c r="E84" s="30">
        <f>+E92</f>
        <v>0</v>
      </c>
      <c r="F84" s="27">
        <f>+K94</f>
        <v>0</v>
      </c>
      <c r="G84" s="59"/>
      <c r="H84" s="26">
        <f>+E90</f>
        <v>0</v>
      </c>
      <c r="I84" s="78"/>
      <c r="J84" s="78"/>
      <c r="K84" s="68">
        <v>0</v>
      </c>
      <c r="L84" s="68">
        <v>0</v>
      </c>
      <c r="M84" s="68">
        <v>0</v>
      </c>
      <c r="N84" s="68">
        <v>0</v>
      </c>
      <c r="O84" s="68">
        <f>+E84+F84+H84+I84</f>
        <v>0</v>
      </c>
      <c r="P84" s="68">
        <f>+E85+F85+H85+I85</f>
        <v>0</v>
      </c>
      <c r="Q84" s="68">
        <f>+O84-P84</f>
        <v>0</v>
      </c>
      <c r="R84" s="68">
        <f>+F90+F92+L94</f>
        <v>0</v>
      </c>
      <c r="S84" s="68">
        <f>+L90+L92+F94</f>
        <v>0</v>
      </c>
      <c r="T84" s="63">
        <f>+R84-S84</f>
        <v>0</v>
      </c>
      <c r="U84" s="63">
        <f>+L84*2+M84*1+N84*0</f>
        <v>0</v>
      </c>
      <c r="V84" s="60"/>
    </row>
    <row r="85" spans="2:22" ht="14.25" customHeight="1">
      <c r="B85" s="90"/>
      <c r="C85" s="74"/>
      <c r="D85" s="74"/>
      <c r="E85" s="30">
        <f>+K92</f>
        <v>0</v>
      </c>
      <c r="F85" s="27">
        <f>+E94</f>
        <v>0</v>
      </c>
      <c r="G85" s="59"/>
      <c r="H85" s="26">
        <f>+K90</f>
        <v>0</v>
      </c>
      <c r="I85" s="78"/>
      <c r="J85" s="78"/>
      <c r="K85" s="68"/>
      <c r="L85" s="68"/>
      <c r="M85" s="68"/>
      <c r="N85" s="68"/>
      <c r="O85" s="68"/>
      <c r="P85" s="68"/>
      <c r="Q85" s="68"/>
      <c r="R85" s="68"/>
      <c r="S85" s="68"/>
      <c r="T85" s="63"/>
      <c r="U85" s="63"/>
      <c r="V85" s="60"/>
    </row>
    <row r="86" spans="2:22" ht="14.25" customHeight="1">
      <c r="B86" s="90"/>
      <c r="C86" s="67" t="s">
        <v>351</v>
      </c>
      <c r="D86" s="67"/>
      <c r="E86" s="30">
        <f>+K93</f>
        <v>0</v>
      </c>
      <c r="F86" s="26">
        <f>+E95</f>
        <v>0</v>
      </c>
      <c r="G86" s="26">
        <f>+K90</f>
        <v>0</v>
      </c>
      <c r="H86" s="59"/>
      <c r="I86" s="78"/>
      <c r="J86" s="78"/>
      <c r="K86" s="68">
        <v>0</v>
      </c>
      <c r="L86" s="68">
        <v>0</v>
      </c>
      <c r="M86" s="68">
        <v>0</v>
      </c>
      <c r="N86" s="68">
        <v>0</v>
      </c>
      <c r="O86" s="68">
        <f>E86+F86+G86</f>
        <v>0</v>
      </c>
      <c r="P86" s="68">
        <f>+E87+F87+G87+I87+J87</f>
        <v>0</v>
      </c>
      <c r="Q86" s="68">
        <f>+O86-P86</f>
        <v>0</v>
      </c>
      <c r="R86" s="68">
        <f>+L90+L93+F95</f>
        <v>0</v>
      </c>
      <c r="S86" s="68">
        <f>+F90+F93+L95</f>
        <v>0</v>
      </c>
      <c r="T86" s="63">
        <f>+R86-S86</f>
        <v>0</v>
      </c>
      <c r="U86" s="63">
        <f>+L86*2+M86*1+N86*0</f>
        <v>0</v>
      </c>
      <c r="V86" s="60"/>
    </row>
    <row r="87" spans="2:22" ht="14.25" customHeight="1">
      <c r="B87" s="90"/>
      <c r="C87" s="67"/>
      <c r="D87" s="67"/>
      <c r="E87" s="30">
        <f>+E93</f>
        <v>0</v>
      </c>
      <c r="F87" s="26">
        <f>+K95</f>
        <v>0</v>
      </c>
      <c r="G87" s="26">
        <f>+E90</f>
        <v>0</v>
      </c>
      <c r="H87" s="59"/>
      <c r="I87" s="78"/>
      <c r="J87" s="78"/>
      <c r="K87" s="68"/>
      <c r="L87" s="68"/>
      <c r="M87" s="68"/>
      <c r="N87" s="68"/>
      <c r="O87" s="68"/>
      <c r="P87" s="68"/>
      <c r="Q87" s="68"/>
      <c r="R87" s="68"/>
      <c r="S87" s="68"/>
      <c r="T87" s="63"/>
      <c r="U87" s="63"/>
      <c r="V87" s="60"/>
    </row>
    <row r="88" spans="2:22" ht="14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2:22" ht="15">
      <c r="B89" s="29" t="s">
        <v>68</v>
      </c>
      <c r="C89" s="76" t="s">
        <v>7</v>
      </c>
      <c r="D89" s="77"/>
      <c r="E89" s="29" t="s">
        <v>24</v>
      </c>
      <c r="F89" s="29" t="s">
        <v>4</v>
      </c>
      <c r="G89" s="29" t="s">
        <v>0</v>
      </c>
      <c r="H89" s="70" t="s">
        <v>7</v>
      </c>
      <c r="I89" s="70"/>
      <c r="J89" s="70"/>
      <c r="K89" s="29" t="s">
        <v>24</v>
      </c>
      <c r="L89" s="29" t="s">
        <v>4</v>
      </c>
      <c r="M89" s="70" t="s">
        <v>5</v>
      </c>
      <c r="N89" s="70"/>
      <c r="O89" s="70" t="s">
        <v>6</v>
      </c>
      <c r="P89" s="70"/>
      <c r="Q89" s="70"/>
      <c r="R89" s="70"/>
      <c r="S89" s="70" t="s">
        <v>19</v>
      </c>
      <c r="T89" s="70"/>
      <c r="U89" s="70"/>
      <c r="V89" s="70"/>
    </row>
    <row r="90" spans="2:22" ht="27.75" customHeight="1">
      <c r="B90" s="88" t="s">
        <v>68</v>
      </c>
      <c r="C90" s="72" t="str">
        <f>C80</f>
        <v>DANIEL MARTINEZ - HABITAD Y VIVIENDA</v>
      </c>
      <c r="D90" s="73"/>
      <c r="E90" s="20"/>
      <c r="F90" s="20"/>
      <c r="G90" s="25" t="s">
        <v>0</v>
      </c>
      <c r="H90" s="61" t="str">
        <f>C82</f>
        <v>NICOLAS DAVID VARON - ASAMBLEA DE CUND.</v>
      </c>
      <c r="I90" s="61"/>
      <c r="J90" s="61"/>
      <c r="K90" s="20"/>
      <c r="L90" s="20"/>
      <c r="M90" s="71">
        <v>0.5833333333333334</v>
      </c>
      <c r="N90" s="71"/>
      <c r="O90" s="79" t="s">
        <v>383</v>
      </c>
      <c r="P90" s="80"/>
      <c r="Q90" s="80"/>
      <c r="R90" s="81"/>
      <c r="S90" s="69">
        <v>2</v>
      </c>
      <c r="T90" s="69"/>
      <c r="U90" s="69"/>
      <c r="V90" s="69"/>
    </row>
    <row r="91" spans="2:22" ht="27.75" customHeight="1">
      <c r="B91" s="88"/>
      <c r="C91" s="65" t="str">
        <f>C84</f>
        <v>RICHARD ALEXANDER MORENO AREVALO - GENERAL</v>
      </c>
      <c r="D91" s="66"/>
      <c r="E91" s="20"/>
      <c r="F91" s="20"/>
      <c r="G91" s="25" t="s">
        <v>0</v>
      </c>
      <c r="H91" s="61" t="str">
        <f>C86</f>
        <v>DANIEL MAURICIO BARON - ICCU</v>
      </c>
      <c r="I91" s="61"/>
      <c r="J91" s="61"/>
      <c r="K91" s="20"/>
      <c r="L91" s="20"/>
      <c r="M91" s="71">
        <v>0.5902777777777778</v>
      </c>
      <c r="N91" s="71"/>
      <c r="O91" s="82"/>
      <c r="P91" s="83"/>
      <c r="Q91" s="83"/>
      <c r="R91" s="84"/>
      <c r="S91" s="69"/>
      <c r="T91" s="69"/>
      <c r="U91" s="69"/>
      <c r="V91" s="69"/>
    </row>
    <row r="92" spans="2:22" ht="27.75" customHeight="1">
      <c r="B92" s="88"/>
      <c r="C92" s="72" t="str">
        <f>C86</f>
        <v>DANIEL MAURICIO BARON - ICCU</v>
      </c>
      <c r="D92" s="73"/>
      <c r="E92" s="20"/>
      <c r="F92" s="20"/>
      <c r="G92" s="25" t="s">
        <v>0</v>
      </c>
      <c r="H92" s="61" t="str">
        <f>C80</f>
        <v>DANIEL MARTINEZ - HABITAD Y VIVIENDA</v>
      </c>
      <c r="I92" s="61"/>
      <c r="J92" s="61"/>
      <c r="K92" s="20"/>
      <c r="L92" s="20"/>
      <c r="M92" s="71">
        <v>0.5972222222222222</v>
      </c>
      <c r="N92" s="71"/>
      <c r="O92" s="82"/>
      <c r="P92" s="83"/>
      <c r="Q92" s="83"/>
      <c r="R92" s="84"/>
      <c r="S92" s="69"/>
      <c r="T92" s="69"/>
      <c r="U92" s="69"/>
      <c r="V92" s="69"/>
    </row>
    <row r="93" spans="2:22" ht="27.75" customHeight="1">
      <c r="B93" s="88"/>
      <c r="C93" s="65" t="str">
        <f>C82</f>
        <v>NICOLAS DAVID VARON - ASAMBLEA DE CUND.</v>
      </c>
      <c r="D93" s="66"/>
      <c r="E93" s="20"/>
      <c r="F93" s="20"/>
      <c r="G93" s="25" t="s">
        <v>0</v>
      </c>
      <c r="H93" s="61" t="str">
        <f>C84</f>
        <v>RICHARD ALEXANDER MORENO AREVALO - GENERAL</v>
      </c>
      <c r="I93" s="61"/>
      <c r="J93" s="61"/>
      <c r="K93" s="20"/>
      <c r="L93" s="20"/>
      <c r="M93" s="71">
        <v>0.6041666666666666</v>
      </c>
      <c r="N93" s="71"/>
      <c r="O93" s="82"/>
      <c r="P93" s="83"/>
      <c r="Q93" s="83"/>
      <c r="R93" s="84"/>
      <c r="S93" s="69"/>
      <c r="T93" s="69"/>
      <c r="U93" s="69"/>
      <c r="V93" s="69"/>
    </row>
    <row r="94" spans="2:22" ht="27.75" customHeight="1">
      <c r="B94" s="88"/>
      <c r="C94" s="65" t="str">
        <f>C80</f>
        <v>DANIEL MARTINEZ - HABITAD Y VIVIENDA</v>
      </c>
      <c r="D94" s="66"/>
      <c r="E94" s="20"/>
      <c r="F94" s="20"/>
      <c r="G94" s="25" t="s">
        <v>0</v>
      </c>
      <c r="H94" s="61" t="str">
        <f>C84</f>
        <v>RICHARD ALEXANDER MORENO AREVALO - GENERAL</v>
      </c>
      <c r="I94" s="61"/>
      <c r="J94" s="61"/>
      <c r="K94" s="20"/>
      <c r="L94" s="20"/>
      <c r="M94" s="71">
        <v>0.611111111111111</v>
      </c>
      <c r="N94" s="71"/>
      <c r="O94" s="82"/>
      <c r="P94" s="83"/>
      <c r="Q94" s="83"/>
      <c r="R94" s="84"/>
      <c r="S94" s="69"/>
      <c r="T94" s="69"/>
      <c r="U94" s="69"/>
      <c r="V94" s="69"/>
    </row>
    <row r="95" spans="2:22" ht="27.75" customHeight="1">
      <c r="B95" s="88"/>
      <c r="C95" s="65" t="str">
        <f>C82</f>
        <v>NICOLAS DAVID VARON - ASAMBLEA DE CUND.</v>
      </c>
      <c r="D95" s="66"/>
      <c r="E95" s="20"/>
      <c r="F95" s="20"/>
      <c r="G95" s="25" t="s">
        <v>0</v>
      </c>
      <c r="H95" s="61" t="str">
        <f>C86</f>
        <v>DANIEL MAURICIO BARON - ICCU</v>
      </c>
      <c r="I95" s="61"/>
      <c r="J95" s="61"/>
      <c r="K95" s="20"/>
      <c r="L95" s="20"/>
      <c r="M95" s="71">
        <v>0.6180555555555556</v>
      </c>
      <c r="N95" s="71"/>
      <c r="O95" s="85"/>
      <c r="P95" s="86"/>
      <c r="Q95" s="86"/>
      <c r="R95" s="87"/>
      <c r="S95" s="69"/>
      <c r="T95" s="69"/>
      <c r="U95" s="69"/>
      <c r="V95" s="69"/>
    </row>
    <row r="97" spans="2:22" ht="15.75">
      <c r="B97" s="38" t="s">
        <v>9</v>
      </c>
      <c r="C97" s="62"/>
      <c r="D97" s="62"/>
      <c r="E97" s="28">
        <v>1</v>
      </c>
      <c r="F97" s="28">
        <v>2</v>
      </c>
      <c r="G97" s="28">
        <v>3</v>
      </c>
      <c r="H97" s="28">
        <v>4</v>
      </c>
      <c r="I97" s="78"/>
      <c r="J97" s="78"/>
      <c r="K97" s="28" t="s">
        <v>1</v>
      </c>
      <c r="L97" s="28" t="s">
        <v>2</v>
      </c>
      <c r="M97" s="28" t="s">
        <v>3</v>
      </c>
      <c r="N97" s="28" t="s">
        <v>10</v>
      </c>
      <c r="O97" s="28" t="s">
        <v>21</v>
      </c>
      <c r="P97" s="28" t="s">
        <v>22</v>
      </c>
      <c r="Q97" s="28" t="s">
        <v>23</v>
      </c>
      <c r="R97" s="28" t="s">
        <v>13</v>
      </c>
      <c r="S97" s="28" t="s">
        <v>11</v>
      </c>
      <c r="T97" s="28" t="s">
        <v>12</v>
      </c>
      <c r="U97" s="28" t="s">
        <v>4</v>
      </c>
      <c r="V97" s="28" t="s">
        <v>20</v>
      </c>
    </row>
    <row r="98" spans="2:22" ht="14.25" customHeight="1">
      <c r="B98" s="89" t="s">
        <v>69</v>
      </c>
      <c r="C98" s="74" t="s">
        <v>238</v>
      </c>
      <c r="D98" s="74"/>
      <c r="E98" s="75"/>
      <c r="F98" s="26">
        <f>+E109</f>
        <v>0</v>
      </c>
      <c r="G98" s="26">
        <f>+K110</f>
        <v>0</v>
      </c>
      <c r="H98" s="26">
        <f>+E111</f>
        <v>0</v>
      </c>
      <c r="I98" s="78"/>
      <c r="J98" s="78"/>
      <c r="K98" s="68">
        <v>0</v>
      </c>
      <c r="L98" s="68">
        <v>0</v>
      </c>
      <c r="M98" s="63">
        <v>0</v>
      </c>
      <c r="N98" s="63">
        <v>0</v>
      </c>
      <c r="O98" s="68">
        <f>+F98+G98+H98+I98+J98</f>
        <v>0</v>
      </c>
      <c r="P98" s="68">
        <f>+F99+G99+H99+I99+J99</f>
        <v>0</v>
      </c>
      <c r="Q98" s="68">
        <f>+O98-P98</f>
        <v>0</v>
      </c>
      <c r="R98" s="63">
        <f>+F109+L110+F111</f>
        <v>0</v>
      </c>
      <c r="S98" s="63">
        <f>+L109+F110+L111</f>
        <v>0</v>
      </c>
      <c r="T98" s="63">
        <f>+R98-S98</f>
        <v>0</v>
      </c>
      <c r="U98" s="63">
        <f>+L98*2+M98*1+N98*0</f>
        <v>0</v>
      </c>
      <c r="V98" s="60"/>
    </row>
    <row r="99" spans="2:22" ht="14.25" customHeight="1">
      <c r="B99" s="90"/>
      <c r="C99" s="74"/>
      <c r="D99" s="74"/>
      <c r="E99" s="75"/>
      <c r="F99" s="26">
        <f>+K109</f>
        <v>0</v>
      </c>
      <c r="G99" s="26">
        <f>+E110</f>
        <v>0</v>
      </c>
      <c r="H99" s="26">
        <f>+K111</f>
        <v>0</v>
      </c>
      <c r="I99" s="78"/>
      <c r="J99" s="78"/>
      <c r="K99" s="68"/>
      <c r="L99" s="68"/>
      <c r="M99" s="63"/>
      <c r="N99" s="63"/>
      <c r="O99" s="68"/>
      <c r="P99" s="68"/>
      <c r="Q99" s="68"/>
      <c r="R99" s="63"/>
      <c r="S99" s="63"/>
      <c r="T99" s="63"/>
      <c r="U99" s="63"/>
      <c r="V99" s="60"/>
    </row>
    <row r="100" spans="2:22" ht="14.25" customHeight="1">
      <c r="B100" s="90"/>
      <c r="C100" s="74" t="s">
        <v>239</v>
      </c>
      <c r="D100" s="74"/>
      <c r="E100" s="30">
        <f>+K109</f>
        <v>0</v>
      </c>
      <c r="F100" s="59"/>
      <c r="G100" s="26">
        <f>+E112</f>
        <v>0</v>
      </c>
      <c r="H100" s="26">
        <f>+K113</f>
        <v>0</v>
      </c>
      <c r="I100" s="78"/>
      <c r="J100" s="78"/>
      <c r="K100" s="68">
        <v>0</v>
      </c>
      <c r="L100" s="68">
        <v>0</v>
      </c>
      <c r="M100" s="68">
        <v>0</v>
      </c>
      <c r="N100" s="68">
        <v>0</v>
      </c>
      <c r="O100" s="68">
        <f>+E100+G100+H100+I100+J100</f>
        <v>0</v>
      </c>
      <c r="P100" s="68">
        <f>+E101+G101+H101+I101+J101</f>
        <v>0</v>
      </c>
      <c r="Q100" s="68">
        <f>+O100-P100</f>
        <v>0</v>
      </c>
      <c r="R100" s="68">
        <f>+L109++F112+L113</f>
        <v>0</v>
      </c>
      <c r="S100" s="68">
        <f>+F109+L112+F113</f>
        <v>0</v>
      </c>
      <c r="T100" s="63">
        <f>+R100-S100</f>
        <v>0</v>
      </c>
      <c r="U100" s="63">
        <f>+L100*2+M100*1+N100*0</f>
        <v>0</v>
      </c>
      <c r="V100" s="60"/>
    </row>
    <row r="101" spans="2:22" ht="14.25" customHeight="1">
      <c r="B101" s="90"/>
      <c r="C101" s="74"/>
      <c r="D101" s="74"/>
      <c r="E101" s="30">
        <f>+E109</f>
        <v>0</v>
      </c>
      <c r="F101" s="59"/>
      <c r="G101" s="26">
        <f>+K112</f>
        <v>0</v>
      </c>
      <c r="H101" s="26">
        <f>+E113</f>
        <v>0</v>
      </c>
      <c r="I101" s="78"/>
      <c r="J101" s="78"/>
      <c r="K101" s="68"/>
      <c r="L101" s="68"/>
      <c r="M101" s="68"/>
      <c r="N101" s="68"/>
      <c r="O101" s="68"/>
      <c r="P101" s="68"/>
      <c r="Q101" s="68"/>
      <c r="R101" s="68"/>
      <c r="S101" s="68"/>
      <c r="T101" s="63"/>
      <c r="U101" s="63"/>
      <c r="V101" s="60"/>
    </row>
    <row r="102" spans="2:22" ht="14.25" customHeight="1">
      <c r="B102" s="90"/>
      <c r="C102" s="74" t="s">
        <v>349</v>
      </c>
      <c r="D102" s="74"/>
      <c r="E102" s="30">
        <f>+E110</f>
        <v>0</v>
      </c>
      <c r="F102" s="27">
        <f>+K112</f>
        <v>0</v>
      </c>
      <c r="G102" s="59"/>
      <c r="H102" s="26">
        <f>+E108</f>
        <v>0</v>
      </c>
      <c r="I102" s="78"/>
      <c r="J102" s="78"/>
      <c r="K102" s="68">
        <v>0</v>
      </c>
      <c r="L102" s="68">
        <v>0</v>
      </c>
      <c r="M102" s="68">
        <v>0</v>
      </c>
      <c r="N102" s="68">
        <v>0</v>
      </c>
      <c r="O102" s="68">
        <f>+E102+F102+H102+I102</f>
        <v>0</v>
      </c>
      <c r="P102" s="68">
        <f>+E103+F103+H103+I103</f>
        <v>0</v>
      </c>
      <c r="Q102" s="68">
        <f>+O102-P102</f>
        <v>0</v>
      </c>
      <c r="R102" s="68">
        <f>+F108+F110+L112</f>
        <v>0</v>
      </c>
      <c r="S102" s="68">
        <f>+L108+L110+F112</f>
        <v>0</v>
      </c>
      <c r="T102" s="63">
        <f>+R102-S102</f>
        <v>0</v>
      </c>
      <c r="U102" s="63">
        <f>+L102*2+M102*1+N102*0</f>
        <v>0</v>
      </c>
      <c r="V102" s="60"/>
    </row>
    <row r="103" spans="2:22" ht="14.25" customHeight="1">
      <c r="B103" s="90"/>
      <c r="C103" s="74"/>
      <c r="D103" s="74"/>
      <c r="E103" s="30">
        <f>+K110</f>
        <v>0</v>
      </c>
      <c r="F103" s="27">
        <f>+E112</f>
        <v>0</v>
      </c>
      <c r="G103" s="59"/>
      <c r="H103" s="26">
        <f>+K108</f>
        <v>0</v>
      </c>
      <c r="I103" s="78"/>
      <c r="J103" s="78"/>
      <c r="K103" s="68"/>
      <c r="L103" s="68"/>
      <c r="M103" s="68"/>
      <c r="N103" s="68"/>
      <c r="O103" s="68"/>
      <c r="P103" s="68"/>
      <c r="Q103" s="68"/>
      <c r="R103" s="68"/>
      <c r="S103" s="68"/>
      <c r="T103" s="63"/>
      <c r="U103" s="63"/>
      <c r="V103" s="60"/>
    </row>
    <row r="104" spans="2:22" ht="14.25" customHeight="1">
      <c r="B104" s="90"/>
      <c r="C104" s="74" t="s">
        <v>240</v>
      </c>
      <c r="D104" s="74"/>
      <c r="E104" s="30">
        <f>+K111</f>
        <v>0</v>
      </c>
      <c r="F104" s="26">
        <f>+E113</f>
        <v>0</v>
      </c>
      <c r="G104" s="26">
        <f>+K108</f>
        <v>0</v>
      </c>
      <c r="H104" s="59"/>
      <c r="I104" s="78"/>
      <c r="J104" s="78"/>
      <c r="K104" s="68">
        <v>0</v>
      </c>
      <c r="L104" s="68">
        <v>0</v>
      </c>
      <c r="M104" s="68">
        <v>0</v>
      </c>
      <c r="N104" s="68">
        <v>0</v>
      </c>
      <c r="O104" s="68">
        <f>E104+F104+G104</f>
        <v>0</v>
      </c>
      <c r="P104" s="68">
        <f>+E105+F105+G105+I105+J105</f>
        <v>0</v>
      </c>
      <c r="Q104" s="68">
        <f>+O104-P104</f>
        <v>0</v>
      </c>
      <c r="R104" s="68">
        <f>+L108+L111+F113</f>
        <v>0</v>
      </c>
      <c r="S104" s="68">
        <f>+F108+F111+L113</f>
        <v>0</v>
      </c>
      <c r="T104" s="63">
        <f>+R104-S104</f>
        <v>0</v>
      </c>
      <c r="U104" s="63">
        <f>+L104*2+M104*1+N104*0</f>
        <v>0</v>
      </c>
      <c r="V104" s="60"/>
    </row>
    <row r="105" spans="2:22" ht="14.25" customHeight="1">
      <c r="B105" s="90"/>
      <c r="C105" s="74"/>
      <c r="D105" s="74"/>
      <c r="E105" s="30">
        <f>+E111</f>
        <v>0</v>
      </c>
      <c r="F105" s="26">
        <f>+K113</f>
        <v>0</v>
      </c>
      <c r="G105" s="26">
        <f>+E108</f>
        <v>0</v>
      </c>
      <c r="H105" s="59"/>
      <c r="I105" s="78"/>
      <c r="J105" s="78"/>
      <c r="K105" s="68"/>
      <c r="L105" s="68"/>
      <c r="M105" s="68"/>
      <c r="N105" s="68"/>
      <c r="O105" s="68"/>
      <c r="P105" s="68"/>
      <c r="Q105" s="68"/>
      <c r="R105" s="68"/>
      <c r="S105" s="68"/>
      <c r="T105" s="63"/>
      <c r="U105" s="63"/>
      <c r="V105" s="60"/>
    </row>
    <row r="106" spans="2:22" ht="14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2:22" ht="15">
      <c r="B107" s="29" t="s">
        <v>69</v>
      </c>
      <c r="C107" s="76" t="s">
        <v>7</v>
      </c>
      <c r="D107" s="77"/>
      <c r="E107" s="29" t="s">
        <v>24</v>
      </c>
      <c r="F107" s="29" t="s">
        <v>4</v>
      </c>
      <c r="G107" s="29" t="s">
        <v>0</v>
      </c>
      <c r="H107" s="70" t="s">
        <v>7</v>
      </c>
      <c r="I107" s="70"/>
      <c r="J107" s="70"/>
      <c r="K107" s="29" t="s">
        <v>24</v>
      </c>
      <c r="L107" s="29" t="s">
        <v>4</v>
      </c>
      <c r="M107" s="70" t="s">
        <v>5</v>
      </c>
      <c r="N107" s="70"/>
      <c r="O107" s="70" t="s">
        <v>6</v>
      </c>
      <c r="P107" s="70"/>
      <c r="Q107" s="70"/>
      <c r="R107" s="70"/>
      <c r="S107" s="70" t="s">
        <v>19</v>
      </c>
      <c r="T107" s="70"/>
      <c r="U107" s="70"/>
      <c r="V107" s="70"/>
    </row>
    <row r="108" spans="2:22" ht="28.5" customHeight="1">
      <c r="B108" s="88" t="s">
        <v>69</v>
      </c>
      <c r="C108" s="65" t="str">
        <f>C98</f>
        <v>CARLOS ADOLFO RODRÍGUEZ - ICCU</v>
      </c>
      <c r="D108" s="66"/>
      <c r="E108" s="20"/>
      <c r="F108" s="20"/>
      <c r="G108" s="25" t="s">
        <v>0</v>
      </c>
      <c r="H108" s="61" t="str">
        <f>C100</f>
        <v>EDWIN NORBERTO CUBILLOS - IDECUT</v>
      </c>
      <c r="I108" s="61"/>
      <c r="J108" s="61"/>
      <c r="K108" s="20"/>
      <c r="L108" s="20"/>
      <c r="M108" s="71">
        <v>0.5833333333333334</v>
      </c>
      <c r="N108" s="71"/>
      <c r="O108" s="79" t="s">
        <v>383</v>
      </c>
      <c r="P108" s="80"/>
      <c r="Q108" s="80"/>
      <c r="R108" s="81"/>
      <c r="S108" s="69">
        <v>3</v>
      </c>
      <c r="T108" s="69"/>
      <c r="U108" s="69"/>
      <c r="V108" s="69"/>
    </row>
    <row r="109" spans="2:22" ht="28.5" customHeight="1">
      <c r="B109" s="88"/>
      <c r="C109" s="65" t="str">
        <f>C102</f>
        <v>ANDRES DAVID CASTRO - INDEPORTES</v>
      </c>
      <c r="D109" s="66"/>
      <c r="E109" s="20"/>
      <c r="F109" s="20"/>
      <c r="G109" s="25" t="s">
        <v>0</v>
      </c>
      <c r="H109" s="61" t="str">
        <f>C104</f>
        <v>CRISTIAN ALEJANDRO COLMENARES - EMPRESA FERREA REGIONAL </v>
      </c>
      <c r="I109" s="61"/>
      <c r="J109" s="61"/>
      <c r="K109" s="20"/>
      <c r="L109" s="20"/>
      <c r="M109" s="71">
        <v>0.5902777777777778</v>
      </c>
      <c r="N109" s="71"/>
      <c r="O109" s="82"/>
      <c r="P109" s="83"/>
      <c r="Q109" s="83"/>
      <c r="R109" s="84"/>
      <c r="S109" s="69"/>
      <c r="T109" s="69"/>
      <c r="U109" s="69"/>
      <c r="V109" s="69"/>
    </row>
    <row r="110" spans="2:22" ht="28.5" customHeight="1">
      <c r="B110" s="88"/>
      <c r="C110" s="65" t="str">
        <f>C104</f>
        <v>CRISTIAN ALEJANDRO COLMENARES - EMPRESA FERREA REGIONAL </v>
      </c>
      <c r="D110" s="66"/>
      <c r="E110" s="20"/>
      <c r="F110" s="20"/>
      <c r="G110" s="25" t="s">
        <v>0</v>
      </c>
      <c r="H110" s="61" t="str">
        <f>C98</f>
        <v>CARLOS ADOLFO RODRÍGUEZ - ICCU</v>
      </c>
      <c r="I110" s="61"/>
      <c r="J110" s="61"/>
      <c r="K110" s="20"/>
      <c r="L110" s="20"/>
      <c r="M110" s="71">
        <v>0.5972222222222222</v>
      </c>
      <c r="N110" s="71"/>
      <c r="O110" s="82"/>
      <c r="P110" s="83"/>
      <c r="Q110" s="83"/>
      <c r="R110" s="84"/>
      <c r="S110" s="69"/>
      <c r="T110" s="69"/>
      <c r="U110" s="69"/>
      <c r="V110" s="69"/>
    </row>
    <row r="111" spans="2:22" ht="28.5" customHeight="1">
      <c r="B111" s="88"/>
      <c r="C111" s="65" t="str">
        <f>C100</f>
        <v>EDWIN NORBERTO CUBILLOS - IDECUT</v>
      </c>
      <c r="D111" s="66"/>
      <c r="E111" s="20"/>
      <c r="F111" s="20"/>
      <c r="G111" s="25" t="s">
        <v>0</v>
      </c>
      <c r="H111" s="61" t="str">
        <f>C102</f>
        <v>ANDRES DAVID CASTRO - INDEPORTES</v>
      </c>
      <c r="I111" s="61"/>
      <c r="J111" s="61"/>
      <c r="K111" s="20"/>
      <c r="L111" s="20"/>
      <c r="M111" s="71">
        <v>0.6041666666666666</v>
      </c>
      <c r="N111" s="71"/>
      <c r="O111" s="82"/>
      <c r="P111" s="83"/>
      <c r="Q111" s="83"/>
      <c r="R111" s="84"/>
      <c r="S111" s="69"/>
      <c r="T111" s="69"/>
      <c r="U111" s="69"/>
      <c r="V111" s="69"/>
    </row>
    <row r="112" spans="2:22" ht="28.5" customHeight="1">
      <c r="B112" s="88"/>
      <c r="C112" s="65" t="str">
        <f>C98</f>
        <v>CARLOS ADOLFO RODRÍGUEZ - ICCU</v>
      </c>
      <c r="D112" s="66"/>
      <c r="E112" s="20"/>
      <c r="F112" s="20"/>
      <c r="G112" s="25" t="s">
        <v>0</v>
      </c>
      <c r="H112" s="61" t="str">
        <f>C102</f>
        <v>ANDRES DAVID CASTRO - INDEPORTES</v>
      </c>
      <c r="I112" s="61"/>
      <c r="J112" s="61"/>
      <c r="K112" s="20"/>
      <c r="L112" s="20"/>
      <c r="M112" s="71">
        <v>0.611111111111111</v>
      </c>
      <c r="N112" s="71"/>
      <c r="O112" s="82"/>
      <c r="P112" s="83"/>
      <c r="Q112" s="83"/>
      <c r="R112" s="84"/>
      <c r="S112" s="69"/>
      <c r="T112" s="69"/>
      <c r="U112" s="69"/>
      <c r="V112" s="69"/>
    </row>
    <row r="113" spans="2:22" ht="28.5" customHeight="1">
      <c r="B113" s="88"/>
      <c r="C113" s="65" t="str">
        <f>C100</f>
        <v>EDWIN NORBERTO CUBILLOS - IDECUT</v>
      </c>
      <c r="D113" s="66"/>
      <c r="E113" s="20"/>
      <c r="F113" s="20"/>
      <c r="G113" s="25" t="s">
        <v>0</v>
      </c>
      <c r="H113" s="61" t="str">
        <f>C104</f>
        <v>CRISTIAN ALEJANDRO COLMENARES - EMPRESA FERREA REGIONAL </v>
      </c>
      <c r="I113" s="61"/>
      <c r="J113" s="61"/>
      <c r="K113" s="20"/>
      <c r="L113" s="20"/>
      <c r="M113" s="71">
        <v>0.6180555555555556</v>
      </c>
      <c r="N113" s="71"/>
      <c r="O113" s="85"/>
      <c r="P113" s="86"/>
      <c r="Q113" s="86"/>
      <c r="R113" s="87"/>
      <c r="S113" s="69"/>
      <c r="T113" s="69"/>
      <c r="U113" s="69"/>
      <c r="V113" s="69"/>
    </row>
    <row r="115" spans="2:22" ht="15.75">
      <c r="B115" s="38" t="s">
        <v>9</v>
      </c>
      <c r="C115" s="62"/>
      <c r="D115" s="62"/>
      <c r="E115" s="28">
        <v>1</v>
      </c>
      <c r="F115" s="28">
        <v>2</v>
      </c>
      <c r="G115" s="28">
        <v>3</v>
      </c>
      <c r="H115" s="28">
        <v>4</v>
      </c>
      <c r="I115" s="78"/>
      <c r="J115" s="78"/>
      <c r="K115" s="28" t="s">
        <v>1</v>
      </c>
      <c r="L115" s="28" t="s">
        <v>2</v>
      </c>
      <c r="M115" s="28" t="s">
        <v>3</v>
      </c>
      <c r="N115" s="28" t="s">
        <v>10</v>
      </c>
      <c r="O115" s="28" t="s">
        <v>21</v>
      </c>
      <c r="P115" s="28" t="s">
        <v>22</v>
      </c>
      <c r="Q115" s="28" t="s">
        <v>23</v>
      </c>
      <c r="R115" s="28" t="s">
        <v>13</v>
      </c>
      <c r="S115" s="28" t="s">
        <v>11</v>
      </c>
      <c r="T115" s="28" t="s">
        <v>12</v>
      </c>
      <c r="U115" s="28" t="s">
        <v>4</v>
      </c>
      <c r="V115" s="28" t="s">
        <v>20</v>
      </c>
    </row>
    <row r="116" spans="2:22" ht="14.25" customHeight="1">
      <c r="B116" s="89" t="s">
        <v>70</v>
      </c>
      <c r="C116" s="67" t="s">
        <v>241</v>
      </c>
      <c r="D116" s="67"/>
      <c r="E116" s="75"/>
      <c r="F116" s="26">
        <f>+E127</f>
        <v>0</v>
      </c>
      <c r="G116" s="26">
        <f>+K128</f>
        <v>0</v>
      </c>
      <c r="H116" s="26">
        <f>+E129</f>
        <v>0</v>
      </c>
      <c r="I116" s="78"/>
      <c r="J116" s="78"/>
      <c r="K116" s="68">
        <v>0</v>
      </c>
      <c r="L116" s="68">
        <v>0</v>
      </c>
      <c r="M116" s="63">
        <v>0</v>
      </c>
      <c r="N116" s="63">
        <v>0</v>
      </c>
      <c r="O116" s="68">
        <f>+F116+G116+H116+I116+J116</f>
        <v>0</v>
      </c>
      <c r="P116" s="68">
        <f>+F117+G117+H117+I117+J117</f>
        <v>0</v>
      </c>
      <c r="Q116" s="68">
        <f>+O116-P116</f>
        <v>0</v>
      </c>
      <c r="R116" s="63">
        <f>+F127+L128+F129</f>
        <v>0</v>
      </c>
      <c r="S116" s="63">
        <f>+L127+F128+L129</f>
        <v>0</v>
      </c>
      <c r="T116" s="63">
        <f>+R116-S116</f>
        <v>0</v>
      </c>
      <c r="U116" s="63">
        <f>+L116*2+M116*1+N116*0</f>
        <v>0</v>
      </c>
      <c r="V116" s="60"/>
    </row>
    <row r="117" spans="2:22" ht="14.25" customHeight="1">
      <c r="B117" s="90"/>
      <c r="C117" s="67"/>
      <c r="D117" s="67"/>
      <c r="E117" s="75"/>
      <c r="F117" s="26">
        <f>+K127</f>
        <v>0</v>
      </c>
      <c r="G117" s="26">
        <f>+E128</f>
        <v>0</v>
      </c>
      <c r="H117" s="26">
        <f>+K129</f>
        <v>0</v>
      </c>
      <c r="I117" s="78"/>
      <c r="J117" s="78"/>
      <c r="K117" s="68"/>
      <c r="L117" s="68"/>
      <c r="M117" s="63"/>
      <c r="N117" s="63"/>
      <c r="O117" s="68"/>
      <c r="P117" s="68"/>
      <c r="Q117" s="68"/>
      <c r="R117" s="63"/>
      <c r="S117" s="63"/>
      <c r="T117" s="63"/>
      <c r="U117" s="63"/>
      <c r="V117" s="60"/>
    </row>
    <row r="118" spans="2:22" ht="14.25" customHeight="1">
      <c r="B118" s="90"/>
      <c r="C118" s="67" t="s">
        <v>242</v>
      </c>
      <c r="D118" s="67"/>
      <c r="E118" s="30">
        <f>+K127</f>
        <v>0</v>
      </c>
      <c r="F118" s="59"/>
      <c r="G118" s="26">
        <f>+E130</f>
        <v>0</v>
      </c>
      <c r="H118" s="26">
        <f>+K131</f>
        <v>0</v>
      </c>
      <c r="I118" s="78"/>
      <c r="J118" s="78"/>
      <c r="K118" s="68">
        <v>0</v>
      </c>
      <c r="L118" s="68">
        <v>0</v>
      </c>
      <c r="M118" s="68">
        <v>0</v>
      </c>
      <c r="N118" s="68">
        <v>0</v>
      </c>
      <c r="O118" s="68">
        <f>+E118+G118+H118+I118+J118</f>
        <v>0</v>
      </c>
      <c r="P118" s="68">
        <f>+E119+G119+H119+I119+J119</f>
        <v>0</v>
      </c>
      <c r="Q118" s="68">
        <f>+O118-P118</f>
        <v>0</v>
      </c>
      <c r="R118" s="68">
        <f>+L127++F130+L131</f>
        <v>0</v>
      </c>
      <c r="S118" s="68">
        <f>+F127+L130+F131</f>
        <v>0</v>
      </c>
      <c r="T118" s="63">
        <f>+R118-S118</f>
        <v>0</v>
      </c>
      <c r="U118" s="63">
        <f>+L118*2+M118*1+N118*0</f>
        <v>0</v>
      </c>
      <c r="V118" s="60"/>
    </row>
    <row r="119" spans="2:22" ht="14.25" customHeight="1">
      <c r="B119" s="90"/>
      <c r="C119" s="67"/>
      <c r="D119" s="67"/>
      <c r="E119" s="30">
        <f>+E127</f>
        <v>0</v>
      </c>
      <c r="F119" s="59"/>
      <c r="G119" s="26">
        <f>+K130</f>
        <v>0</v>
      </c>
      <c r="H119" s="26">
        <f>+E131</f>
        <v>0</v>
      </c>
      <c r="I119" s="78"/>
      <c r="J119" s="78"/>
      <c r="K119" s="68"/>
      <c r="L119" s="68"/>
      <c r="M119" s="68"/>
      <c r="N119" s="68"/>
      <c r="O119" s="68"/>
      <c r="P119" s="68"/>
      <c r="Q119" s="68"/>
      <c r="R119" s="68"/>
      <c r="S119" s="68"/>
      <c r="T119" s="63"/>
      <c r="U119" s="63"/>
      <c r="V119" s="60"/>
    </row>
    <row r="120" spans="2:22" ht="14.25" customHeight="1">
      <c r="B120" s="90"/>
      <c r="C120" s="67" t="s">
        <v>243</v>
      </c>
      <c r="D120" s="67"/>
      <c r="E120" s="30">
        <f>+E128</f>
        <v>0</v>
      </c>
      <c r="F120" s="27">
        <f>+K130</f>
        <v>0</v>
      </c>
      <c r="G120" s="59"/>
      <c r="H120" s="26">
        <f>+E126</f>
        <v>0</v>
      </c>
      <c r="I120" s="78"/>
      <c r="J120" s="78"/>
      <c r="K120" s="68">
        <v>0</v>
      </c>
      <c r="L120" s="68">
        <v>0</v>
      </c>
      <c r="M120" s="68">
        <v>0</v>
      </c>
      <c r="N120" s="68">
        <v>0</v>
      </c>
      <c r="O120" s="68">
        <f>+E120+F120+H120+I120</f>
        <v>0</v>
      </c>
      <c r="P120" s="68">
        <f>+E121+F121+H121+I121</f>
        <v>0</v>
      </c>
      <c r="Q120" s="68">
        <f>+O120-P120</f>
        <v>0</v>
      </c>
      <c r="R120" s="68">
        <f>+F126+F128+L130</f>
        <v>0</v>
      </c>
      <c r="S120" s="68">
        <f>+L126+L128+F130</f>
        <v>0</v>
      </c>
      <c r="T120" s="63">
        <f>+R120-S120</f>
        <v>0</v>
      </c>
      <c r="U120" s="63">
        <f>+L120*2+M120*1+N120*0</f>
        <v>0</v>
      </c>
      <c r="V120" s="60"/>
    </row>
    <row r="121" spans="2:22" ht="14.25" customHeight="1">
      <c r="B121" s="90"/>
      <c r="C121" s="67"/>
      <c r="D121" s="67"/>
      <c r="E121" s="30">
        <f>+K128</f>
        <v>0</v>
      </c>
      <c r="F121" s="27">
        <f>+E130</f>
        <v>0</v>
      </c>
      <c r="G121" s="59"/>
      <c r="H121" s="26">
        <f>+K126</f>
        <v>0</v>
      </c>
      <c r="I121" s="78"/>
      <c r="J121" s="78"/>
      <c r="K121" s="68"/>
      <c r="L121" s="68"/>
      <c r="M121" s="68"/>
      <c r="N121" s="68"/>
      <c r="O121" s="68"/>
      <c r="P121" s="68"/>
      <c r="Q121" s="68"/>
      <c r="R121" s="68"/>
      <c r="S121" s="68"/>
      <c r="T121" s="63"/>
      <c r="U121" s="63"/>
      <c r="V121" s="60"/>
    </row>
    <row r="122" spans="2:22" ht="14.25" customHeight="1">
      <c r="B122" s="90"/>
      <c r="C122" s="67" t="s">
        <v>244</v>
      </c>
      <c r="D122" s="67"/>
      <c r="E122" s="30">
        <f>+K129</f>
        <v>0</v>
      </c>
      <c r="F122" s="26">
        <f>+E131</f>
        <v>0</v>
      </c>
      <c r="G122" s="26">
        <f>+K126</f>
        <v>0</v>
      </c>
      <c r="H122" s="59"/>
      <c r="I122" s="78"/>
      <c r="J122" s="78"/>
      <c r="K122" s="68">
        <v>0</v>
      </c>
      <c r="L122" s="68">
        <v>0</v>
      </c>
      <c r="M122" s="68">
        <v>0</v>
      </c>
      <c r="N122" s="68">
        <v>0</v>
      </c>
      <c r="O122" s="68">
        <f>E122+F122+G122</f>
        <v>0</v>
      </c>
      <c r="P122" s="68">
        <f>+E123+F123+G123+I123+J123</f>
        <v>0</v>
      </c>
      <c r="Q122" s="68">
        <f>+O122-P122</f>
        <v>0</v>
      </c>
      <c r="R122" s="68">
        <f>+L126+L129+F131</f>
        <v>0</v>
      </c>
      <c r="S122" s="68">
        <f>+F126+F129+L131</f>
        <v>0</v>
      </c>
      <c r="T122" s="63">
        <f>+R122-S122</f>
        <v>0</v>
      </c>
      <c r="U122" s="63">
        <f>+L122*2+M122*1+N122*0</f>
        <v>0</v>
      </c>
      <c r="V122" s="60"/>
    </row>
    <row r="123" spans="2:22" ht="14.25" customHeight="1">
      <c r="B123" s="90"/>
      <c r="C123" s="67"/>
      <c r="D123" s="67"/>
      <c r="E123" s="30">
        <f>+E129</f>
        <v>0</v>
      </c>
      <c r="F123" s="26">
        <f>+K131</f>
        <v>0</v>
      </c>
      <c r="G123" s="26">
        <f>+E126</f>
        <v>0</v>
      </c>
      <c r="H123" s="59"/>
      <c r="I123" s="78"/>
      <c r="J123" s="78"/>
      <c r="K123" s="68"/>
      <c r="L123" s="68"/>
      <c r="M123" s="68"/>
      <c r="N123" s="68"/>
      <c r="O123" s="68"/>
      <c r="P123" s="68"/>
      <c r="Q123" s="68"/>
      <c r="R123" s="68"/>
      <c r="S123" s="68"/>
      <c r="T123" s="63"/>
      <c r="U123" s="63"/>
      <c r="V123" s="60"/>
    </row>
    <row r="124" spans="2:22" ht="14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2:22" ht="15">
      <c r="B125" s="29" t="s">
        <v>70</v>
      </c>
      <c r="C125" s="76" t="s">
        <v>7</v>
      </c>
      <c r="D125" s="77"/>
      <c r="E125" s="29" t="s">
        <v>24</v>
      </c>
      <c r="F125" s="29" t="s">
        <v>4</v>
      </c>
      <c r="G125" s="29" t="s">
        <v>0</v>
      </c>
      <c r="H125" s="70" t="s">
        <v>7</v>
      </c>
      <c r="I125" s="70"/>
      <c r="J125" s="70"/>
      <c r="K125" s="29" t="s">
        <v>24</v>
      </c>
      <c r="L125" s="29" t="s">
        <v>4</v>
      </c>
      <c r="M125" s="70" t="s">
        <v>5</v>
      </c>
      <c r="N125" s="70"/>
      <c r="O125" s="70" t="s">
        <v>6</v>
      </c>
      <c r="P125" s="70"/>
      <c r="Q125" s="70"/>
      <c r="R125" s="70"/>
      <c r="S125" s="70" t="s">
        <v>19</v>
      </c>
      <c r="T125" s="70"/>
      <c r="U125" s="70"/>
      <c r="V125" s="70"/>
    </row>
    <row r="126" spans="2:22" ht="28.5" customHeight="1">
      <c r="B126" s="88" t="s">
        <v>70</v>
      </c>
      <c r="C126" s="72" t="str">
        <f>C116</f>
        <v>CESAR AUGUSTO CANTIVAR VARGAS - ICCU </v>
      </c>
      <c r="D126" s="73"/>
      <c r="E126" s="20"/>
      <c r="F126" s="20"/>
      <c r="G126" s="25" t="s">
        <v>0</v>
      </c>
      <c r="H126" s="61" t="str">
        <f>C118</f>
        <v>MIGUEL ANGEL GIL POVEDA - RIESGOS</v>
      </c>
      <c r="I126" s="61"/>
      <c r="J126" s="61"/>
      <c r="K126" s="20"/>
      <c r="L126" s="20"/>
      <c r="M126" s="71">
        <v>0.625</v>
      </c>
      <c r="N126" s="71"/>
      <c r="O126" s="79" t="s">
        <v>383</v>
      </c>
      <c r="P126" s="80"/>
      <c r="Q126" s="80"/>
      <c r="R126" s="81"/>
      <c r="S126" s="69">
        <v>1</v>
      </c>
      <c r="T126" s="69"/>
      <c r="U126" s="69"/>
      <c r="V126" s="69"/>
    </row>
    <row r="127" spans="2:22" ht="28.5" customHeight="1">
      <c r="B127" s="88"/>
      <c r="C127" s="65" t="str">
        <f>C120</f>
        <v>GUILLERMO ZABALA - SECRETARIA JURIDICA</v>
      </c>
      <c r="D127" s="66"/>
      <c r="E127" s="20"/>
      <c r="F127" s="20"/>
      <c r="G127" s="25" t="s">
        <v>0</v>
      </c>
      <c r="H127" s="61" t="str">
        <f>C122</f>
        <v>ALFONSO DIAZ SALAZAR - ASAMBLEA DE CUND.</v>
      </c>
      <c r="I127" s="61"/>
      <c r="J127" s="61"/>
      <c r="K127" s="20"/>
      <c r="L127" s="20"/>
      <c r="M127" s="71">
        <v>0.6319444444444444</v>
      </c>
      <c r="N127" s="71"/>
      <c r="O127" s="82"/>
      <c r="P127" s="83"/>
      <c r="Q127" s="83"/>
      <c r="R127" s="84"/>
      <c r="S127" s="69"/>
      <c r="T127" s="69"/>
      <c r="U127" s="69"/>
      <c r="V127" s="69"/>
    </row>
    <row r="128" spans="2:22" ht="28.5" customHeight="1">
      <c r="B128" s="88"/>
      <c r="C128" s="72" t="str">
        <f>C122</f>
        <v>ALFONSO DIAZ SALAZAR - ASAMBLEA DE CUND.</v>
      </c>
      <c r="D128" s="73"/>
      <c r="E128" s="20"/>
      <c r="F128" s="20"/>
      <c r="G128" s="25" t="s">
        <v>0</v>
      </c>
      <c r="H128" s="61" t="str">
        <f>C116</f>
        <v>CESAR AUGUSTO CANTIVAR VARGAS - ICCU </v>
      </c>
      <c r="I128" s="61"/>
      <c r="J128" s="61"/>
      <c r="K128" s="20"/>
      <c r="L128" s="20"/>
      <c r="M128" s="71">
        <v>0.638888888888889</v>
      </c>
      <c r="N128" s="71"/>
      <c r="O128" s="82"/>
      <c r="P128" s="83"/>
      <c r="Q128" s="83"/>
      <c r="R128" s="84"/>
      <c r="S128" s="69"/>
      <c r="T128" s="69"/>
      <c r="U128" s="69"/>
      <c r="V128" s="69"/>
    </row>
    <row r="129" spans="2:22" ht="28.5" customHeight="1">
      <c r="B129" s="88"/>
      <c r="C129" s="65" t="str">
        <f>C118</f>
        <v>MIGUEL ANGEL GIL POVEDA - RIESGOS</v>
      </c>
      <c r="D129" s="66"/>
      <c r="E129" s="20"/>
      <c r="F129" s="20"/>
      <c r="G129" s="25" t="s">
        <v>0</v>
      </c>
      <c r="H129" s="61" t="str">
        <f>C120</f>
        <v>GUILLERMO ZABALA - SECRETARIA JURIDICA</v>
      </c>
      <c r="I129" s="61"/>
      <c r="J129" s="61"/>
      <c r="K129" s="20"/>
      <c r="L129" s="20"/>
      <c r="M129" s="71">
        <v>0.6458333333333334</v>
      </c>
      <c r="N129" s="71"/>
      <c r="O129" s="82"/>
      <c r="P129" s="83"/>
      <c r="Q129" s="83"/>
      <c r="R129" s="84"/>
      <c r="S129" s="69"/>
      <c r="T129" s="69"/>
      <c r="U129" s="69"/>
      <c r="V129" s="69"/>
    </row>
    <row r="130" spans="2:22" ht="28.5" customHeight="1">
      <c r="B130" s="88"/>
      <c r="C130" s="65" t="str">
        <f>C116</f>
        <v>CESAR AUGUSTO CANTIVAR VARGAS - ICCU </v>
      </c>
      <c r="D130" s="66"/>
      <c r="E130" s="20"/>
      <c r="F130" s="20"/>
      <c r="G130" s="25" t="s">
        <v>0</v>
      </c>
      <c r="H130" s="61" t="str">
        <f>C120</f>
        <v>GUILLERMO ZABALA - SECRETARIA JURIDICA</v>
      </c>
      <c r="I130" s="61"/>
      <c r="J130" s="61"/>
      <c r="K130" s="20"/>
      <c r="L130" s="20"/>
      <c r="M130" s="71">
        <v>0.6527777777777778</v>
      </c>
      <c r="N130" s="71"/>
      <c r="O130" s="82"/>
      <c r="P130" s="83"/>
      <c r="Q130" s="83"/>
      <c r="R130" s="84"/>
      <c r="S130" s="69"/>
      <c r="T130" s="69"/>
      <c r="U130" s="69"/>
      <c r="V130" s="69"/>
    </row>
    <row r="131" spans="2:22" ht="28.5" customHeight="1">
      <c r="B131" s="88"/>
      <c r="C131" s="65" t="str">
        <f>C118</f>
        <v>MIGUEL ANGEL GIL POVEDA - RIESGOS</v>
      </c>
      <c r="D131" s="66"/>
      <c r="E131" s="20"/>
      <c r="F131" s="20"/>
      <c r="G131" s="25" t="s">
        <v>0</v>
      </c>
      <c r="H131" s="61" t="str">
        <f>C122</f>
        <v>ALFONSO DIAZ SALAZAR - ASAMBLEA DE CUND.</v>
      </c>
      <c r="I131" s="61"/>
      <c r="J131" s="61"/>
      <c r="K131" s="20"/>
      <c r="L131" s="20"/>
      <c r="M131" s="71">
        <v>0.6597222222222222</v>
      </c>
      <c r="N131" s="71"/>
      <c r="O131" s="85"/>
      <c r="P131" s="86"/>
      <c r="Q131" s="86"/>
      <c r="R131" s="87"/>
      <c r="S131" s="69"/>
      <c r="T131" s="69"/>
      <c r="U131" s="69"/>
      <c r="V131" s="69"/>
    </row>
    <row r="133" spans="2:22" ht="15.75">
      <c r="B133" s="38" t="s">
        <v>9</v>
      </c>
      <c r="C133" s="62"/>
      <c r="D133" s="62"/>
      <c r="E133" s="28">
        <v>1</v>
      </c>
      <c r="F133" s="28">
        <v>2</v>
      </c>
      <c r="G133" s="28">
        <v>3</v>
      </c>
      <c r="H133" s="28">
        <v>4</v>
      </c>
      <c r="I133" s="78"/>
      <c r="J133" s="78"/>
      <c r="K133" s="28" t="s">
        <v>1</v>
      </c>
      <c r="L133" s="28" t="s">
        <v>2</v>
      </c>
      <c r="M133" s="28" t="s">
        <v>3</v>
      </c>
      <c r="N133" s="28" t="s">
        <v>10</v>
      </c>
      <c r="O133" s="28" t="s">
        <v>21</v>
      </c>
      <c r="P133" s="28" t="s">
        <v>22</v>
      </c>
      <c r="Q133" s="28" t="s">
        <v>23</v>
      </c>
      <c r="R133" s="28" t="s">
        <v>13</v>
      </c>
      <c r="S133" s="28" t="s">
        <v>11</v>
      </c>
      <c r="T133" s="28" t="s">
        <v>12</v>
      </c>
      <c r="U133" s="28" t="s">
        <v>4</v>
      </c>
      <c r="V133" s="28" t="s">
        <v>20</v>
      </c>
    </row>
    <row r="134" spans="2:22" ht="14.25" customHeight="1">
      <c r="B134" s="89" t="s">
        <v>71</v>
      </c>
      <c r="C134" s="67" t="s">
        <v>245</v>
      </c>
      <c r="D134" s="67"/>
      <c r="E134" s="75"/>
      <c r="F134" s="26">
        <f>+E145</f>
        <v>0</v>
      </c>
      <c r="G134" s="26">
        <f>+K146</f>
        <v>0</v>
      </c>
      <c r="H134" s="26">
        <f>+E147</f>
        <v>0</v>
      </c>
      <c r="I134" s="78"/>
      <c r="J134" s="78"/>
      <c r="K134" s="68">
        <v>0</v>
      </c>
      <c r="L134" s="68">
        <v>0</v>
      </c>
      <c r="M134" s="63">
        <v>0</v>
      </c>
      <c r="N134" s="63">
        <v>0</v>
      </c>
      <c r="O134" s="68">
        <f>+F134+G134+H134+I134+J134</f>
        <v>0</v>
      </c>
      <c r="P134" s="68">
        <f>+F135+G135+H135+I135+J135</f>
        <v>0</v>
      </c>
      <c r="Q134" s="68">
        <f>+O134-P134</f>
        <v>0</v>
      </c>
      <c r="R134" s="63">
        <f>+F145+L146+F147</f>
        <v>0</v>
      </c>
      <c r="S134" s="63">
        <f>+L145+F146+L147</f>
        <v>0</v>
      </c>
      <c r="T134" s="63">
        <f>+R134-S134</f>
        <v>0</v>
      </c>
      <c r="U134" s="63">
        <f>+L134*2+M134*1+N134*0</f>
        <v>0</v>
      </c>
      <c r="V134" s="60"/>
    </row>
    <row r="135" spans="2:22" ht="14.25" customHeight="1">
      <c r="B135" s="90"/>
      <c r="C135" s="67"/>
      <c r="D135" s="67"/>
      <c r="E135" s="75"/>
      <c r="F135" s="26">
        <f>+K145</f>
        <v>0</v>
      </c>
      <c r="G135" s="26">
        <f>+E146</f>
        <v>0</v>
      </c>
      <c r="H135" s="26">
        <f>+K147</f>
        <v>0</v>
      </c>
      <c r="I135" s="78"/>
      <c r="J135" s="78"/>
      <c r="K135" s="68"/>
      <c r="L135" s="68"/>
      <c r="M135" s="63"/>
      <c r="N135" s="63"/>
      <c r="O135" s="68"/>
      <c r="P135" s="68"/>
      <c r="Q135" s="68"/>
      <c r="R135" s="63"/>
      <c r="S135" s="63"/>
      <c r="T135" s="63"/>
      <c r="U135" s="63"/>
      <c r="V135" s="60"/>
    </row>
    <row r="136" spans="2:22" ht="14.25" customHeight="1">
      <c r="B136" s="90"/>
      <c r="C136" s="67" t="s">
        <v>403</v>
      </c>
      <c r="D136" s="67"/>
      <c r="E136" s="30">
        <f>+K145</f>
        <v>0</v>
      </c>
      <c r="F136" s="59"/>
      <c r="G136" s="26">
        <f>+E148</f>
        <v>0</v>
      </c>
      <c r="H136" s="26">
        <f>+K149</f>
        <v>0</v>
      </c>
      <c r="I136" s="78"/>
      <c r="J136" s="78"/>
      <c r="K136" s="68">
        <v>0</v>
      </c>
      <c r="L136" s="68">
        <v>0</v>
      </c>
      <c r="M136" s="68">
        <v>0</v>
      </c>
      <c r="N136" s="68">
        <v>0</v>
      </c>
      <c r="O136" s="68">
        <f>+E136+G136+H136+I136+J136</f>
        <v>0</v>
      </c>
      <c r="P136" s="68">
        <f>+E137+G137+H137+I137+J137</f>
        <v>0</v>
      </c>
      <c r="Q136" s="68">
        <f>+O136-P136</f>
        <v>0</v>
      </c>
      <c r="R136" s="68">
        <f>+L145++F148+L149</f>
        <v>0</v>
      </c>
      <c r="S136" s="68">
        <f>+F145+L148+F149</f>
        <v>0</v>
      </c>
      <c r="T136" s="63">
        <f>+R136-S136</f>
        <v>0</v>
      </c>
      <c r="U136" s="63">
        <f>+L136*2+M136*1+N136*0</f>
        <v>0</v>
      </c>
      <c r="V136" s="60"/>
    </row>
    <row r="137" spans="2:22" ht="14.25" customHeight="1">
      <c r="B137" s="90"/>
      <c r="C137" s="67"/>
      <c r="D137" s="67"/>
      <c r="E137" s="30">
        <f>+E145</f>
        <v>0</v>
      </c>
      <c r="F137" s="59"/>
      <c r="G137" s="26">
        <f>+K148</f>
        <v>0</v>
      </c>
      <c r="H137" s="26">
        <f>+E149</f>
        <v>0</v>
      </c>
      <c r="I137" s="78"/>
      <c r="J137" s="78"/>
      <c r="K137" s="68"/>
      <c r="L137" s="68"/>
      <c r="M137" s="68"/>
      <c r="N137" s="68"/>
      <c r="O137" s="68"/>
      <c r="P137" s="68"/>
      <c r="Q137" s="68"/>
      <c r="R137" s="68"/>
      <c r="S137" s="68"/>
      <c r="T137" s="63"/>
      <c r="U137" s="63"/>
      <c r="V137" s="60"/>
    </row>
    <row r="138" spans="2:22" ht="14.25" customHeight="1">
      <c r="B138" s="90"/>
      <c r="C138" s="67" t="s">
        <v>246</v>
      </c>
      <c r="D138" s="67"/>
      <c r="E138" s="30">
        <f>+E146</f>
        <v>0</v>
      </c>
      <c r="F138" s="27">
        <f>+K148</f>
        <v>0</v>
      </c>
      <c r="G138" s="59"/>
      <c r="H138" s="26">
        <f>+E144</f>
        <v>0</v>
      </c>
      <c r="I138" s="78"/>
      <c r="J138" s="78"/>
      <c r="K138" s="68">
        <v>0</v>
      </c>
      <c r="L138" s="68">
        <v>0</v>
      </c>
      <c r="M138" s="68">
        <v>0</v>
      </c>
      <c r="N138" s="68">
        <v>0</v>
      </c>
      <c r="O138" s="68">
        <f>+E138+F138+H138+I138</f>
        <v>0</v>
      </c>
      <c r="P138" s="68">
        <f>+E139+F139+H139+I139</f>
        <v>0</v>
      </c>
      <c r="Q138" s="68">
        <f>+O138-P138</f>
        <v>0</v>
      </c>
      <c r="R138" s="68">
        <f>+F144+F146+L148</f>
        <v>0</v>
      </c>
      <c r="S138" s="68">
        <f>+L144+L146+F148</f>
        <v>0</v>
      </c>
      <c r="T138" s="63">
        <f>+R138-S138</f>
        <v>0</v>
      </c>
      <c r="U138" s="63">
        <f>+L138*2+M138*1+N138*0</f>
        <v>0</v>
      </c>
      <c r="V138" s="60"/>
    </row>
    <row r="139" spans="2:22" ht="14.25" customHeight="1">
      <c r="B139" s="90"/>
      <c r="C139" s="67"/>
      <c r="D139" s="67"/>
      <c r="E139" s="30">
        <f>+K146</f>
        <v>0</v>
      </c>
      <c r="F139" s="27">
        <f>+E148</f>
        <v>0</v>
      </c>
      <c r="G139" s="59"/>
      <c r="H139" s="26">
        <f>+K144</f>
        <v>0</v>
      </c>
      <c r="I139" s="78"/>
      <c r="J139" s="78"/>
      <c r="K139" s="68"/>
      <c r="L139" s="68"/>
      <c r="M139" s="68"/>
      <c r="N139" s="68"/>
      <c r="O139" s="68"/>
      <c r="P139" s="68"/>
      <c r="Q139" s="68"/>
      <c r="R139" s="68"/>
      <c r="S139" s="68"/>
      <c r="T139" s="63"/>
      <c r="U139" s="63"/>
      <c r="V139" s="60"/>
    </row>
    <row r="140" spans="2:22" ht="14.25" customHeight="1">
      <c r="B140" s="90"/>
      <c r="C140" s="67" t="s">
        <v>397</v>
      </c>
      <c r="D140" s="67"/>
      <c r="E140" s="30">
        <f>+K147</f>
        <v>0</v>
      </c>
      <c r="F140" s="26">
        <f>+E149</f>
        <v>0</v>
      </c>
      <c r="G140" s="26">
        <f>+K144</f>
        <v>0</v>
      </c>
      <c r="H140" s="59"/>
      <c r="I140" s="78"/>
      <c r="J140" s="78"/>
      <c r="K140" s="68">
        <v>0</v>
      </c>
      <c r="L140" s="68">
        <v>0</v>
      </c>
      <c r="M140" s="68">
        <v>0</v>
      </c>
      <c r="N140" s="68">
        <v>0</v>
      </c>
      <c r="O140" s="68">
        <f>E140+F140+G140</f>
        <v>0</v>
      </c>
      <c r="P140" s="68">
        <f>+E141+F141+G141+I141+J141</f>
        <v>0</v>
      </c>
      <c r="Q140" s="68">
        <f>+O140-P140</f>
        <v>0</v>
      </c>
      <c r="R140" s="68">
        <f>+L144+L147+F149</f>
        <v>0</v>
      </c>
      <c r="S140" s="68">
        <f>+F144+F147+L149</f>
        <v>0</v>
      </c>
      <c r="T140" s="63">
        <f>+R140-S140</f>
        <v>0</v>
      </c>
      <c r="U140" s="63">
        <f>+L140*2+M140*1+N140*0</f>
        <v>0</v>
      </c>
      <c r="V140" s="60"/>
    </row>
    <row r="141" spans="2:22" ht="14.25" customHeight="1">
      <c r="B141" s="90"/>
      <c r="C141" s="67"/>
      <c r="D141" s="67"/>
      <c r="E141" s="30">
        <f>+E147</f>
        <v>0</v>
      </c>
      <c r="F141" s="26">
        <f>+K149</f>
        <v>0</v>
      </c>
      <c r="G141" s="26">
        <f>+E144</f>
        <v>0</v>
      </c>
      <c r="H141" s="59"/>
      <c r="I141" s="78"/>
      <c r="J141" s="78"/>
      <c r="K141" s="68"/>
      <c r="L141" s="68"/>
      <c r="M141" s="68"/>
      <c r="N141" s="68"/>
      <c r="O141" s="68"/>
      <c r="P141" s="68"/>
      <c r="Q141" s="68"/>
      <c r="R141" s="68"/>
      <c r="S141" s="68"/>
      <c r="T141" s="63"/>
      <c r="U141" s="63"/>
      <c r="V141" s="60"/>
    </row>
    <row r="142" spans="2:22" ht="14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2:22" ht="15">
      <c r="B143" s="29" t="s">
        <v>71</v>
      </c>
      <c r="C143" s="76" t="s">
        <v>7</v>
      </c>
      <c r="D143" s="77"/>
      <c r="E143" s="29" t="s">
        <v>24</v>
      </c>
      <c r="F143" s="29" t="s">
        <v>4</v>
      </c>
      <c r="G143" s="29" t="s">
        <v>0</v>
      </c>
      <c r="H143" s="70" t="s">
        <v>7</v>
      </c>
      <c r="I143" s="70"/>
      <c r="J143" s="70"/>
      <c r="K143" s="29" t="s">
        <v>24</v>
      </c>
      <c r="L143" s="29" t="s">
        <v>4</v>
      </c>
      <c r="M143" s="70" t="s">
        <v>5</v>
      </c>
      <c r="N143" s="70"/>
      <c r="O143" s="70" t="s">
        <v>6</v>
      </c>
      <c r="P143" s="70"/>
      <c r="Q143" s="70"/>
      <c r="R143" s="70"/>
      <c r="S143" s="70" t="s">
        <v>19</v>
      </c>
      <c r="T143" s="70"/>
      <c r="U143" s="70"/>
      <c r="V143" s="70"/>
    </row>
    <row r="144" spans="2:22" ht="26.25" customHeight="1">
      <c r="B144" s="88" t="s">
        <v>71</v>
      </c>
      <c r="C144" s="72" t="str">
        <f>C134</f>
        <v>JONATHAN MARTÍNEZ - BENEFICENCIA</v>
      </c>
      <c r="D144" s="73"/>
      <c r="E144" s="20"/>
      <c r="F144" s="20"/>
      <c r="G144" s="25" t="s">
        <v>0</v>
      </c>
      <c r="H144" s="61" t="str">
        <f>C136</f>
        <v>RICARDO CAMPOS - DISCIPLINARIOS</v>
      </c>
      <c r="I144" s="61"/>
      <c r="J144" s="61"/>
      <c r="K144" s="20"/>
      <c r="L144" s="20"/>
      <c r="M144" s="71">
        <v>0.625</v>
      </c>
      <c r="N144" s="71"/>
      <c r="O144" s="79" t="s">
        <v>383</v>
      </c>
      <c r="P144" s="80"/>
      <c r="Q144" s="80"/>
      <c r="R144" s="81"/>
      <c r="S144" s="69">
        <v>2</v>
      </c>
      <c r="T144" s="69"/>
      <c r="U144" s="69"/>
      <c r="V144" s="69"/>
    </row>
    <row r="145" spans="2:22" ht="26.25" customHeight="1">
      <c r="B145" s="88"/>
      <c r="C145" s="65" t="str">
        <f>C138</f>
        <v>VICTOR ALEJANDRO ACOSTA - EDUCACIÓN </v>
      </c>
      <c r="D145" s="66"/>
      <c r="E145" s="20"/>
      <c r="F145" s="20"/>
      <c r="G145" s="25" t="s">
        <v>0</v>
      </c>
      <c r="H145" s="61" t="str">
        <f>C140</f>
        <v>EDGAR PEDRAZA - INDEPORTES</v>
      </c>
      <c r="I145" s="61"/>
      <c r="J145" s="61"/>
      <c r="K145" s="20"/>
      <c r="L145" s="20"/>
      <c r="M145" s="71">
        <v>0.6319444444444444</v>
      </c>
      <c r="N145" s="71"/>
      <c r="O145" s="82"/>
      <c r="P145" s="83"/>
      <c r="Q145" s="83"/>
      <c r="R145" s="84"/>
      <c r="S145" s="69"/>
      <c r="T145" s="69"/>
      <c r="U145" s="69"/>
      <c r="V145" s="69"/>
    </row>
    <row r="146" spans="2:22" ht="26.25" customHeight="1">
      <c r="B146" s="88"/>
      <c r="C146" s="72" t="str">
        <f>C140</f>
        <v>EDGAR PEDRAZA - INDEPORTES</v>
      </c>
      <c r="D146" s="73"/>
      <c r="E146" s="20"/>
      <c r="F146" s="20"/>
      <c r="G146" s="25" t="s">
        <v>0</v>
      </c>
      <c r="H146" s="61" t="str">
        <f>C134</f>
        <v>JONATHAN MARTÍNEZ - BENEFICENCIA</v>
      </c>
      <c r="I146" s="61"/>
      <c r="J146" s="61"/>
      <c r="K146" s="20"/>
      <c r="L146" s="20"/>
      <c r="M146" s="71">
        <v>0.638888888888889</v>
      </c>
      <c r="N146" s="71"/>
      <c r="O146" s="82"/>
      <c r="P146" s="83"/>
      <c r="Q146" s="83"/>
      <c r="R146" s="84"/>
      <c r="S146" s="69"/>
      <c r="T146" s="69"/>
      <c r="U146" s="69"/>
      <c r="V146" s="69"/>
    </row>
    <row r="147" spans="2:22" ht="26.25" customHeight="1">
      <c r="B147" s="88"/>
      <c r="C147" s="65" t="str">
        <f>C136</f>
        <v>RICARDO CAMPOS - DISCIPLINARIOS</v>
      </c>
      <c r="D147" s="66"/>
      <c r="E147" s="20"/>
      <c r="F147" s="20"/>
      <c r="G147" s="25" t="s">
        <v>0</v>
      </c>
      <c r="H147" s="61" t="str">
        <f>C138</f>
        <v>VICTOR ALEJANDRO ACOSTA - EDUCACIÓN </v>
      </c>
      <c r="I147" s="61"/>
      <c r="J147" s="61"/>
      <c r="K147" s="20"/>
      <c r="L147" s="20"/>
      <c r="M147" s="71">
        <v>0.6458333333333334</v>
      </c>
      <c r="N147" s="71"/>
      <c r="O147" s="82"/>
      <c r="P147" s="83"/>
      <c r="Q147" s="83"/>
      <c r="R147" s="84"/>
      <c r="S147" s="69"/>
      <c r="T147" s="69"/>
      <c r="U147" s="69"/>
      <c r="V147" s="69"/>
    </row>
    <row r="148" spans="2:22" ht="26.25" customHeight="1">
      <c r="B148" s="88"/>
      <c r="C148" s="65" t="str">
        <f>C134</f>
        <v>JONATHAN MARTÍNEZ - BENEFICENCIA</v>
      </c>
      <c r="D148" s="66"/>
      <c r="E148" s="20"/>
      <c r="F148" s="20"/>
      <c r="G148" s="25" t="s">
        <v>0</v>
      </c>
      <c r="H148" s="61" t="str">
        <f>C138</f>
        <v>VICTOR ALEJANDRO ACOSTA - EDUCACIÓN </v>
      </c>
      <c r="I148" s="61"/>
      <c r="J148" s="61"/>
      <c r="K148" s="20"/>
      <c r="L148" s="20"/>
      <c r="M148" s="71">
        <v>0.6527777777777778</v>
      </c>
      <c r="N148" s="71"/>
      <c r="O148" s="82"/>
      <c r="P148" s="83"/>
      <c r="Q148" s="83"/>
      <c r="R148" s="84"/>
      <c r="S148" s="69"/>
      <c r="T148" s="69"/>
      <c r="U148" s="69"/>
      <c r="V148" s="69"/>
    </row>
    <row r="149" spans="2:22" ht="26.25" customHeight="1">
      <c r="B149" s="88"/>
      <c r="C149" s="65" t="str">
        <f>C136</f>
        <v>RICARDO CAMPOS - DISCIPLINARIOS</v>
      </c>
      <c r="D149" s="66"/>
      <c r="E149" s="20"/>
      <c r="F149" s="20"/>
      <c r="G149" s="25" t="s">
        <v>0</v>
      </c>
      <c r="H149" s="61" t="str">
        <f>C140</f>
        <v>EDGAR PEDRAZA - INDEPORTES</v>
      </c>
      <c r="I149" s="61"/>
      <c r="J149" s="61"/>
      <c r="K149" s="20"/>
      <c r="L149" s="20"/>
      <c r="M149" s="71">
        <v>0.6597222222222222</v>
      </c>
      <c r="N149" s="71"/>
      <c r="O149" s="85"/>
      <c r="P149" s="86"/>
      <c r="Q149" s="86"/>
      <c r="R149" s="87"/>
      <c r="S149" s="69"/>
      <c r="T149" s="69"/>
      <c r="U149" s="69"/>
      <c r="V149" s="69"/>
    </row>
    <row r="151" spans="2:22" ht="15.75">
      <c r="B151" s="38" t="s">
        <v>9</v>
      </c>
      <c r="C151" s="62"/>
      <c r="D151" s="62"/>
      <c r="E151" s="28">
        <v>1</v>
      </c>
      <c r="F151" s="28">
        <v>2</v>
      </c>
      <c r="G151" s="40">
        <v>3</v>
      </c>
      <c r="H151" s="40">
        <v>4</v>
      </c>
      <c r="I151" s="93"/>
      <c r="J151" s="78"/>
      <c r="K151" s="28" t="s">
        <v>1</v>
      </c>
      <c r="L151" s="28" t="s">
        <v>2</v>
      </c>
      <c r="M151" s="28" t="s">
        <v>3</v>
      </c>
      <c r="N151" s="28" t="s">
        <v>10</v>
      </c>
      <c r="O151" s="28" t="s">
        <v>21</v>
      </c>
      <c r="P151" s="28" t="s">
        <v>22</v>
      </c>
      <c r="Q151" s="28" t="s">
        <v>23</v>
      </c>
      <c r="R151" s="28" t="s">
        <v>13</v>
      </c>
      <c r="S151" s="28" t="s">
        <v>11</v>
      </c>
      <c r="T151" s="28" t="s">
        <v>12</v>
      </c>
      <c r="U151" s="28" t="s">
        <v>4</v>
      </c>
      <c r="V151" s="28" t="s">
        <v>20</v>
      </c>
    </row>
    <row r="152" spans="2:22" ht="14.25" customHeight="1">
      <c r="B152" s="89" t="s">
        <v>72</v>
      </c>
      <c r="C152" s="67" t="s">
        <v>247</v>
      </c>
      <c r="D152" s="67"/>
      <c r="E152" s="75"/>
      <c r="F152" s="26">
        <f>+E163</f>
        <v>0</v>
      </c>
      <c r="G152" s="41">
        <f>+K164</f>
        <v>0</v>
      </c>
      <c r="H152" s="39">
        <f>+E165</f>
        <v>0</v>
      </c>
      <c r="I152" s="93"/>
      <c r="J152" s="78"/>
      <c r="K152" s="68">
        <v>0</v>
      </c>
      <c r="L152" s="68">
        <v>0</v>
      </c>
      <c r="M152" s="63">
        <v>0</v>
      </c>
      <c r="N152" s="63">
        <v>0</v>
      </c>
      <c r="O152" s="68">
        <f>+F152+G152+H152+I152+J152</f>
        <v>0</v>
      </c>
      <c r="P152" s="68">
        <f>+F153+G153+H153+I153+J153</f>
        <v>0</v>
      </c>
      <c r="Q152" s="68">
        <f>+O152-P152</f>
        <v>0</v>
      </c>
      <c r="R152" s="63">
        <f>+F163+L164+F165</f>
        <v>0</v>
      </c>
      <c r="S152" s="63">
        <f>+L163+F164+L165</f>
        <v>0</v>
      </c>
      <c r="T152" s="63">
        <f>+R152-S152</f>
        <v>0</v>
      </c>
      <c r="U152" s="63">
        <f>+L152*2+M152*1+N152*0</f>
        <v>0</v>
      </c>
      <c r="V152" s="60"/>
    </row>
    <row r="153" spans="2:22" ht="14.25" customHeight="1">
      <c r="B153" s="90"/>
      <c r="C153" s="67"/>
      <c r="D153" s="67"/>
      <c r="E153" s="75"/>
      <c r="F153" s="26">
        <f>+K163</f>
        <v>0</v>
      </c>
      <c r="G153" s="41">
        <f>+E164</f>
        <v>0</v>
      </c>
      <c r="H153" s="39">
        <f>+K165</f>
        <v>0</v>
      </c>
      <c r="I153" s="93"/>
      <c r="J153" s="78"/>
      <c r="K153" s="68"/>
      <c r="L153" s="68"/>
      <c r="M153" s="63"/>
      <c r="N153" s="63"/>
      <c r="O153" s="68"/>
      <c r="P153" s="68"/>
      <c r="Q153" s="68"/>
      <c r="R153" s="63"/>
      <c r="S153" s="63"/>
      <c r="T153" s="63"/>
      <c r="U153" s="63"/>
      <c r="V153" s="60"/>
    </row>
    <row r="154" spans="2:22" ht="14.25" customHeight="1">
      <c r="B154" s="90"/>
      <c r="C154" s="67" t="s">
        <v>248</v>
      </c>
      <c r="D154" s="67"/>
      <c r="E154" s="30">
        <f>+K163</f>
        <v>0</v>
      </c>
      <c r="F154" s="59"/>
      <c r="G154" s="41">
        <f>+E166</f>
        <v>0</v>
      </c>
      <c r="H154" s="39">
        <f>+K167</f>
        <v>0</v>
      </c>
      <c r="I154" s="93"/>
      <c r="J154" s="78"/>
      <c r="K154" s="68">
        <v>0</v>
      </c>
      <c r="L154" s="68">
        <v>0</v>
      </c>
      <c r="M154" s="68">
        <v>0</v>
      </c>
      <c r="N154" s="68">
        <v>0</v>
      </c>
      <c r="O154" s="68">
        <f>+E154+G154+H154+I154+J154</f>
        <v>0</v>
      </c>
      <c r="P154" s="68">
        <f>+E155+G155+H155+I155+J155</f>
        <v>0</v>
      </c>
      <c r="Q154" s="68">
        <f>+O154-P154</f>
        <v>0</v>
      </c>
      <c r="R154" s="68">
        <f>+L163++F166+L167</f>
        <v>0</v>
      </c>
      <c r="S154" s="68">
        <f>+F163+L166+F167</f>
        <v>0</v>
      </c>
      <c r="T154" s="63">
        <f>+R154-S154</f>
        <v>0</v>
      </c>
      <c r="U154" s="63">
        <f>+L154*2+M154*1+N154*0</f>
        <v>0</v>
      </c>
      <c r="V154" s="60"/>
    </row>
    <row r="155" spans="2:22" ht="14.25" customHeight="1">
      <c r="B155" s="90"/>
      <c r="C155" s="67"/>
      <c r="D155" s="67"/>
      <c r="E155" s="30">
        <f>+E163</f>
        <v>0</v>
      </c>
      <c r="F155" s="59"/>
      <c r="G155" s="41">
        <f>+K166</f>
        <v>0</v>
      </c>
      <c r="H155" s="39">
        <f>+E167</f>
        <v>0</v>
      </c>
      <c r="I155" s="93"/>
      <c r="J155" s="78"/>
      <c r="K155" s="68"/>
      <c r="L155" s="68"/>
      <c r="M155" s="68"/>
      <c r="N155" s="68"/>
      <c r="O155" s="68"/>
      <c r="P155" s="68"/>
      <c r="Q155" s="68"/>
      <c r="R155" s="68"/>
      <c r="S155" s="68"/>
      <c r="T155" s="63"/>
      <c r="U155" s="63"/>
      <c r="V155" s="60"/>
    </row>
    <row r="156" spans="2:22" ht="14.25" customHeight="1">
      <c r="B156" s="90"/>
      <c r="C156" s="67" t="s">
        <v>249</v>
      </c>
      <c r="D156" s="67"/>
      <c r="E156" s="30">
        <f>+E164</f>
        <v>0</v>
      </c>
      <c r="F156" s="27">
        <f>+K166</f>
        <v>0</v>
      </c>
      <c r="G156" s="64"/>
      <c r="H156" s="39">
        <f>+E162</f>
        <v>0</v>
      </c>
      <c r="I156" s="93"/>
      <c r="J156" s="78"/>
      <c r="K156" s="68">
        <v>0</v>
      </c>
      <c r="L156" s="68">
        <v>0</v>
      </c>
      <c r="M156" s="68">
        <v>0</v>
      </c>
      <c r="N156" s="68">
        <v>0</v>
      </c>
      <c r="O156" s="68">
        <f>+E156+F156+H156+I156</f>
        <v>0</v>
      </c>
      <c r="P156" s="68">
        <f>+E157+F157+H157+I157</f>
        <v>0</v>
      </c>
      <c r="Q156" s="68">
        <f>+O156-P156</f>
        <v>0</v>
      </c>
      <c r="R156" s="68">
        <f>+F162+F164+L166</f>
        <v>0</v>
      </c>
      <c r="S156" s="68">
        <f>+L162+L164+F166</f>
        <v>0</v>
      </c>
      <c r="T156" s="63">
        <f>+R156-S156</f>
        <v>0</v>
      </c>
      <c r="U156" s="63">
        <f>+L156*2+M156*1+N156*0</f>
        <v>0</v>
      </c>
      <c r="V156" s="60"/>
    </row>
    <row r="157" spans="2:22" ht="14.25" customHeight="1">
      <c r="B157" s="90"/>
      <c r="C157" s="67"/>
      <c r="D157" s="67"/>
      <c r="E157" s="30">
        <f>+K164</f>
        <v>0</v>
      </c>
      <c r="F157" s="27">
        <f>+E166</f>
        <v>0</v>
      </c>
      <c r="G157" s="64"/>
      <c r="H157" s="39">
        <f>+K162</f>
        <v>0</v>
      </c>
      <c r="I157" s="93"/>
      <c r="J157" s="78"/>
      <c r="K157" s="68"/>
      <c r="L157" s="68"/>
      <c r="M157" s="68"/>
      <c r="N157" s="68"/>
      <c r="O157" s="68"/>
      <c r="P157" s="68"/>
      <c r="Q157" s="68"/>
      <c r="R157" s="68"/>
      <c r="S157" s="68"/>
      <c r="T157" s="63"/>
      <c r="U157" s="63"/>
      <c r="V157" s="60"/>
    </row>
    <row r="158" spans="2:22" ht="14.25" customHeight="1">
      <c r="B158" s="90"/>
      <c r="C158" s="67" t="s">
        <v>250</v>
      </c>
      <c r="D158" s="67"/>
      <c r="E158" s="30">
        <f>+K165</f>
        <v>0</v>
      </c>
      <c r="F158" s="26">
        <f>+E167</f>
        <v>0</v>
      </c>
      <c r="G158" s="41">
        <f>+K162</f>
        <v>0</v>
      </c>
      <c r="H158" s="95"/>
      <c r="I158" s="93"/>
      <c r="J158" s="78"/>
      <c r="K158" s="68">
        <v>0</v>
      </c>
      <c r="L158" s="68">
        <v>0</v>
      </c>
      <c r="M158" s="68">
        <v>0</v>
      </c>
      <c r="N158" s="68">
        <v>0</v>
      </c>
      <c r="O158" s="68">
        <f>E158+F158+G158</f>
        <v>0</v>
      </c>
      <c r="P158" s="68">
        <f>+E159+F159+G159+I159+J159</f>
        <v>0</v>
      </c>
      <c r="Q158" s="68">
        <f>+O158-P158</f>
        <v>0</v>
      </c>
      <c r="R158" s="68">
        <f>+L162+L165+F167</f>
        <v>0</v>
      </c>
      <c r="S158" s="68">
        <f>+F162+F165+L167</f>
        <v>0</v>
      </c>
      <c r="T158" s="63">
        <f>+R158-S158</f>
        <v>0</v>
      </c>
      <c r="U158" s="63">
        <f>+L158*2+M158*1+N158*0</f>
        <v>0</v>
      </c>
      <c r="V158" s="60"/>
    </row>
    <row r="159" spans="2:22" ht="14.25" customHeight="1">
      <c r="B159" s="90"/>
      <c r="C159" s="67"/>
      <c r="D159" s="67"/>
      <c r="E159" s="30">
        <f>+E165</f>
        <v>0</v>
      </c>
      <c r="F159" s="26">
        <f>+K167</f>
        <v>0</v>
      </c>
      <c r="G159" s="41">
        <f>+E162</f>
        <v>0</v>
      </c>
      <c r="H159" s="95"/>
      <c r="I159" s="93"/>
      <c r="J159" s="78"/>
      <c r="K159" s="68"/>
      <c r="L159" s="68"/>
      <c r="M159" s="68"/>
      <c r="N159" s="68"/>
      <c r="O159" s="68"/>
      <c r="P159" s="68"/>
      <c r="Q159" s="68"/>
      <c r="R159" s="68"/>
      <c r="S159" s="68"/>
      <c r="T159" s="63"/>
      <c r="U159" s="63"/>
      <c r="V159" s="60"/>
    </row>
    <row r="160" spans="2:22" ht="14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2:22" ht="15">
      <c r="B161" s="29" t="s">
        <v>72</v>
      </c>
      <c r="C161" s="76" t="s">
        <v>7</v>
      </c>
      <c r="D161" s="77"/>
      <c r="E161" s="29" t="s">
        <v>24</v>
      </c>
      <c r="F161" s="29" t="s">
        <v>4</v>
      </c>
      <c r="G161" s="29" t="s">
        <v>0</v>
      </c>
      <c r="H161" s="70" t="s">
        <v>7</v>
      </c>
      <c r="I161" s="70"/>
      <c r="J161" s="70"/>
      <c r="K161" s="29" t="s">
        <v>24</v>
      </c>
      <c r="L161" s="29" t="s">
        <v>4</v>
      </c>
      <c r="M161" s="70" t="s">
        <v>5</v>
      </c>
      <c r="N161" s="70"/>
      <c r="O161" s="70" t="s">
        <v>6</v>
      </c>
      <c r="P161" s="70"/>
      <c r="Q161" s="70"/>
      <c r="R161" s="70"/>
      <c r="S161" s="70" t="s">
        <v>19</v>
      </c>
      <c r="T161" s="70"/>
      <c r="U161" s="70"/>
      <c r="V161" s="70"/>
    </row>
    <row r="162" spans="2:22" ht="26.25" customHeight="1">
      <c r="B162" s="88" t="s">
        <v>72</v>
      </c>
      <c r="C162" s="72" t="str">
        <f>C152</f>
        <v>GUSTAVO ADOLFO PARRA - OFICINA CONTROL INTERNO </v>
      </c>
      <c r="D162" s="73"/>
      <c r="E162" s="20"/>
      <c r="F162" s="20"/>
      <c r="G162" s="25" t="s">
        <v>0</v>
      </c>
      <c r="H162" s="61" t="str">
        <f>C154</f>
        <v>EDWIN CESAR GAVIRIA - TIC</v>
      </c>
      <c r="I162" s="61"/>
      <c r="J162" s="61"/>
      <c r="K162" s="20"/>
      <c r="L162" s="20"/>
      <c r="M162" s="71">
        <v>0.625</v>
      </c>
      <c r="N162" s="71"/>
      <c r="O162" s="79" t="s">
        <v>383</v>
      </c>
      <c r="P162" s="80"/>
      <c r="Q162" s="80"/>
      <c r="R162" s="81"/>
      <c r="S162" s="69">
        <v>3</v>
      </c>
      <c r="T162" s="69"/>
      <c r="U162" s="69"/>
      <c r="V162" s="69"/>
    </row>
    <row r="163" spans="2:22" ht="26.25" customHeight="1">
      <c r="B163" s="88"/>
      <c r="C163" s="65" t="str">
        <f>C156</f>
        <v>JONATHAN ANDREY RODRÍGUEZ - GENERAL</v>
      </c>
      <c r="D163" s="66"/>
      <c r="E163" s="20"/>
      <c r="F163" s="20"/>
      <c r="G163" s="25" t="s">
        <v>0</v>
      </c>
      <c r="H163" s="61" t="str">
        <f>C158</f>
        <v>LUIS HERNAN ZAMBRANO - IDACO</v>
      </c>
      <c r="I163" s="61"/>
      <c r="J163" s="61"/>
      <c r="K163" s="20"/>
      <c r="L163" s="20"/>
      <c r="M163" s="71">
        <v>0.6319444444444444</v>
      </c>
      <c r="N163" s="71"/>
      <c r="O163" s="82"/>
      <c r="P163" s="83"/>
      <c r="Q163" s="83"/>
      <c r="R163" s="84"/>
      <c r="S163" s="69"/>
      <c r="T163" s="69"/>
      <c r="U163" s="69"/>
      <c r="V163" s="69"/>
    </row>
    <row r="164" spans="2:22" ht="26.25" customHeight="1">
      <c r="B164" s="88"/>
      <c r="C164" s="72" t="str">
        <f>C158</f>
        <v>LUIS HERNAN ZAMBRANO - IDACO</v>
      </c>
      <c r="D164" s="73"/>
      <c r="E164" s="20"/>
      <c r="F164" s="20"/>
      <c r="G164" s="25" t="s">
        <v>0</v>
      </c>
      <c r="H164" s="61" t="str">
        <f>C152</f>
        <v>GUSTAVO ADOLFO PARRA - OFICINA CONTROL INTERNO </v>
      </c>
      <c r="I164" s="61"/>
      <c r="J164" s="61"/>
      <c r="K164" s="20"/>
      <c r="L164" s="20"/>
      <c r="M164" s="71">
        <v>0.638888888888889</v>
      </c>
      <c r="N164" s="71"/>
      <c r="O164" s="82"/>
      <c r="P164" s="83"/>
      <c r="Q164" s="83"/>
      <c r="R164" s="84"/>
      <c r="S164" s="69"/>
      <c r="T164" s="69"/>
      <c r="U164" s="69"/>
      <c r="V164" s="69"/>
    </row>
    <row r="165" spans="2:22" ht="26.25" customHeight="1">
      <c r="B165" s="88"/>
      <c r="C165" s="65" t="str">
        <f>C154</f>
        <v>EDWIN CESAR GAVIRIA - TIC</v>
      </c>
      <c r="D165" s="66"/>
      <c r="E165" s="20"/>
      <c r="F165" s="20"/>
      <c r="G165" s="25" t="s">
        <v>0</v>
      </c>
      <c r="H165" s="61" t="str">
        <f>C156</f>
        <v>JONATHAN ANDREY RODRÍGUEZ - GENERAL</v>
      </c>
      <c r="I165" s="61"/>
      <c r="J165" s="61"/>
      <c r="K165" s="20"/>
      <c r="L165" s="20"/>
      <c r="M165" s="71">
        <v>0.6458333333333334</v>
      </c>
      <c r="N165" s="71"/>
      <c r="O165" s="82"/>
      <c r="P165" s="83"/>
      <c r="Q165" s="83"/>
      <c r="R165" s="84"/>
      <c r="S165" s="69"/>
      <c r="T165" s="69"/>
      <c r="U165" s="69"/>
      <c r="V165" s="69"/>
    </row>
    <row r="166" spans="2:22" ht="26.25" customHeight="1">
      <c r="B166" s="88"/>
      <c r="C166" s="65" t="str">
        <f>C152</f>
        <v>GUSTAVO ADOLFO PARRA - OFICINA CONTROL INTERNO </v>
      </c>
      <c r="D166" s="66"/>
      <c r="E166" s="20"/>
      <c r="F166" s="20"/>
      <c r="G166" s="25" t="s">
        <v>0</v>
      </c>
      <c r="H166" s="61" t="str">
        <f>C156</f>
        <v>JONATHAN ANDREY RODRÍGUEZ - GENERAL</v>
      </c>
      <c r="I166" s="61"/>
      <c r="J166" s="61"/>
      <c r="K166" s="20"/>
      <c r="L166" s="20"/>
      <c r="M166" s="71">
        <v>0.6527777777777778</v>
      </c>
      <c r="N166" s="71"/>
      <c r="O166" s="82"/>
      <c r="P166" s="83"/>
      <c r="Q166" s="83"/>
      <c r="R166" s="84"/>
      <c r="S166" s="69"/>
      <c r="T166" s="69"/>
      <c r="U166" s="69"/>
      <c r="V166" s="69"/>
    </row>
    <row r="167" spans="2:22" ht="26.25" customHeight="1">
      <c r="B167" s="88"/>
      <c r="C167" s="65" t="str">
        <f>C154</f>
        <v>EDWIN CESAR GAVIRIA - TIC</v>
      </c>
      <c r="D167" s="66"/>
      <c r="E167" s="20"/>
      <c r="F167" s="20"/>
      <c r="G167" s="25" t="s">
        <v>0</v>
      </c>
      <c r="H167" s="61" t="str">
        <f>C158</f>
        <v>LUIS HERNAN ZAMBRANO - IDACO</v>
      </c>
      <c r="I167" s="61"/>
      <c r="J167" s="61"/>
      <c r="K167" s="20"/>
      <c r="L167" s="20"/>
      <c r="M167" s="71">
        <v>0.6597222222222222</v>
      </c>
      <c r="N167" s="71"/>
      <c r="O167" s="85"/>
      <c r="P167" s="86"/>
      <c r="Q167" s="86"/>
      <c r="R167" s="87"/>
      <c r="S167" s="69"/>
      <c r="T167" s="69"/>
      <c r="U167" s="69"/>
      <c r="V167" s="69"/>
    </row>
    <row r="169" spans="2:22" ht="15.75">
      <c r="B169" s="38" t="s">
        <v>9</v>
      </c>
      <c r="C169" s="62"/>
      <c r="D169" s="62"/>
      <c r="E169" s="28">
        <v>1</v>
      </c>
      <c r="F169" s="28">
        <v>2</v>
      </c>
      <c r="G169" s="28">
        <v>3</v>
      </c>
      <c r="H169" s="28">
        <v>4</v>
      </c>
      <c r="I169" s="78"/>
      <c r="J169" s="78"/>
      <c r="K169" s="28" t="s">
        <v>1</v>
      </c>
      <c r="L169" s="28" t="s">
        <v>2</v>
      </c>
      <c r="M169" s="28" t="s">
        <v>3</v>
      </c>
      <c r="N169" s="28" t="s">
        <v>10</v>
      </c>
      <c r="O169" s="28" t="s">
        <v>21</v>
      </c>
      <c r="P169" s="28" t="s">
        <v>22</v>
      </c>
      <c r="Q169" s="28" t="s">
        <v>23</v>
      </c>
      <c r="R169" s="28" t="s">
        <v>13</v>
      </c>
      <c r="S169" s="28" t="s">
        <v>11</v>
      </c>
      <c r="T169" s="28" t="s">
        <v>12</v>
      </c>
      <c r="U169" s="28" t="s">
        <v>4</v>
      </c>
      <c r="V169" s="28" t="s">
        <v>20</v>
      </c>
    </row>
    <row r="170" spans="2:22" ht="14.25" customHeight="1">
      <c r="B170" s="89" t="s">
        <v>73</v>
      </c>
      <c r="C170" s="74" t="s">
        <v>251</v>
      </c>
      <c r="D170" s="74"/>
      <c r="E170" s="75"/>
      <c r="F170" s="26">
        <f>+E181</f>
        <v>0</v>
      </c>
      <c r="G170" s="26">
        <f>+K182</f>
        <v>0</v>
      </c>
      <c r="H170" s="26">
        <f>+E183</f>
        <v>0</v>
      </c>
      <c r="I170" s="78"/>
      <c r="J170" s="78"/>
      <c r="K170" s="68">
        <v>0</v>
      </c>
      <c r="L170" s="68">
        <v>0</v>
      </c>
      <c r="M170" s="63">
        <v>0</v>
      </c>
      <c r="N170" s="63">
        <v>0</v>
      </c>
      <c r="O170" s="68">
        <f>+F170+G170+H170+I170+J170</f>
        <v>0</v>
      </c>
      <c r="P170" s="68">
        <f>+F171+G171+H171+I171+J171</f>
        <v>0</v>
      </c>
      <c r="Q170" s="68">
        <f>+O170-P170</f>
        <v>0</v>
      </c>
      <c r="R170" s="63">
        <f>+F181+L182+F183</f>
        <v>0</v>
      </c>
      <c r="S170" s="63">
        <f>+L181+F182+L183</f>
        <v>0</v>
      </c>
      <c r="T170" s="63">
        <f>+R170-S170</f>
        <v>0</v>
      </c>
      <c r="U170" s="63">
        <f>+L170*2+M170*1+N170*0</f>
        <v>0</v>
      </c>
      <c r="V170" s="60"/>
    </row>
    <row r="171" spans="2:22" ht="14.25" customHeight="1">
      <c r="B171" s="90"/>
      <c r="C171" s="74"/>
      <c r="D171" s="74"/>
      <c r="E171" s="75"/>
      <c r="F171" s="26">
        <f>+K181</f>
        <v>0</v>
      </c>
      <c r="G171" s="26">
        <f>+E182</f>
        <v>0</v>
      </c>
      <c r="H171" s="26">
        <f>+K183</f>
        <v>0</v>
      </c>
      <c r="I171" s="78"/>
      <c r="J171" s="78"/>
      <c r="K171" s="68"/>
      <c r="L171" s="68"/>
      <c r="M171" s="63"/>
      <c r="N171" s="63"/>
      <c r="O171" s="68"/>
      <c r="P171" s="68"/>
      <c r="Q171" s="68"/>
      <c r="R171" s="63"/>
      <c r="S171" s="63"/>
      <c r="T171" s="63"/>
      <c r="U171" s="63"/>
      <c r="V171" s="60"/>
    </row>
    <row r="172" spans="2:22" ht="14.25" customHeight="1">
      <c r="B172" s="90"/>
      <c r="C172" s="74" t="s">
        <v>252</v>
      </c>
      <c r="D172" s="74"/>
      <c r="E172" s="30">
        <f>+K181</f>
        <v>0</v>
      </c>
      <c r="F172" s="59"/>
      <c r="G172" s="26">
        <f>+E184</f>
        <v>0</v>
      </c>
      <c r="H172" s="26">
        <f>+K185</f>
        <v>0</v>
      </c>
      <c r="I172" s="78"/>
      <c r="J172" s="78"/>
      <c r="K172" s="68">
        <v>0</v>
      </c>
      <c r="L172" s="68">
        <v>0</v>
      </c>
      <c r="M172" s="68">
        <v>0</v>
      </c>
      <c r="N172" s="68">
        <v>0</v>
      </c>
      <c r="O172" s="68">
        <f>+E172+G172+H172+I172+J172</f>
        <v>0</v>
      </c>
      <c r="P172" s="68">
        <f>+E173+G173+H173+I173+J173</f>
        <v>0</v>
      </c>
      <c r="Q172" s="68">
        <f>+O172-P172</f>
        <v>0</v>
      </c>
      <c r="R172" s="68">
        <f>+L181++F184+L185</f>
        <v>0</v>
      </c>
      <c r="S172" s="68">
        <f>+F181+L184+F185</f>
        <v>0</v>
      </c>
      <c r="T172" s="63">
        <f>+R172-S172</f>
        <v>0</v>
      </c>
      <c r="U172" s="63">
        <f>+L172*2+M172*1+N172*0</f>
        <v>0</v>
      </c>
      <c r="V172" s="60"/>
    </row>
    <row r="173" spans="2:22" ht="14.25" customHeight="1">
      <c r="B173" s="90"/>
      <c r="C173" s="74"/>
      <c r="D173" s="74"/>
      <c r="E173" s="30">
        <f>+E181</f>
        <v>0</v>
      </c>
      <c r="F173" s="59"/>
      <c r="G173" s="26">
        <f>+K184</f>
        <v>0</v>
      </c>
      <c r="H173" s="26">
        <f>+E185</f>
        <v>0</v>
      </c>
      <c r="I173" s="78"/>
      <c r="J173" s="78"/>
      <c r="K173" s="68"/>
      <c r="L173" s="68"/>
      <c r="M173" s="68"/>
      <c r="N173" s="68"/>
      <c r="O173" s="68"/>
      <c r="P173" s="68"/>
      <c r="Q173" s="68"/>
      <c r="R173" s="68"/>
      <c r="S173" s="68"/>
      <c r="T173" s="63"/>
      <c r="U173" s="63"/>
      <c r="V173" s="60"/>
    </row>
    <row r="174" spans="2:22" ht="14.25" customHeight="1">
      <c r="B174" s="90"/>
      <c r="C174" s="74" t="s">
        <v>253</v>
      </c>
      <c r="D174" s="74"/>
      <c r="E174" s="30">
        <f>+E182</f>
        <v>0</v>
      </c>
      <c r="F174" s="27">
        <f>+K184</f>
        <v>0</v>
      </c>
      <c r="G174" s="59"/>
      <c r="H174" s="26">
        <f>+E180</f>
        <v>0</v>
      </c>
      <c r="I174" s="78"/>
      <c r="J174" s="78"/>
      <c r="K174" s="68">
        <v>0</v>
      </c>
      <c r="L174" s="68">
        <v>0</v>
      </c>
      <c r="M174" s="68">
        <v>0</v>
      </c>
      <c r="N174" s="68">
        <v>0</v>
      </c>
      <c r="O174" s="68">
        <f>+E174+F174+H174+I174</f>
        <v>0</v>
      </c>
      <c r="P174" s="68">
        <f>+E175+F175+H175+I175</f>
        <v>0</v>
      </c>
      <c r="Q174" s="68">
        <f>+O174-P174</f>
        <v>0</v>
      </c>
      <c r="R174" s="68">
        <f>+F180+F182+L184</f>
        <v>0</v>
      </c>
      <c r="S174" s="68">
        <f>+L180+L182+F184</f>
        <v>0</v>
      </c>
      <c r="T174" s="63">
        <f>+R174-S174</f>
        <v>0</v>
      </c>
      <c r="U174" s="63">
        <f>+L174*2+M174*1+N174*0</f>
        <v>0</v>
      </c>
      <c r="V174" s="60"/>
    </row>
    <row r="175" spans="2:22" ht="14.25" customHeight="1">
      <c r="B175" s="90"/>
      <c r="C175" s="74"/>
      <c r="D175" s="74"/>
      <c r="E175" s="30">
        <f>+K182</f>
        <v>0</v>
      </c>
      <c r="F175" s="27">
        <f>+E184</f>
        <v>0</v>
      </c>
      <c r="G175" s="59"/>
      <c r="H175" s="26">
        <f>+K180</f>
        <v>0</v>
      </c>
      <c r="I175" s="78"/>
      <c r="J175" s="78"/>
      <c r="K175" s="68"/>
      <c r="L175" s="68"/>
      <c r="M175" s="68"/>
      <c r="N175" s="68"/>
      <c r="O175" s="68"/>
      <c r="P175" s="68"/>
      <c r="Q175" s="68"/>
      <c r="R175" s="68"/>
      <c r="S175" s="68"/>
      <c r="T175" s="63"/>
      <c r="U175" s="63"/>
      <c r="V175" s="60"/>
    </row>
    <row r="176" spans="2:22" ht="14.25" customHeight="1">
      <c r="B176" s="90"/>
      <c r="C176" s="74" t="s">
        <v>254</v>
      </c>
      <c r="D176" s="74"/>
      <c r="E176" s="30">
        <f>+K183</f>
        <v>0</v>
      </c>
      <c r="F176" s="26">
        <f>+E185</f>
        <v>0</v>
      </c>
      <c r="G176" s="26">
        <f>+K180</f>
        <v>0</v>
      </c>
      <c r="H176" s="59"/>
      <c r="I176" s="78"/>
      <c r="J176" s="78"/>
      <c r="K176" s="68">
        <v>0</v>
      </c>
      <c r="L176" s="68">
        <v>0</v>
      </c>
      <c r="M176" s="68">
        <v>0</v>
      </c>
      <c r="N176" s="68">
        <v>0</v>
      </c>
      <c r="O176" s="68">
        <f>E176+F176+G176</f>
        <v>0</v>
      </c>
      <c r="P176" s="68">
        <f>+E177+F177+G177+I177+J177</f>
        <v>0</v>
      </c>
      <c r="Q176" s="68">
        <f>+O176-P176</f>
        <v>0</v>
      </c>
      <c r="R176" s="68">
        <f>+L180+L183+F185</f>
        <v>0</v>
      </c>
      <c r="S176" s="68">
        <f>+F180+F183+L185</f>
        <v>0</v>
      </c>
      <c r="T176" s="63">
        <f>+R176-S176</f>
        <v>0</v>
      </c>
      <c r="U176" s="63">
        <f>+L176*2+M176*1+N176*0</f>
        <v>0</v>
      </c>
      <c r="V176" s="60"/>
    </row>
    <row r="177" spans="2:22" ht="14.25" customHeight="1">
      <c r="B177" s="90"/>
      <c r="C177" s="74"/>
      <c r="D177" s="74"/>
      <c r="E177" s="30">
        <f>+E183</f>
        <v>0</v>
      </c>
      <c r="F177" s="26">
        <f>+K185</f>
        <v>0</v>
      </c>
      <c r="G177" s="26">
        <f>+E180</f>
        <v>0</v>
      </c>
      <c r="H177" s="59"/>
      <c r="I177" s="78"/>
      <c r="J177" s="78"/>
      <c r="K177" s="68"/>
      <c r="L177" s="68"/>
      <c r="M177" s="68"/>
      <c r="N177" s="68"/>
      <c r="O177" s="68"/>
      <c r="P177" s="68"/>
      <c r="Q177" s="68"/>
      <c r="R177" s="68"/>
      <c r="S177" s="68"/>
      <c r="T177" s="63"/>
      <c r="U177" s="63"/>
      <c r="V177" s="60"/>
    </row>
    <row r="178" spans="2:22" ht="14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2:22" ht="15">
      <c r="B179" s="29" t="s">
        <v>73</v>
      </c>
      <c r="C179" s="76" t="s">
        <v>7</v>
      </c>
      <c r="D179" s="77"/>
      <c r="E179" s="29" t="s">
        <v>24</v>
      </c>
      <c r="F179" s="29" t="s">
        <v>4</v>
      </c>
      <c r="G179" s="29" t="s">
        <v>0</v>
      </c>
      <c r="H179" s="70" t="s">
        <v>7</v>
      </c>
      <c r="I179" s="70"/>
      <c r="J179" s="70"/>
      <c r="K179" s="29" t="s">
        <v>24</v>
      </c>
      <c r="L179" s="29" t="s">
        <v>4</v>
      </c>
      <c r="M179" s="70" t="s">
        <v>5</v>
      </c>
      <c r="N179" s="70"/>
      <c r="O179" s="70" t="s">
        <v>6</v>
      </c>
      <c r="P179" s="70"/>
      <c r="Q179" s="70"/>
      <c r="R179" s="70"/>
      <c r="S179" s="70" t="s">
        <v>19</v>
      </c>
      <c r="T179" s="70"/>
      <c r="U179" s="70"/>
      <c r="V179" s="70"/>
    </row>
    <row r="180" spans="2:22" ht="28.5" customHeight="1">
      <c r="B180" s="88" t="s">
        <v>73</v>
      </c>
      <c r="C180" s="72" t="str">
        <f>C170</f>
        <v>JUAN DAVID BELTRAN - EDUCACIÓN </v>
      </c>
      <c r="D180" s="73"/>
      <c r="E180" s="20"/>
      <c r="F180" s="20"/>
      <c r="G180" s="25" t="s">
        <v>0</v>
      </c>
      <c r="H180" s="61" t="str">
        <f>C172</f>
        <v>CRISTIAN SEBASGIAN GARZON - EPC</v>
      </c>
      <c r="I180" s="61"/>
      <c r="J180" s="61"/>
      <c r="K180" s="20"/>
      <c r="L180" s="20"/>
      <c r="M180" s="71">
        <v>0.6666666666666666</v>
      </c>
      <c r="N180" s="71"/>
      <c r="O180" s="79" t="s">
        <v>383</v>
      </c>
      <c r="P180" s="80"/>
      <c r="Q180" s="80"/>
      <c r="R180" s="81"/>
      <c r="S180" s="69">
        <v>1</v>
      </c>
      <c r="T180" s="69"/>
      <c r="U180" s="69"/>
      <c r="V180" s="69"/>
    </row>
    <row r="181" spans="2:22" ht="28.5" customHeight="1">
      <c r="B181" s="88"/>
      <c r="C181" s="65" t="str">
        <f>C174</f>
        <v>JUAN CARLOS ALVEAR - TIC</v>
      </c>
      <c r="D181" s="66"/>
      <c r="E181" s="20"/>
      <c r="F181" s="20"/>
      <c r="G181" s="25" t="s">
        <v>0</v>
      </c>
      <c r="H181" s="61" t="str">
        <f>C176</f>
        <v>NELSON CAMILO HERNANDEZ - GOBIERNO</v>
      </c>
      <c r="I181" s="61"/>
      <c r="J181" s="61"/>
      <c r="K181" s="20"/>
      <c r="L181" s="20"/>
      <c r="M181" s="71">
        <v>0.6736111111111112</v>
      </c>
      <c r="N181" s="71"/>
      <c r="O181" s="82"/>
      <c r="P181" s="83"/>
      <c r="Q181" s="83"/>
      <c r="R181" s="84"/>
      <c r="S181" s="69"/>
      <c r="T181" s="69"/>
      <c r="U181" s="69"/>
      <c r="V181" s="69"/>
    </row>
    <row r="182" spans="2:22" ht="28.5" customHeight="1">
      <c r="B182" s="88"/>
      <c r="C182" s="72" t="str">
        <f>C176</f>
        <v>NELSON CAMILO HERNANDEZ - GOBIERNO</v>
      </c>
      <c r="D182" s="73"/>
      <c r="E182" s="20"/>
      <c r="F182" s="20"/>
      <c r="G182" s="25" t="s">
        <v>0</v>
      </c>
      <c r="H182" s="61" t="str">
        <f>C170</f>
        <v>JUAN DAVID BELTRAN - EDUCACIÓN </v>
      </c>
      <c r="I182" s="61"/>
      <c r="J182" s="61"/>
      <c r="K182" s="20"/>
      <c r="L182" s="20"/>
      <c r="M182" s="71">
        <v>0.6805555555555555</v>
      </c>
      <c r="N182" s="71"/>
      <c r="O182" s="82"/>
      <c r="P182" s="83"/>
      <c r="Q182" s="83"/>
      <c r="R182" s="84"/>
      <c r="S182" s="69"/>
      <c r="T182" s="69"/>
      <c r="U182" s="69"/>
      <c r="V182" s="69"/>
    </row>
    <row r="183" spans="2:22" ht="28.5" customHeight="1">
      <c r="B183" s="88"/>
      <c r="C183" s="65" t="str">
        <f>C172</f>
        <v>CRISTIAN SEBASGIAN GARZON - EPC</v>
      </c>
      <c r="D183" s="66"/>
      <c r="E183" s="20"/>
      <c r="F183" s="20"/>
      <c r="G183" s="25" t="s">
        <v>0</v>
      </c>
      <c r="H183" s="61" t="str">
        <f>C174</f>
        <v>JUAN CARLOS ALVEAR - TIC</v>
      </c>
      <c r="I183" s="61"/>
      <c r="J183" s="61"/>
      <c r="K183" s="20"/>
      <c r="L183" s="20"/>
      <c r="M183" s="71">
        <v>0.6875</v>
      </c>
      <c r="N183" s="71"/>
      <c r="O183" s="82"/>
      <c r="P183" s="83"/>
      <c r="Q183" s="83"/>
      <c r="R183" s="84"/>
      <c r="S183" s="69"/>
      <c r="T183" s="69"/>
      <c r="U183" s="69"/>
      <c r="V183" s="69"/>
    </row>
    <row r="184" spans="2:22" ht="28.5" customHeight="1">
      <c r="B184" s="88"/>
      <c r="C184" s="65" t="str">
        <f>C170</f>
        <v>JUAN DAVID BELTRAN - EDUCACIÓN </v>
      </c>
      <c r="D184" s="66"/>
      <c r="E184" s="20"/>
      <c r="F184" s="20"/>
      <c r="G184" s="25" t="s">
        <v>0</v>
      </c>
      <c r="H184" s="61" t="str">
        <f>C174</f>
        <v>JUAN CARLOS ALVEAR - TIC</v>
      </c>
      <c r="I184" s="61"/>
      <c r="J184" s="61"/>
      <c r="K184" s="20"/>
      <c r="L184" s="20"/>
      <c r="M184" s="71">
        <v>0.6944444444444445</v>
      </c>
      <c r="N184" s="71"/>
      <c r="O184" s="82"/>
      <c r="P184" s="83"/>
      <c r="Q184" s="83"/>
      <c r="R184" s="84"/>
      <c r="S184" s="69"/>
      <c r="T184" s="69"/>
      <c r="U184" s="69"/>
      <c r="V184" s="69"/>
    </row>
    <row r="185" spans="2:22" ht="28.5" customHeight="1">
      <c r="B185" s="88"/>
      <c r="C185" s="65" t="str">
        <f>C172</f>
        <v>CRISTIAN SEBASGIAN GARZON - EPC</v>
      </c>
      <c r="D185" s="66"/>
      <c r="E185" s="20"/>
      <c r="F185" s="20"/>
      <c r="G185" s="25" t="s">
        <v>0</v>
      </c>
      <c r="H185" s="61" t="str">
        <f>C176</f>
        <v>NELSON CAMILO HERNANDEZ - GOBIERNO</v>
      </c>
      <c r="I185" s="61"/>
      <c r="J185" s="61"/>
      <c r="K185" s="20"/>
      <c r="L185" s="20"/>
      <c r="M185" s="71">
        <v>0.7013888888888888</v>
      </c>
      <c r="N185" s="71"/>
      <c r="O185" s="85"/>
      <c r="P185" s="86"/>
      <c r="Q185" s="86"/>
      <c r="R185" s="87"/>
      <c r="S185" s="69"/>
      <c r="T185" s="69"/>
      <c r="U185" s="69"/>
      <c r="V185" s="69"/>
    </row>
    <row r="187" spans="2:22" ht="15.75">
      <c r="B187" s="38" t="s">
        <v>9</v>
      </c>
      <c r="C187" s="62"/>
      <c r="D187" s="62"/>
      <c r="E187" s="28">
        <v>1</v>
      </c>
      <c r="F187" s="28">
        <v>2</v>
      </c>
      <c r="G187" s="28">
        <v>3</v>
      </c>
      <c r="H187" s="28">
        <v>4</v>
      </c>
      <c r="I187" s="78"/>
      <c r="J187" s="78"/>
      <c r="K187" s="28" t="s">
        <v>1</v>
      </c>
      <c r="L187" s="28" t="s">
        <v>2</v>
      </c>
      <c r="M187" s="28" t="s">
        <v>3</v>
      </c>
      <c r="N187" s="28" t="s">
        <v>10</v>
      </c>
      <c r="O187" s="28" t="s">
        <v>21</v>
      </c>
      <c r="P187" s="28" t="s">
        <v>22</v>
      </c>
      <c r="Q187" s="28" t="s">
        <v>23</v>
      </c>
      <c r="R187" s="28" t="s">
        <v>13</v>
      </c>
      <c r="S187" s="28" t="s">
        <v>11</v>
      </c>
      <c r="T187" s="28" t="s">
        <v>12</v>
      </c>
      <c r="U187" s="28" t="s">
        <v>4</v>
      </c>
      <c r="V187" s="28" t="s">
        <v>20</v>
      </c>
    </row>
    <row r="188" spans="2:22" ht="14.25" customHeight="1">
      <c r="B188" s="89" t="s">
        <v>74</v>
      </c>
      <c r="C188" s="67" t="s">
        <v>255</v>
      </c>
      <c r="D188" s="67"/>
      <c r="E188" s="75"/>
      <c r="F188" s="26">
        <f>+E199</f>
        <v>0</v>
      </c>
      <c r="G188" s="26">
        <f>+K200</f>
        <v>0</v>
      </c>
      <c r="H188" s="26">
        <f>+E201</f>
        <v>0</v>
      </c>
      <c r="I188" s="78"/>
      <c r="J188" s="78"/>
      <c r="K188" s="68">
        <v>0</v>
      </c>
      <c r="L188" s="68">
        <v>0</v>
      </c>
      <c r="M188" s="63">
        <v>0</v>
      </c>
      <c r="N188" s="63">
        <v>0</v>
      </c>
      <c r="O188" s="68">
        <f>+F188+G188+H188+I188+J188</f>
        <v>0</v>
      </c>
      <c r="P188" s="68">
        <f>+F189+G189+H189+I189+J189</f>
        <v>0</v>
      </c>
      <c r="Q188" s="68">
        <f>+O188-P188</f>
        <v>0</v>
      </c>
      <c r="R188" s="63">
        <f>+F199+L200+F201</f>
        <v>0</v>
      </c>
      <c r="S188" s="63">
        <f>+L199+F200+L201</f>
        <v>0</v>
      </c>
      <c r="T188" s="63">
        <f>+R188-S188</f>
        <v>0</v>
      </c>
      <c r="U188" s="63">
        <f>+L188*2+M188*1+N188*0</f>
        <v>0</v>
      </c>
      <c r="V188" s="60"/>
    </row>
    <row r="189" spans="2:22" ht="14.25" customHeight="1">
      <c r="B189" s="90"/>
      <c r="C189" s="67"/>
      <c r="D189" s="67"/>
      <c r="E189" s="75"/>
      <c r="F189" s="26">
        <f>+K199</f>
        <v>0</v>
      </c>
      <c r="G189" s="26">
        <f>+E200</f>
        <v>0</v>
      </c>
      <c r="H189" s="26">
        <f>+K201</f>
        <v>0</v>
      </c>
      <c r="I189" s="78"/>
      <c r="J189" s="78"/>
      <c r="K189" s="68"/>
      <c r="L189" s="68"/>
      <c r="M189" s="63"/>
      <c r="N189" s="63"/>
      <c r="O189" s="68"/>
      <c r="P189" s="68"/>
      <c r="Q189" s="68"/>
      <c r="R189" s="63"/>
      <c r="S189" s="63"/>
      <c r="T189" s="63"/>
      <c r="U189" s="63"/>
      <c r="V189" s="60"/>
    </row>
    <row r="190" spans="2:22" ht="14.25" customHeight="1">
      <c r="B190" s="90"/>
      <c r="C190" s="67" t="s">
        <v>256</v>
      </c>
      <c r="D190" s="67"/>
      <c r="E190" s="30">
        <f>+K199</f>
        <v>0</v>
      </c>
      <c r="F190" s="59"/>
      <c r="G190" s="26">
        <f>+E202</f>
        <v>0</v>
      </c>
      <c r="H190" s="26">
        <f>+K203</f>
        <v>0</v>
      </c>
      <c r="I190" s="78"/>
      <c r="J190" s="78"/>
      <c r="K190" s="68">
        <v>0</v>
      </c>
      <c r="L190" s="68">
        <v>0</v>
      </c>
      <c r="M190" s="68">
        <v>0</v>
      </c>
      <c r="N190" s="68">
        <v>0</v>
      </c>
      <c r="O190" s="68">
        <f>+E190+G190+H190+I190+J190</f>
        <v>0</v>
      </c>
      <c r="P190" s="68">
        <f>+E191+G191+H191+I191+J191</f>
        <v>0</v>
      </c>
      <c r="Q190" s="68">
        <f>+O190-P190</f>
        <v>0</v>
      </c>
      <c r="R190" s="68">
        <f>+L199++F202+L203</f>
        <v>0</v>
      </c>
      <c r="S190" s="68">
        <f>+F199+L202+F203</f>
        <v>0</v>
      </c>
      <c r="T190" s="63">
        <f>+R190-S190</f>
        <v>0</v>
      </c>
      <c r="U190" s="63">
        <f>+L190*2+M190*1+N190*0</f>
        <v>0</v>
      </c>
      <c r="V190" s="60"/>
    </row>
    <row r="191" spans="2:22" ht="14.25" customHeight="1">
      <c r="B191" s="90"/>
      <c r="C191" s="67"/>
      <c r="D191" s="67"/>
      <c r="E191" s="30">
        <f>+E199</f>
        <v>0</v>
      </c>
      <c r="F191" s="59"/>
      <c r="G191" s="26">
        <f>+K202</f>
        <v>0</v>
      </c>
      <c r="H191" s="26">
        <f>+E203</f>
        <v>0</v>
      </c>
      <c r="I191" s="78"/>
      <c r="J191" s="78"/>
      <c r="K191" s="68"/>
      <c r="L191" s="68"/>
      <c r="M191" s="68"/>
      <c r="N191" s="68"/>
      <c r="O191" s="68"/>
      <c r="P191" s="68"/>
      <c r="Q191" s="68"/>
      <c r="R191" s="68"/>
      <c r="S191" s="68"/>
      <c r="T191" s="63"/>
      <c r="U191" s="63"/>
      <c r="V191" s="60"/>
    </row>
    <row r="192" spans="2:22" ht="14.25" customHeight="1">
      <c r="B192" s="90"/>
      <c r="C192" s="67" t="s">
        <v>258</v>
      </c>
      <c r="D192" s="67"/>
      <c r="E192" s="30">
        <f>+E200</f>
        <v>0</v>
      </c>
      <c r="F192" s="27">
        <f>+K202</f>
        <v>0</v>
      </c>
      <c r="G192" s="59"/>
      <c r="H192" s="26">
        <f>+E198</f>
        <v>0</v>
      </c>
      <c r="I192" s="78"/>
      <c r="J192" s="78"/>
      <c r="K192" s="68">
        <v>0</v>
      </c>
      <c r="L192" s="68">
        <v>0</v>
      </c>
      <c r="M192" s="68">
        <v>0</v>
      </c>
      <c r="N192" s="68">
        <v>0</v>
      </c>
      <c r="O192" s="68">
        <f>+E192+F192+H192+I192</f>
        <v>0</v>
      </c>
      <c r="P192" s="68">
        <f>+E193+F193+H193+I193</f>
        <v>0</v>
      </c>
      <c r="Q192" s="68">
        <f>+O192-P192</f>
        <v>0</v>
      </c>
      <c r="R192" s="68">
        <f>+F198+F200+L202</f>
        <v>0</v>
      </c>
      <c r="S192" s="68">
        <f>+L198+L200+F202</f>
        <v>0</v>
      </c>
      <c r="T192" s="63">
        <f>+R192-S192</f>
        <v>0</v>
      </c>
      <c r="U192" s="63">
        <f>+L192*2+M192*1+N192*0</f>
        <v>0</v>
      </c>
      <c r="V192" s="60"/>
    </row>
    <row r="193" spans="2:22" ht="14.25" customHeight="1">
      <c r="B193" s="90"/>
      <c r="C193" s="67"/>
      <c r="D193" s="67"/>
      <c r="E193" s="30">
        <f>+K200</f>
        <v>0</v>
      </c>
      <c r="F193" s="27">
        <f>+E202</f>
        <v>0</v>
      </c>
      <c r="G193" s="59"/>
      <c r="H193" s="26">
        <f>+K198</f>
        <v>0</v>
      </c>
      <c r="I193" s="78"/>
      <c r="J193" s="78"/>
      <c r="K193" s="68"/>
      <c r="L193" s="68"/>
      <c r="M193" s="68"/>
      <c r="N193" s="68"/>
      <c r="O193" s="68"/>
      <c r="P193" s="68"/>
      <c r="Q193" s="68"/>
      <c r="R193" s="68"/>
      <c r="S193" s="68"/>
      <c r="T193" s="63"/>
      <c r="U193" s="63"/>
      <c r="V193" s="60"/>
    </row>
    <row r="194" spans="2:22" ht="14.25" customHeight="1">
      <c r="B194" s="90"/>
      <c r="C194" s="67" t="s">
        <v>257</v>
      </c>
      <c r="D194" s="67"/>
      <c r="E194" s="30">
        <f>+K201</f>
        <v>0</v>
      </c>
      <c r="F194" s="26">
        <f>+E203</f>
        <v>0</v>
      </c>
      <c r="G194" s="26">
        <f>+K198</f>
        <v>0</v>
      </c>
      <c r="H194" s="59"/>
      <c r="I194" s="78"/>
      <c r="J194" s="78"/>
      <c r="K194" s="68">
        <v>0</v>
      </c>
      <c r="L194" s="68">
        <v>0</v>
      </c>
      <c r="M194" s="68">
        <v>0</v>
      </c>
      <c r="N194" s="68">
        <v>0</v>
      </c>
      <c r="O194" s="68">
        <f>E194+F194+G194</f>
        <v>0</v>
      </c>
      <c r="P194" s="68">
        <f>+E195+F195+G195+I195+J195</f>
        <v>0</v>
      </c>
      <c r="Q194" s="68">
        <f>+O194-P194</f>
        <v>0</v>
      </c>
      <c r="R194" s="68">
        <f>+L198+L201+F203</f>
        <v>0</v>
      </c>
      <c r="S194" s="68">
        <f>+F198+F201+L203</f>
        <v>0</v>
      </c>
      <c r="T194" s="63">
        <f>+R194-S194</f>
        <v>0</v>
      </c>
      <c r="U194" s="63">
        <f>+L194*2+M194*1+N194*0</f>
        <v>0</v>
      </c>
      <c r="V194" s="60"/>
    </row>
    <row r="195" spans="2:22" ht="14.25" customHeight="1">
      <c r="B195" s="90"/>
      <c r="C195" s="67"/>
      <c r="D195" s="67"/>
      <c r="E195" s="30">
        <f>+E201</f>
        <v>0</v>
      </c>
      <c r="F195" s="26">
        <f>+K203</f>
        <v>0</v>
      </c>
      <c r="G195" s="26">
        <f>+E198</f>
        <v>0</v>
      </c>
      <c r="H195" s="59"/>
      <c r="I195" s="78"/>
      <c r="J195" s="78"/>
      <c r="K195" s="68"/>
      <c r="L195" s="68"/>
      <c r="M195" s="68"/>
      <c r="N195" s="68"/>
      <c r="O195" s="68"/>
      <c r="P195" s="68"/>
      <c r="Q195" s="68"/>
      <c r="R195" s="68"/>
      <c r="S195" s="68"/>
      <c r="T195" s="63"/>
      <c r="U195" s="63"/>
      <c r="V195" s="60"/>
    </row>
    <row r="196" spans="2:22" ht="14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2:22" ht="15">
      <c r="B197" s="29" t="s">
        <v>74</v>
      </c>
      <c r="C197" s="76" t="s">
        <v>7</v>
      </c>
      <c r="D197" s="77"/>
      <c r="E197" s="29" t="s">
        <v>24</v>
      </c>
      <c r="F197" s="29" t="s">
        <v>4</v>
      </c>
      <c r="G197" s="29" t="s">
        <v>0</v>
      </c>
      <c r="H197" s="70" t="s">
        <v>7</v>
      </c>
      <c r="I197" s="70"/>
      <c r="J197" s="70"/>
      <c r="K197" s="29" t="s">
        <v>24</v>
      </c>
      <c r="L197" s="29" t="s">
        <v>4</v>
      </c>
      <c r="M197" s="70" t="s">
        <v>5</v>
      </c>
      <c r="N197" s="70"/>
      <c r="O197" s="70" t="s">
        <v>6</v>
      </c>
      <c r="P197" s="70"/>
      <c r="Q197" s="70"/>
      <c r="R197" s="70"/>
      <c r="S197" s="70" t="s">
        <v>19</v>
      </c>
      <c r="T197" s="70"/>
      <c r="U197" s="70"/>
      <c r="V197" s="70"/>
    </row>
    <row r="198" spans="2:22" ht="26.25" customHeight="1">
      <c r="B198" s="88" t="s">
        <v>74</v>
      </c>
      <c r="C198" s="72" t="str">
        <f>C188</f>
        <v>HARDY RODRÍGUEZ - AGENCIA DE COMERCIALIZACIÓN </v>
      </c>
      <c r="D198" s="73"/>
      <c r="E198" s="20"/>
      <c r="F198" s="20"/>
      <c r="G198" s="25" t="s">
        <v>0</v>
      </c>
      <c r="H198" s="61" t="str">
        <f>C190</f>
        <v>ALEJANDRO FORERO ORREGO - GENERAL</v>
      </c>
      <c r="I198" s="61"/>
      <c r="J198" s="61"/>
      <c r="K198" s="20"/>
      <c r="L198" s="20"/>
      <c r="M198" s="71">
        <v>0.6666666666666666</v>
      </c>
      <c r="N198" s="71"/>
      <c r="O198" s="79" t="s">
        <v>383</v>
      </c>
      <c r="P198" s="80"/>
      <c r="Q198" s="80"/>
      <c r="R198" s="81"/>
      <c r="S198" s="69">
        <v>2</v>
      </c>
      <c r="T198" s="69"/>
      <c r="U198" s="69"/>
      <c r="V198" s="69"/>
    </row>
    <row r="199" spans="2:22" ht="26.25" customHeight="1">
      <c r="B199" s="88"/>
      <c r="C199" s="65" t="str">
        <f>C192</f>
        <v>HENRY FRANCISCO ROJAS - GOBIERNO </v>
      </c>
      <c r="D199" s="66"/>
      <c r="E199" s="20"/>
      <c r="F199" s="20"/>
      <c r="G199" s="25" t="s">
        <v>0</v>
      </c>
      <c r="H199" s="61" t="str">
        <f>C194</f>
        <v>JAVIER STEVEN MELO - EPC</v>
      </c>
      <c r="I199" s="61"/>
      <c r="J199" s="61"/>
      <c r="K199" s="20"/>
      <c r="L199" s="20"/>
      <c r="M199" s="71">
        <v>0.6736111111111112</v>
      </c>
      <c r="N199" s="71"/>
      <c r="O199" s="82"/>
      <c r="P199" s="83"/>
      <c r="Q199" s="83"/>
      <c r="R199" s="84"/>
      <c r="S199" s="69"/>
      <c r="T199" s="69"/>
      <c r="U199" s="69"/>
      <c r="V199" s="69"/>
    </row>
    <row r="200" spans="2:22" ht="26.25" customHeight="1">
      <c r="B200" s="88"/>
      <c r="C200" s="72" t="str">
        <f>C194</f>
        <v>JAVIER STEVEN MELO - EPC</v>
      </c>
      <c r="D200" s="73"/>
      <c r="E200" s="20"/>
      <c r="F200" s="20"/>
      <c r="G200" s="25" t="s">
        <v>0</v>
      </c>
      <c r="H200" s="61" t="str">
        <f>C188</f>
        <v>HARDY RODRÍGUEZ - AGENCIA DE COMERCIALIZACIÓN </v>
      </c>
      <c r="I200" s="61"/>
      <c r="J200" s="61"/>
      <c r="K200" s="20"/>
      <c r="L200" s="20"/>
      <c r="M200" s="71">
        <v>0.6805555555555555</v>
      </c>
      <c r="N200" s="71"/>
      <c r="O200" s="82"/>
      <c r="P200" s="83"/>
      <c r="Q200" s="83"/>
      <c r="R200" s="84"/>
      <c r="S200" s="69"/>
      <c r="T200" s="69"/>
      <c r="U200" s="69"/>
      <c r="V200" s="69"/>
    </row>
    <row r="201" spans="2:22" ht="26.25" customHeight="1">
      <c r="B201" s="88"/>
      <c r="C201" s="65" t="str">
        <f>C190</f>
        <v>ALEJANDRO FORERO ORREGO - GENERAL</v>
      </c>
      <c r="D201" s="66"/>
      <c r="E201" s="20"/>
      <c r="F201" s="20"/>
      <c r="G201" s="25" t="s">
        <v>0</v>
      </c>
      <c r="H201" s="61" t="str">
        <f>C192</f>
        <v>HENRY FRANCISCO ROJAS - GOBIERNO </v>
      </c>
      <c r="I201" s="61"/>
      <c r="J201" s="61"/>
      <c r="K201" s="20"/>
      <c r="L201" s="20"/>
      <c r="M201" s="71">
        <v>0.6875</v>
      </c>
      <c r="N201" s="71"/>
      <c r="O201" s="82"/>
      <c r="P201" s="83"/>
      <c r="Q201" s="83"/>
      <c r="R201" s="84"/>
      <c r="S201" s="69"/>
      <c r="T201" s="69"/>
      <c r="U201" s="69"/>
      <c r="V201" s="69"/>
    </row>
    <row r="202" spans="2:22" ht="26.25" customHeight="1">
      <c r="B202" s="88"/>
      <c r="C202" s="65" t="str">
        <f>C188</f>
        <v>HARDY RODRÍGUEZ - AGENCIA DE COMERCIALIZACIÓN </v>
      </c>
      <c r="D202" s="66"/>
      <c r="E202" s="20"/>
      <c r="F202" s="20"/>
      <c r="G202" s="25" t="s">
        <v>0</v>
      </c>
      <c r="H202" s="61" t="str">
        <f>C192</f>
        <v>HENRY FRANCISCO ROJAS - GOBIERNO </v>
      </c>
      <c r="I202" s="61"/>
      <c r="J202" s="61"/>
      <c r="K202" s="20"/>
      <c r="L202" s="20"/>
      <c r="M202" s="71">
        <v>0.6944444444444445</v>
      </c>
      <c r="N202" s="71"/>
      <c r="O202" s="82"/>
      <c r="P202" s="83"/>
      <c r="Q202" s="83"/>
      <c r="R202" s="84"/>
      <c r="S202" s="69"/>
      <c r="T202" s="69"/>
      <c r="U202" s="69"/>
      <c r="V202" s="69"/>
    </row>
    <row r="203" spans="2:22" ht="26.25" customHeight="1">
      <c r="B203" s="88"/>
      <c r="C203" s="65" t="str">
        <f>C190</f>
        <v>ALEJANDRO FORERO ORREGO - GENERAL</v>
      </c>
      <c r="D203" s="66"/>
      <c r="E203" s="20"/>
      <c r="F203" s="20"/>
      <c r="G203" s="25" t="s">
        <v>0</v>
      </c>
      <c r="H203" s="61" t="str">
        <f>C194</f>
        <v>JAVIER STEVEN MELO - EPC</v>
      </c>
      <c r="I203" s="61"/>
      <c r="J203" s="61"/>
      <c r="K203" s="20"/>
      <c r="L203" s="20"/>
      <c r="M203" s="71">
        <v>0.7013888888888888</v>
      </c>
      <c r="N203" s="71"/>
      <c r="O203" s="85"/>
      <c r="P203" s="86"/>
      <c r="Q203" s="86"/>
      <c r="R203" s="87"/>
      <c r="S203" s="69"/>
      <c r="T203" s="69"/>
      <c r="U203" s="69"/>
      <c r="V203" s="69"/>
    </row>
    <row r="205" spans="2:22" ht="15.75">
      <c r="B205" s="38" t="s">
        <v>9</v>
      </c>
      <c r="C205" s="62"/>
      <c r="D205" s="62"/>
      <c r="E205" s="28">
        <v>1</v>
      </c>
      <c r="F205" s="28">
        <v>2</v>
      </c>
      <c r="G205" s="28">
        <v>3</v>
      </c>
      <c r="H205" s="28">
        <v>4</v>
      </c>
      <c r="I205" s="78"/>
      <c r="J205" s="78"/>
      <c r="K205" s="28" t="s">
        <v>1</v>
      </c>
      <c r="L205" s="28" t="s">
        <v>2</v>
      </c>
      <c r="M205" s="28" t="s">
        <v>3</v>
      </c>
      <c r="N205" s="28" t="s">
        <v>10</v>
      </c>
      <c r="O205" s="28" t="s">
        <v>21</v>
      </c>
      <c r="P205" s="28" t="s">
        <v>22</v>
      </c>
      <c r="Q205" s="28" t="s">
        <v>23</v>
      </c>
      <c r="R205" s="28" t="s">
        <v>13</v>
      </c>
      <c r="S205" s="28" t="s">
        <v>11</v>
      </c>
      <c r="T205" s="28" t="s">
        <v>12</v>
      </c>
      <c r="U205" s="28" t="s">
        <v>4</v>
      </c>
      <c r="V205" s="28" t="s">
        <v>20</v>
      </c>
    </row>
    <row r="206" spans="2:22" ht="14.25" customHeight="1">
      <c r="B206" s="89" t="s">
        <v>75</v>
      </c>
      <c r="C206" s="67" t="s">
        <v>347</v>
      </c>
      <c r="D206" s="67"/>
      <c r="E206" s="75"/>
      <c r="F206" s="26">
        <f>+E217</f>
        <v>0</v>
      </c>
      <c r="G206" s="26">
        <f>+K218</f>
        <v>0</v>
      </c>
      <c r="H206" s="26">
        <f>+E219</f>
        <v>0</v>
      </c>
      <c r="I206" s="78"/>
      <c r="J206" s="78"/>
      <c r="K206" s="68">
        <v>0</v>
      </c>
      <c r="L206" s="68">
        <v>0</v>
      </c>
      <c r="M206" s="63">
        <v>0</v>
      </c>
      <c r="N206" s="63">
        <v>0</v>
      </c>
      <c r="O206" s="68">
        <f>+F206+G206+H206+I206+J206</f>
        <v>0</v>
      </c>
      <c r="P206" s="68">
        <f>+F207+G207+H207+I207+J207</f>
        <v>0</v>
      </c>
      <c r="Q206" s="68">
        <f>+O206-P206</f>
        <v>0</v>
      </c>
      <c r="R206" s="63">
        <f>+F217+L218+F219</f>
        <v>0</v>
      </c>
      <c r="S206" s="63">
        <f>+L217+F218+L219</f>
        <v>0</v>
      </c>
      <c r="T206" s="63">
        <f>+R206-S206</f>
        <v>0</v>
      </c>
      <c r="U206" s="63">
        <f>+L206*2+M206*1+N206*0</f>
        <v>0</v>
      </c>
      <c r="V206" s="60"/>
    </row>
    <row r="207" spans="2:22" ht="14.25" customHeight="1">
      <c r="B207" s="90"/>
      <c r="C207" s="67"/>
      <c r="D207" s="67"/>
      <c r="E207" s="75"/>
      <c r="F207" s="26">
        <f>+K217</f>
        <v>0</v>
      </c>
      <c r="G207" s="26">
        <f>+E218</f>
        <v>0</v>
      </c>
      <c r="H207" s="26">
        <f>+K219</f>
        <v>0</v>
      </c>
      <c r="I207" s="78"/>
      <c r="J207" s="78"/>
      <c r="K207" s="68"/>
      <c r="L207" s="68"/>
      <c r="M207" s="63"/>
      <c r="N207" s="63"/>
      <c r="O207" s="68"/>
      <c r="P207" s="68"/>
      <c r="Q207" s="68"/>
      <c r="R207" s="63"/>
      <c r="S207" s="63"/>
      <c r="T207" s="63"/>
      <c r="U207" s="63"/>
      <c r="V207" s="60"/>
    </row>
    <row r="208" spans="2:22" ht="14.25" customHeight="1">
      <c r="B208" s="90"/>
      <c r="C208" s="67" t="s">
        <v>259</v>
      </c>
      <c r="D208" s="67"/>
      <c r="E208" s="30">
        <f>+K217</f>
        <v>0</v>
      </c>
      <c r="F208" s="59"/>
      <c r="G208" s="26">
        <f>+E220</f>
        <v>0</v>
      </c>
      <c r="H208" s="26">
        <f>+K221</f>
        <v>0</v>
      </c>
      <c r="I208" s="78"/>
      <c r="J208" s="78"/>
      <c r="K208" s="68">
        <v>0</v>
      </c>
      <c r="L208" s="68">
        <v>0</v>
      </c>
      <c r="M208" s="68">
        <v>0</v>
      </c>
      <c r="N208" s="68">
        <v>0</v>
      </c>
      <c r="O208" s="68">
        <f>+E208+G208+H208+I208+J208</f>
        <v>0</v>
      </c>
      <c r="P208" s="68">
        <f>+E209+G209+H209+I209+J209</f>
        <v>0</v>
      </c>
      <c r="Q208" s="68">
        <f>+O208-P208</f>
        <v>0</v>
      </c>
      <c r="R208" s="68">
        <f>+L217++F220+L221</f>
        <v>0</v>
      </c>
      <c r="S208" s="68">
        <f>+F217+L220+F221</f>
        <v>0</v>
      </c>
      <c r="T208" s="63">
        <f>+R208-S208</f>
        <v>0</v>
      </c>
      <c r="U208" s="63">
        <f>+L208*2+M208*1+N208*0</f>
        <v>0</v>
      </c>
      <c r="V208" s="60"/>
    </row>
    <row r="209" spans="2:22" ht="14.25" customHeight="1">
      <c r="B209" s="90"/>
      <c r="C209" s="67"/>
      <c r="D209" s="67"/>
      <c r="E209" s="30">
        <f>+E217</f>
        <v>0</v>
      </c>
      <c r="F209" s="59"/>
      <c r="G209" s="26">
        <f>+K220</f>
        <v>0</v>
      </c>
      <c r="H209" s="26">
        <f>+E221</f>
        <v>0</v>
      </c>
      <c r="I209" s="78"/>
      <c r="J209" s="78"/>
      <c r="K209" s="68"/>
      <c r="L209" s="68"/>
      <c r="M209" s="68"/>
      <c r="N209" s="68"/>
      <c r="O209" s="68"/>
      <c r="P209" s="68"/>
      <c r="Q209" s="68"/>
      <c r="R209" s="68"/>
      <c r="S209" s="68"/>
      <c r="T209" s="63"/>
      <c r="U209" s="63"/>
      <c r="V209" s="60"/>
    </row>
    <row r="210" spans="2:22" ht="14.25" customHeight="1">
      <c r="B210" s="90"/>
      <c r="C210" s="67" t="s">
        <v>260</v>
      </c>
      <c r="D210" s="67"/>
      <c r="E210" s="30">
        <f>+E218</f>
        <v>0</v>
      </c>
      <c r="F210" s="27">
        <f>+K220</f>
        <v>0</v>
      </c>
      <c r="G210" s="59"/>
      <c r="H210" s="26">
        <f>+E216</f>
        <v>0</v>
      </c>
      <c r="I210" s="78"/>
      <c r="J210" s="78"/>
      <c r="K210" s="68">
        <v>0</v>
      </c>
      <c r="L210" s="68">
        <v>0</v>
      </c>
      <c r="M210" s="68">
        <v>0</v>
      </c>
      <c r="N210" s="68">
        <v>0</v>
      </c>
      <c r="O210" s="68">
        <f>+E210+F210+H210+I210</f>
        <v>0</v>
      </c>
      <c r="P210" s="68">
        <f>+E211+F211+H211+I211</f>
        <v>0</v>
      </c>
      <c r="Q210" s="68">
        <f>+O210-P210</f>
        <v>0</v>
      </c>
      <c r="R210" s="68">
        <f>+F216+F218+L220</f>
        <v>0</v>
      </c>
      <c r="S210" s="68">
        <f>+L216+L218+F220</f>
        <v>0</v>
      </c>
      <c r="T210" s="63">
        <f>+R210-S210</f>
        <v>0</v>
      </c>
      <c r="U210" s="63">
        <f>+L210*2+M210*1+N210*0</f>
        <v>0</v>
      </c>
      <c r="V210" s="60"/>
    </row>
    <row r="211" spans="2:22" ht="14.25" customHeight="1">
      <c r="B211" s="90"/>
      <c r="C211" s="67"/>
      <c r="D211" s="67"/>
      <c r="E211" s="30">
        <f>+K218</f>
        <v>0</v>
      </c>
      <c r="F211" s="27">
        <f>+E220</f>
        <v>0</v>
      </c>
      <c r="G211" s="59"/>
      <c r="H211" s="26">
        <f>+K216</f>
        <v>0</v>
      </c>
      <c r="I211" s="78"/>
      <c r="J211" s="78"/>
      <c r="K211" s="68"/>
      <c r="L211" s="68"/>
      <c r="M211" s="68"/>
      <c r="N211" s="68"/>
      <c r="O211" s="68"/>
      <c r="P211" s="68"/>
      <c r="Q211" s="68"/>
      <c r="R211" s="68"/>
      <c r="S211" s="68"/>
      <c r="T211" s="63"/>
      <c r="U211" s="63"/>
      <c r="V211" s="60"/>
    </row>
    <row r="212" spans="2:22" ht="14.25" customHeight="1">
      <c r="B212" s="90"/>
      <c r="C212" s="67" t="s">
        <v>261</v>
      </c>
      <c r="D212" s="67"/>
      <c r="E212" s="30">
        <f>+K219</f>
        <v>0</v>
      </c>
      <c r="F212" s="26">
        <f>+E221</f>
        <v>0</v>
      </c>
      <c r="G212" s="26">
        <f>+K216</f>
        <v>0</v>
      </c>
      <c r="H212" s="59"/>
      <c r="I212" s="78"/>
      <c r="J212" s="78"/>
      <c r="K212" s="68">
        <v>0</v>
      </c>
      <c r="L212" s="68">
        <v>0</v>
      </c>
      <c r="M212" s="68">
        <v>0</v>
      </c>
      <c r="N212" s="68">
        <v>0</v>
      </c>
      <c r="O212" s="68">
        <f>E212+F212+G212</f>
        <v>0</v>
      </c>
      <c r="P212" s="68">
        <f>+E213+F213+G213+I213+J213</f>
        <v>0</v>
      </c>
      <c r="Q212" s="68">
        <f>+O212-P212</f>
        <v>0</v>
      </c>
      <c r="R212" s="68">
        <f>+L216+L219+F221</f>
        <v>0</v>
      </c>
      <c r="S212" s="68">
        <f>+F216+F219+L221</f>
        <v>0</v>
      </c>
      <c r="T212" s="63">
        <f>+R212-S212</f>
        <v>0</v>
      </c>
      <c r="U212" s="63">
        <f>+L212*2+M212*1+N212*0</f>
        <v>0</v>
      </c>
      <c r="V212" s="60"/>
    </row>
    <row r="213" spans="2:22" ht="14.25" customHeight="1">
      <c r="B213" s="90"/>
      <c r="C213" s="67"/>
      <c r="D213" s="67"/>
      <c r="E213" s="30">
        <f>+E219</f>
        <v>0</v>
      </c>
      <c r="F213" s="26">
        <f>+K221</f>
        <v>0</v>
      </c>
      <c r="G213" s="26">
        <f>+E216</f>
        <v>0</v>
      </c>
      <c r="H213" s="59"/>
      <c r="I213" s="78"/>
      <c r="J213" s="78"/>
      <c r="K213" s="68"/>
      <c r="L213" s="68"/>
      <c r="M213" s="68"/>
      <c r="N213" s="68"/>
      <c r="O213" s="68"/>
      <c r="P213" s="68"/>
      <c r="Q213" s="68"/>
      <c r="R213" s="68"/>
      <c r="S213" s="68"/>
      <c r="T213" s="63"/>
      <c r="U213" s="63"/>
      <c r="V213" s="60"/>
    </row>
    <row r="214" spans="2:22" ht="14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2:22" ht="15">
      <c r="B215" s="29" t="s">
        <v>75</v>
      </c>
      <c r="C215" s="76" t="s">
        <v>7</v>
      </c>
      <c r="D215" s="77"/>
      <c r="E215" s="29" t="s">
        <v>24</v>
      </c>
      <c r="F215" s="29" t="s">
        <v>4</v>
      </c>
      <c r="G215" s="29" t="s">
        <v>0</v>
      </c>
      <c r="H215" s="70" t="s">
        <v>7</v>
      </c>
      <c r="I215" s="70"/>
      <c r="J215" s="70"/>
      <c r="K215" s="29" t="s">
        <v>24</v>
      </c>
      <c r="L215" s="29" t="s">
        <v>4</v>
      </c>
      <c r="M215" s="70" t="s">
        <v>5</v>
      </c>
      <c r="N215" s="70"/>
      <c r="O215" s="70" t="s">
        <v>6</v>
      </c>
      <c r="P215" s="70"/>
      <c r="Q215" s="70"/>
      <c r="R215" s="70"/>
      <c r="S215" s="70" t="s">
        <v>19</v>
      </c>
      <c r="T215" s="70"/>
      <c r="U215" s="70"/>
      <c r="V215" s="70"/>
    </row>
    <row r="216" spans="2:22" ht="27.75" customHeight="1">
      <c r="B216" s="88" t="s">
        <v>75</v>
      </c>
      <c r="C216" s="72" t="str">
        <f>C206</f>
        <v>JOSE ENRIQUE MENDOZA - MINAS Y ENERGIA</v>
      </c>
      <c r="D216" s="73"/>
      <c r="E216" s="20"/>
      <c r="F216" s="20"/>
      <c r="G216" s="25" t="s">
        <v>0</v>
      </c>
      <c r="H216" s="61" t="str">
        <f>C208</f>
        <v>JOSE ALFREDO SANABRIA - INTEGRACION REGIONAL</v>
      </c>
      <c r="I216" s="61"/>
      <c r="J216" s="61"/>
      <c r="K216" s="20"/>
      <c r="L216" s="20"/>
      <c r="M216" s="71">
        <v>0.6666666666666666</v>
      </c>
      <c r="N216" s="71"/>
      <c r="O216" s="79" t="s">
        <v>383</v>
      </c>
      <c r="P216" s="80"/>
      <c r="Q216" s="80"/>
      <c r="R216" s="81"/>
      <c r="S216" s="69">
        <v>3</v>
      </c>
      <c r="T216" s="69"/>
      <c r="U216" s="69"/>
      <c r="V216" s="69"/>
    </row>
    <row r="217" spans="2:22" ht="27.75" customHeight="1">
      <c r="B217" s="88"/>
      <c r="C217" s="65" t="str">
        <f>C210</f>
        <v>JORGE WILLIAM LOPEZ - EPC</v>
      </c>
      <c r="D217" s="66"/>
      <c r="E217" s="20"/>
      <c r="F217" s="20"/>
      <c r="G217" s="25" t="s">
        <v>0</v>
      </c>
      <c r="H217" s="61" t="str">
        <f>C212</f>
        <v>ANDRES FORERO - HACIENDA</v>
      </c>
      <c r="I217" s="61"/>
      <c r="J217" s="61"/>
      <c r="K217" s="20"/>
      <c r="L217" s="20"/>
      <c r="M217" s="71">
        <v>0.6736111111111112</v>
      </c>
      <c r="N217" s="71"/>
      <c r="O217" s="82"/>
      <c r="P217" s="83"/>
      <c r="Q217" s="83"/>
      <c r="R217" s="84"/>
      <c r="S217" s="69"/>
      <c r="T217" s="69"/>
      <c r="U217" s="69"/>
      <c r="V217" s="69"/>
    </row>
    <row r="218" spans="2:22" ht="27.75" customHeight="1">
      <c r="B218" s="88"/>
      <c r="C218" s="72" t="str">
        <f>C212</f>
        <v>ANDRES FORERO - HACIENDA</v>
      </c>
      <c r="D218" s="73"/>
      <c r="E218" s="20"/>
      <c r="F218" s="20"/>
      <c r="G218" s="25" t="s">
        <v>0</v>
      </c>
      <c r="H218" s="61" t="str">
        <f>C206</f>
        <v>JOSE ENRIQUE MENDOZA - MINAS Y ENERGIA</v>
      </c>
      <c r="I218" s="61"/>
      <c r="J218" s="61"/>
      <c r="K218" s="20"/>
      <c r="L218" s="20"/>
      <c r="M218" s="71">
        <v>0.6805555555555555</v>
      </c>
      <c r="N218" s="71"/>
      <c r="O218" s="82"/>
      <c r="P218" s="83"/>
      <c r="Q218" s="83"/>
      <c r="R218" s="84"/>
      <c r="S218" s="69"/>
      <c r="T218" s="69"/>
      <c r="U218" s="69"/>
      <c r="V218" s="69"/>
    </row>
    <row r="219" spans="2:22" ht="27.75" customHeight="1">
      <c r="B219" s="88"/>
      <c r="C219" s="65" t="str">
        <f>C208</f>
        <v>JOSE ALFREDO SANABRIA - INTEGRACION REGIONAL</v>
      </c>
      <c r="D219" s="66"/>
      <c r="E219" s="20"/>
      <c r="F219" s="20"/>
      <c r="G219" s="25" t="s">
        <v>0</v>
      </c>
      <c r="H219" s="61" t="str">
        <f>C210</f>
        <v>JORGE WILLIAM LOPEZ - EPC</v>
      </c>
      <c r="I219" s="61"/>
      <c r="J219" s="61"/>
      <c r="K219" s="20"/>
      <c r="L219" s="20"/>
      <c r="M219" s="71">
        <v>0.6875</v>
      </c>
      <c r="N219" s="71"/>
      <c r="O219" s="82"/>
      <c r="P219" s="83"/>
      <c r="Q219" s="83"/>
      <c r="R219" s="84"/>
      <c r="S219" s="69"/>
      <c r="T219" s="69"/>
      <c r="U219" s="69"/>
      <c r="V219" s="69"/>
    </row>
    <row r="220" spans="2:22" ht="27.75" customHeight="1">
      <c r="B220" s="88"/>
      <c r="C220" s="65" t="str">
        <f>C206</f>
        <v>JOSE ENRIQUE MENDOZA - MINAS Y ENERGIA</v>
      </c>
      <c r="D220" s="66"/>
      <c r="E220" s="20"/>
      <c r="F220" s="20"/>
      <c r="G220" s="25" t="s">
        <v>0</v>
      </c>
      <c r="H220" s="61" t="str">
        <f>C210</f>
        <v>JORGE WILLIAM LOPEZ - EPC</v>
      </c>
      <c r="I220" s="61"/>
      <c r="J220" s="61"/>
      <c r="K220" s="20"/>
      <c r="L220" s="20"/>
      <c r="M220" s="71">
        <v>0.6944444444444445</v>
      </c>
      <c r="N220" s="71"/>
      <c r="O220" s="82"/>
      <c r="P220" s="83"/>
      <c r="Q220" s="83"/>
      <c r="R220" s="84"/>
      <c r="S220" s="69"/>
      <c r="T220" s="69"/>
      <c r="U220" s="69"/>
      <c r="V220" s="69"/>
    </row>
    <row r="221" spans="2:22" ht="27.75" customHeight="1">
      <c r="B221" s="88"/>
      <c r="C221" s="65" t="str">
        <f>C208</f>
        <v>JOSE ALFREDO SANABRIA - INTEGRACION REGIONAL</v>
      </c>
      <c r="D221" s="66"/>
      <c r="E221" s="20"/>
      <c r="F221" s="20"/>
      <c r="G221" s="25" t="s">
        <v>0</v>
      </c>
      <c r="H221" s="61" t="str">
        <f>C212</f>
        <v>ANDRES FORERO - HACIENDA</v>
      </c>
      <c r="I221" s="61"/>
      <c r="J221" s="61"/>
      <c r="K221" s="20"/>
      <c r="L221" s="20"/>
      <c r="M221" s="71">
        <v>0.7013888888888888</v>
      </c>
      <c r="N221" s="71"/>
      <c r="O221" s="85"/>
      <c r="P221" s="86"/>
      <c r="Q221" s="86"/>
      <c r="R221" s="87"/>
      <c r="S221" s="69"/>
      <c r="T221" s="69"/>
      <c r="U221" s="69"/>
      <c r="V221" s="69"/>
    </row>
    <row r="223" spans="2:22" ht="15.75">
      <c r="B223" s="38" t="s">
        <v>9</v>
      </c>
      <c r="C223" s="62"/>
      <c r="D223" s="62"/>
      <c r="E223" s="28">
        <v>1</v>
      </c>
      <c r="F223" s="28">
        <v>2</v>
      </c>
      <c r="G223" s="40">
        <v>3</v>
      </c>
      <c r="H223" s="40">
        <v>4</v>
      </c>
      <c r="I223" s="93"/>
      <c r="J223" s="78"/>
      <c r="K223" s="28" t="s">
        <v>1</v>
      </c>
      <c r="L223" s="28" t="s">
        <v>2</v>
      </c>
      <c r="M223" s="28" t="s">
        <v>3</v>
      </c>
      <c r="N223" s="28" t="s">
        <v>10</v>
      </c>
      <c r="O223" s="28" t="s">
        <v>21</v>
      </c>
      <c r="P223" s="28" t="s">
        <v>22</v>
      </c>
      <c r="Q223" s="28" t="s">
        <v>23</v>
      </c>
      <c r="R223" s="28" t="s">
        <v>13</v>
      </c>
      <c r="S223" s="28" t="s">
        <v>11</v>
      </c>
      <c r="T223" s="28" t="s">
        <v>12</v>
      </c>
      <c r="U223" s="28" t="s">
        <v>4</v>
      </c>
      <c r="V223" s="28" t="s">
        <v>20</v>
      </c>
    </row>
    <row r="224" spans="2:22" ht="14.25" customHeight="1">
      <c r="B224" s="89" t="s">
        <v>76</v>
      </c>
      <c r="C224" s="74" t="s">
        <v>262</v>
      </c>
      <c r="D224" s="74"/>
      <c r="E224" s="75"/>
      <c r="F224" s="26">
        <f>+E235</f>
        <v>0</v>
      </c>
      <c r="G224" s="41">
        <f>+K236</f>
        <v>0</v>
      </c>
      <c r="H224" s="39">
        <f>+E237</f>
        <v>0</v>
      </c>
      <c r="I224" s="93"/>
      <c r="J224" s="78"/>
      <c r="K224" s="68">
        <v>0</v>
      </c>
      <c r="L224" s="68">
        <v>0</v>
      </c>
      <c r="M224" s="63">
        <v>0</v>
      </c>
      <c r="N224" s="63">
        <v>0</v>
      </c>
      <c r="O224" s="68">
        <f>+F224+G224+H224+I224+J224</f>
        <v>0</v>
      </c>
      <c r="P224" s="68">
        <f>+F225+G225+H225+I225+J225</f>
        <v>0</v>
      </c>
      <c r="Q224" s="68">
        <f>+O224-P224</f>
        <v>0</v>
      </c>
      <c r="R224" s="63">
        <f>+F235+L236+F237</f>
        <v>0</v>
      </c>
      <c r="S224" s="63">
        <f>+L235+F236+L237</f>
        <v>0</v>
      </c>
      <c r="T224" s="63">
        <f>+R224-S224</f>
        <v>0</v>
      </c>
      <c r="U224" s="63">
        <f>+L224*2+M224*1+N224*0</f>
        <v>0</v>
      </c>
      <c r="V224" s="60"/>
    </row>
    <row r="225" spans="2:22" ht="14.25" customHeight="1">
      <c r="B225" s="90"/>
      <c r="C225" s="74"/>
      <c r="D225" s="74"/>
      <c r="E225" s="75"/>
      <c r="F225" s="26">
        <f>+K235</f>
        <v>0</v>
      </c>
      <c r="G225" s="41">
        <f>+E236</f>
        <v>0</v>
      </c>
      <c r="H225" s="39">
        <f>+K237</f>
        <v>0</v>
      </c>
      <c r="I225" s="93"/>
      <c r="J225" s="78"/>
      <c r="K225" s="68"/>
      <c r="L225" s="68"/>
      <c r="M225" s="63"/>
      <c r="N225" s="63"/>
      <c r="O225" s="68"/>
      <c r="P225" s="68"/>
      <c r="Q225" s="68"/>
      <c r="R225" s="63"/>
      <c r="S225" s="63"/>
      <c r="T225" s="63"/>
      <c r="U225" s="63"/>
      <c r="V225" s="60"/>
    </row>
    <row r="226" spans="2:22" ht="14.25" customHeight="1">
      <c r="B226" s="90"/>
      <c r="C226" s="67" t="s">
        <v>346</v>
      </c>
      <c r="D226" s="67"/>
      <c r="E226" s="30">
        <f>+K235</f>
        <v>0</v>
      </c>
      <c r="F226" s="59"/>
      <c r="G226" s="41">
        <f>+E238</f>
        <v>0</v>
      </c>
      <c r="H226" s="39">
        <f>+K239</f>
        <v>0</v>
      </c>
      <c r="I226" s="93"/>
      <c r="J226" s="78"/>
      <c r="K226" s="68">
        <v>0</v>
      </c>
      <c r="L226" s="68">
        <v>0</v>
      </c>
      <c r="M226" s="68">
        <v>0</v>
      </c>
      <c r="N226" s="68">
        <v>0</v>
      </c>
      <c r="O226" s="68">
        <f>+E226+G226+H226+I226+J226</f>
        <v>0</v>
      </c>
      <c r="P226" s="68">
        <f>+E227+G227+H227+I227+J227</f>
        <v>0</v>
      </c>
      <c r="Q226" s="68">
        <f>+O226-P226</f>
        <v>0</v>
      </c>
      <c r="R226" s="68">
        <f>+L235++F238+L239</f>
        <v>0</v>
      </c>
      <c r="S226" s="68">
        <f>+F235+L238+F239</f>
        <v>0</v>
      </c>
      <c r="T226" s="63">
        <f>+R226-S226</f>
        <v>0</v>
      </c>
      <c r="U226" s="63">
        <f>+L226*2+M226*1+N226*0</f>
        <v>0</v>
      </c>
      <c r="V226" s="60"/>
    </row>
    <row r="227" spans="2:22" ht="14.25" customHeight="1">
      <c r="B227" s="90"/>
      <c r="C227" s="67"/>
      <c r="D227" s="67"/>
      <c r="E227" s="30">
        <f>+E235</f>
        <v>0</v>
      </c>
      <c r="F227" s="59"/>
      <c r="G227" s="41">
        <f>+K238</f>
        <v>0</v>
      </c>
      <c r="H227" s="39">
        <f>+E239</f>
        <v>0</v>
      </c>
      <c r="I227" s="93"/>
      <c r="J227" s="78"/>
      <c r="K227" s="68"/>
      <c r="L227" s="68"/>
      <c r="M227" s="68"/>
      <c r="N227" s="68"/>
      <c r="O227" s="68"/>
      <c r="P227" s="68"/>
      <c r="Q227" s="68"/>
      <c r="R227" s="68"/>
      <c r="S227" s="68"/>
      <c r="T227" s="63"/>
      <c r="U227" s="63"/>
      <c r="V227" s="60"/>
    </row>
    <row r="228" spans="2:22" ht="14.25" customHeight="1">
      <c r="B228" s="90"/>
      <c r="C228" s="74" t="s">
        <v>263</v>
      </c>
      <c r="D228" s="74"/>
      <c r="E228" s="30">
        <f>+E236</f>
        <v>0</v>
      </c>
      <c r="F228" s="27">
        <f>+K238</f>
        <v>0</v>
      </c>
      <c r="G228" s="64"/>
      <c r="H228" s="39">
        <f>+E234</f>
        <v>0</v>
      </c>
      <c r="I228" s="93"/>
      <c r="J228" s="78"/>
      <c r="K228" s="68">
        <v>0</v>
      </c>
      <c r="L228" s="68">
        <v>0</v>
      </c>
      <c r="M228" s="68">
        <v>0</v>
      </c>
      <c r="N228" s="68">
        <v>0</v>
      </c>
      <c r="O228" s="68">
        <f>+E228+F228+H228+I228</f>
        <v>0</v>
      </c>
      <c r="P228" s="68">
        <f>+E229+F229+H229+I229</f>
        <v>0</v>
      </c>
      <c r="Q228" s="68">
        <f>+O228-P228</f>
        <v>0</v>
      </c>
      <c r="R228" s="68">
        <f>+F234+F236+L238</f>
        <v>0</v>
      </c>
      <c r="S228" s="68">
        <f>+L234+L236+F238</f>
        <v>0</v>
      </c>
      <c r="T228" s="63">
        <f>+R228-S228</f>
        <v>0</v>
      </c>
      <c r="U228" s="63">
        <f>+L228*2+M228*1+N228*0</f>
        <v>0</v>
      </c>
      <c r="V228" s="60"/>
    </row>
    <row r="229" spans="2:22" ht="14.25" customHeight="1">
      <c r="B229" s="90"/>
      <c r="C229" s="74"/>
      <c r="D229" s="74"/>
      <c r="E229" s="30">
        <f>+K236</f>
        <v>0</v>
      </c>
      <c r="F229" s="27">
        <f>+E238</f>
        <v>0</v>
      </c>
      <c r="G229" s="64"/>
      <c r="H229" s="39">
        <f>+K234</f>
        <v>0</v>
      </c>
      <c r="I229" s="93"/>
      <c r="J229" s="78"/>
      <c r="K229" s="68"/>
      <c r="L229" s="68"/>
      <c r="M229" s="68"/>
      <c r="N229" s="68"/>
      <c r="O229" s="68"/>
      <c r="P229" s="68"/>
      <c r="Q229" s="68"/>
      <c r="R229" s="68"/>
      <c r="S229" s="68"/>
      <c r="T229" s="63"/>
      <c r="U229" s="63"/>
      <c r="V229" s="60"/>
    </row>
    <row r="230" spans="2:22" ht="14.25" customHeight="1">
      <c r="B230" s="90"/>
      <c r="C230" s="74" t="s">
        <v>264</v>
      </c>
      <c r="D230" s="74"/>
      <c r="E230" s="30">
        <f>+K237</f>
        <v>0</v>
      </c>
      <c r="F230" s="26">
        <f>+E239</f>
        <v>0</v>
      </c>
      <c r="G230" s="26">
        <f>+K234</f>
        <v>0</v>
      </c>
      <c r="H230" s="94"/>
      <c r="I230" s="78"/>
      <c r="J230" s="78"/>
      <c r="K230" s="68">
        <v>0</v>
      </c>
      <c r="L230" s="68">
        <v>0</v>
      </c>
      <c r="M230" s="68">
        <v>0</v>
      </c>
      <c r="N230" s="68">
        <v>0</v>
      </c>
      <c r="O230" s="68">
        <f>E230+F230+G230</f>
        <v>0</v>
      </c>
      <c r="P230" s="68">
        <f>+E231+F231+G231+I231+J231</f>
        <v>0</v>
      </c>
      <c r="Q230" s="68">
        <f>+O230-P230</f>
        <v>0</v>
      </c>
      <c r="R230" s="68">
        <f>+L234+L237+F239</f>
        <v>0</v>
      </c>
      <c r="S230" s="68">
        <f>+F234+F237+L239</f>
        <v>0</v>
      </c>
      <c r="T230" s="63">
        <f>+R230-S230</f>
        <v>0</v>
      </c>
      <c r="U230" s="63">
        <f>+L230*2+M230*1+N230*0</f>
        <v>0</v>
      </c>
      <c r="V230" s="60"/>
    </row>
    <row r="231" spans="2:22" ht="14.25" customHeight="1">
      <c r="B231" s="90"/>
      <c r="C231" s="74"/>
      <c r="D231" s="74"/>
      <c r="E231" s="30">
        <f>+E237</f>
        <v>0</v>
      </c>
      <c r="F231" s="26">
        <f>+K239</f>
        <v>0</v>
      </c>
      <c r="G231" s="26">
        <f>+E234</f>
        <v>0</v>
      </c>
      <c r="H231" s="59"/>
      <c r="I231" s="78"/>
      <c r="J231" s="78"/>
      <c r="K231" s="68"/>
      <c r="L231" s="68"/>
      <c r="M231" s="68"/>
      <c r="N231" s="68"/>
      <c r="O231" s="68"/>
      <c r="P231" s="68"/>
      <c r="Q231" s="68"/>
      <c r="R231" s="68"/>
      <c r="S231" s="68"/>
      <c r="T231" s="63"/>
      <c r="U231" s="63"/>
      <c r="V231" s="60"/>
    </row>
    <row r="232" spans="2:22" ht="14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2:22" ht="15">
      <c r="B233" s="29" t="s">
        <v>76</v>
      </c>
      <c r="C233" s="76" t="s">
        <v>7</v>
      </c>
      <c r="D233" s="77"/>
      <c r="E233" s="29" t="s">
        <v>24</v>
      </c>
      <c r="F233" s="29" t="s">
        <v>4</v>
      </c>
      <c r="G233" s="29" t="s">
        <v>0</v>
      </c>
      <c r="H233" s="70" t="s">
        <v>7</v>
      </c>
      <c r="I233" s="70"/>
      <c r="J233" s="70"/>
      <c r="K233" s="29" t="s">
        <v>24</v>
      </c>
      <c r="L233" s="29" t="s">
        <v>4</v>
      </c>
      <c r="M233" s="70" t="s">
        <v>5</v>
      </c>
      <c r="N233" s="70"/>
      <c r="O233" s="70" t="s">
        <v>6</v>
      </c>
      <c r="P233" s="70"/>
      <c r="Q233" s="70"/>
      <c r="R233" s="70"/>
      <c r="S233" s="70" t="s">
        <v>19</v>
      </c>
      <c r="T233" s="70"/>
      <c r="U233" s="70"/>
      <c r="V233" s="70"/>
    </row>
    <row r="234" spans="2:22" ht="32.25" customHeight="1">
      <c r="B234" s="88" t="s">
        <v>76</v>
      </c>
      <c r="C234" s="65" t="str">
        <f>C224</f>
        <v>LUIS ALBERTO RODRIGUEZ ROJAS  - AMBIENTE</v>
      </c>
      <c r="D234" s="66"/>
      <c r="E234" s="20"/>
      <c r="F234" s="20"/>
      <c r="G234" s="25" t="s">
        <v>0</v>
      </c>
      <c r="H234" s="61" t="str">
        <f>C226</f>
        <v>DIEGO ALECANDER CORTES BUITRAGO - ASAMBLEA DE CUND.</v>
      </c>
      <c r="I234" s="61"/>
      <c r="J234" s="61"/>
      <c r="K234" s="20"/>
      <c r="L234" s="20"/>
      <c r="M234" s="71">
        <v>0.7083333333333334</v>
      </c>
      <c r="N234" s="71"/>
      <c r="O234" s="79" t="s">
        <v>383</v>
      </c>
      <c r="P234" s="80"/>
      <c r="Q234" s="80"/>
      <c r="R234" s="81"/>
      <c r="S234" s="69">
        <v>1</v>
      </c>
      <c r="T234" s="69"/>
      <c r="U234" s="69"/>
      <c r="V234" s="69"/>
    </row>
    <row r="235" spans="2:22" ht="32.25" customHeight="1">
      <c r="B235" s="88"/>
      <c r="C235" s="65" t="str">
        <f>C228</f>
        <v>JAIME CIFUENTES DELGADO - EMPRESA INMOBILIARIA</v>
      </c>
      <c r="D235" s="66"/>
      <c r="E235" s="20"/>
      <c r="F235" s="20"/>
      <c r="G235" s="25" t="s">
        <v>0</v>
      </c>
      <c r="H235" s="61" t="str">
        <f>C230</f>
        <v>ANDRES GONZALEZ - AMBIENTE</v>
      </c>
      <c r="I235" s="61"/>
      <c r="J235" s="61"/>
      <c r="K235" s="20"/>
      <c r="L235" s="20"/>
      <c r="M235" s="71">
        <v>0.7152777777777778</v>
      </c>
      <c r="N235" s="71"/>
      <c r="O235" s="82"/>
      <c r="P235" s="83"/>
      <c r="Q235" s="83"/>
      <c r="R235" s="84"/>
      <c r="S235" s="69"/>
      <c r="T235" s="69"/>
      <c r="U235" s="69"/>
      <c r="V235" s="69"/>
    </row>
    <row r="236" spans="2:22" ht="32.25" customHeight="1">
      <c r="B236" s="88"/>
      <c r="C236" s="65" t="str">
        <f>C230</f>
        <v>ANDRES GONZALEZ - AMBIENTE</v>
      </c>
      <c r="D236" s="66"/>
      <c r="E236" s="20"/>
      <c r="F236" s="20"/>
      <c r="G236" s="25" t="s">
        <v>0</v>
      </c>
      <c r="H236" s="61" t="str">
        <f>C224</f>
        <v>LUIS ALBERTO RODRIGUEZ ROJAS  - AMBIENTE</v>
      </c>
      <c r="I236" s="61"/>
      <c r="J236" s="61"/>
      <c r="K236" s="20"/>
      <c r="L236" s="20"/>
      <c r="M236" s="71">
        <v>0.7222222222222222</v>
      </c>
      <c r="N236" s="71"/>
      <c r="O236" s="82"/>
      <c r="P236" s="83"/>
      <c r="Q236" s="83"/>
      <c r="R236" s="84"/>
      <c r="S236" s="69"/>
      <c r="T236" s="69"/>
      <c r="U236" s="69"/>
      <c r="V236" s="69"/>
    </row>
    <row r="237" spans="2:22" ht="32.25" customHeight="1">
      <c r="B237" s="88"/>
      <c r="C237" s="65" t="str">
        <f>C226</f>
        <v>DIEGO ALECANDER CORTES BUITRAGO - ASAMBLEA DE CUND.</v>
      </c>
      <c r="D237" s="66"/>
      <c r="E237" s="20"/>
      <c r="F237" s="20"/>
      <c r="G237" s="25" t="s">
        <v>0</v>
      </c>
      <c r="H237" s="61" t="str">
        <f>C228</f>
        <v>JAIME CIFUENTES DELGADO - EMPRESA INMOBILIARIA</v>
      </c>
      <c r="I237" s="61"/>
      <c r="J237" s="61"/>
      <c r="K237" s="20"/>
      <c r="L237" s="20"/>
      <c r="M237" s="71">
        <v>0.7291666666666666</v>
      </c>
      <c r="N237" s="71"/>
      <c r="O237" s="82"/>
      <c r="P237" s="83"/>
      <c r="Q237" s="83"/>
      <c r="R237" s="84"/>
      <c r="S237" s="69"/>
      <c r="T237" s="69"/>
      <c r="U237" s="69"/>
      <c r="V237" s="69"/>
    </row>
    <row r="238" spans="2:22" ht="32.25" customHeight="1">
      <c r="B238" s="88"/>
      <c r="C238" s="65" t="str">
        <f>C224</f>
        <v>LUIS ALBERTO RODRIGUEZ ROJAS  - AMBIENTE</v>
      </c>
      <c r="D238" s="66"/>
      <c r="E238" s="20"/>
      <c r="F238" s="20"/>
      <c r="G238" s="25" t="s">
        <v>0</v>
      </c>
      <c r="H238" s="61" t="str">
        <f>C228</f>
        <v>JAIME CIFUENTES DELGADO - EMPRESA INMOBILIARIA</v>
      </c>
      <c r="I238" s="61"/>
      <c r="J238" s="61"/>
      <c r="K238" s="20"/>
      <c r="L238" s="20"/>
      <c r="M238" s="71">
        <v>0.7361111111111112</v>
      </c>
      <c r="N238" s="71"/>
      <c r="O238" s="82"/>
      <c r="P238" s="83"/>
      <c r="Q238" s="83"/>
      <c r="R238" s="84"/>
      <c r="S238" s="69"/>
      <c r="T238" s="69"/>
      <c r="U238" s="69"/>
      <c r="V238" s="69"/>
    </row>
    <row r="239" spans="2:22" ht="32.25" customHeight="1">
      <c r="B239" s="88"/>
      <c r="C239" s="65" t="str">
        <f>C226</f>
        <v>DIEGO ALECANDER CORTES BUITRAGO - ASAMBLEA DE CUND.</v>
      </c>
      <c r="D239" s="66"/>
      <c r="E239" s="20"/>
      <c r="F239" s="20"/>
      <c r="G239" s="25" t="s">
        <v>0</v>
      </c>
      <c r="H239" s="61" t="str">
        <f>C230</f>
        <v>ANDRES GONZALEZ - AMBIENTE</v>
      </c>
      <c r="I239" s="61"/>
      <c r="J239" s="61"/>
      <c r="K239" s="20"/>
      <c r="L239" s="20"/>
      <c r="M239" s="71">
        <v>0.7430555555555555</v>
      </c>
      <c r="N239" s="71"/>
      <c r="O239" s="85"/>
      <c r="P239" s="86"/>
      <c r="Q239" s="86"/>
      <c r="R239" s="87"/>
      <c r="S239" s="69"/>
      <c r="T239" s="69"/>
      <c r="U239" s="69"/>
      <c r="V239" s="69"/>
    </row>
    <row r="241" spans="2:22" ht="15.75">
      <c r="B241" s="38" t="s">
        <v>9</v>
      </c>
      <c r="C241" s="62"/>
      <c r="D241" s="62"/>
      <c r="E241" s="28">
        <v>1</v>
      </c>
      <c r="F241" s="28">
        <v>2</v>
      </c>
      <c r="G241" s="40">
        <v>3</v>
      </c>
      <c r="H241" s="40">
        <v>4</v>
      </c>
      <c r="I241" s="93"/>
      <c r="J241" s="78"/>
      <c r="K241" s="28" t="s">
        <v>1</v>
      </c>
      <c r="L241" s="28" t="s">
        <v>2</v>
      </c>
      <c r="M241" s="28" t="s">
        <v>3</v>
      </c>
      <c r="N241" s="28" t="s">
        <v>10</v>
      </c>
      <c r="O241" s="28" t="s">
        <v>21</v>
      </c>
      <c r="P241" s="28" t="s">
        <v>22</v>
      </c>
      <c r="Q241" s="28" t="s">
        <v>23</v>
      </c>
      <c r="R241" s="28" t="s">
        <v>13</v>
      </c>
      <c r="S241" s="28" t="s">
        <v>11</v>
      </c>
      <c r="T241" s="28" t="s">
        <v>12</v>
      </c>
      <c r="U241" s="28" t="s">
        <v>4</v>
      </c>
      <c r="V241" s="28" t="s">
        <v>20</v>
      </c>
    </row>
    <row r="242" spans="2:22" ht="14.25" customHeight="1">
      <c r="B242" s="89" t="s">
        <v>77</v>
      </c>
      <c r="C242" s="67" t="s">
        <v>265</v>
      </c>
      <c r="D242" s="67"/>
      <c r="E242" s="75"/>
      <c r="F242" s="26">
        <f>+E253</f>
        <v>0</v>
      </c>
      <c r="G242" s="41">
        <f>+K254</f>
        <v>0</v>
      </c>
      <c r="H242" s="39">
        <f>+E255</f>
        <v>0</v>
      </c>
      <c r="I242" s="93"/>
      <c r="J242" s="78"/>
      <c r="K242" s="68">
        <v>0</v>
      </c>
      <c r="L242" s="68">
        <v>0</v>
      </c>
      <c r="M242" s="63">
        <v>0</v>
      </c>
      <c r="N242" s="63">
        <v>0</v>
      </c>
      <c r="O242" s="68">
        <f>+F242+G242+H242+I242+J242</f>
        <v>0</v>
      </c>
      <c r="P242" s="68">
        <f>+F243+G243+H243+I243+J243</f>
        <v>0</v>
      </c>
      <c r="Q242" s="68">
        <f>+O242-P242</f>
        <v>0</v>
      </c>
      <c r="R242" s="63">
        <f>+F253+L254+F255</f>
        <v>0</v>
      </c>
      <c r="S242" s="63">
        <f>+L253+F254+L255</f>
        <v>0</v>
      </c>
      <c r="T242" s="63">
        <f>+R242-S242</f>
        <v>0</v>
      </c>
      <c r="U242" s="63">
        <f>+L242*2+M242*1+N242*0</f>
        <v>0</v>
      </c>
      <c r="V242" s="60"/>
    </row>
    <row r="243" spans="2:22" ht="14.25" customHeight="1">
      <c r="B243" s="90"/>
      <c r="C243" s="67"/>
      <c r="D243" s="67"/>
      <c r="E243" s="75"/>
      <c r="F243" s="26">
        <f>+K253</f>
        <v>0</v>
      </c>
      <c r="G243" s="41">
        <f>+E254</f>
        <v>0</v>
      </c>
      <c r="H243" s="39">
        <f>+K255</f>
        <v>0</v>
      </c>
      <c r="I243" s="93"/>
      <c r="J243" s="78"/>
      <c r="K243" s="68"/>
      <c r="L243" s="68"/>
      <c r="M243" s="63"/>
      <c r="N243" s="63"/>
      <c r="O243" s="68"/>
      <c r="P243" s="68"/>
      <c r="Q243" s="68"/>
      <c r="R243" s="63"/>
      <c r="S243" s="63"/>
      <c r="T243" s="63"/>
      <c r="U243" s="63"/>
      <c r="V243" s="60"/>
    </row>
    <row r="244" spans="2:22" ht="14.25" customHeight="1">
      <c r="B244" s="90"/>
      <c r="C244" s="67" t="s">
        <v>399</v>
      </c>
      <c r="D244" s="67"/>
      <c r="E244" s="30">
        <f>+K253</f>
        <v>0</v>
      </c>
      <c r="F244" s="59"/>
      <c r="G244" s="41">
        <f>+E256</f>
        <v>0</v>
      </c>
      <c r="H244" s="39">
        <f>+K257</f>
        <v>0</v>
      </c>
      <c r="I244" s="93"/>
      <c r="J244" s="78"/>
      <c r="K244" s="68">
        <v>0</v>
      </c>
      <c r="L244" s="68">
        <v>0</v>
      </c>
      <c r="M244" s="68">
        <v>0</v>
      </c>
      <c r="N244" s="68">
        <v>0</v>
      </c>
      <c r="O244" s="68">
        <f>+E244+G244+H244+I244+J244</f>
        <v>0</v>
      </c>
      <c r="P244" s="68">
        <f>+E245+G245+H245+I245+J245</f>
        <v>0</v>
      </c>
      <c r="Q244" s="68">
        <f>+O244-P244</f>
        <v>0</v>
      </c>
      <c r="R244" s="68">
        <f>+L253++F256+L257</f>
        <v>0</v>
      </c>
      <c r="S244" s="68">
        <f>+F253+L256+F257</f>
        <v>0</v>
      </c>
      <c r="T244" s="63">
        <f>+R244-S244</f>
        <v>0</v>
      </c>
      <c r="U244" s="63">
        <f>+L244*2+M244*1+N244*0</f>
        <v>0</v>
      </c>
      <c r="V244" s="60"/>
    </row>
    <row r="245" spans="2:22" ht="14.25" customHeight="1">
      <c r="B245" s="90"/>
      <c r="C245" s="67"/>
      <c r="D245" s="67"/>
      <c r="E245" s="30">
        <f>+E253</f>
        <v>0</v>
      </c>
      <c r="F245" s="59"/>
      <c r="G245" s="41">
        <f>+K256</f>
        <v>0</v>
      </c>
      <c r="H245" s="39">
        <f>+E257</f>
        <v>0</v>
      </c>
      <c r="I245" s="93"/>
      <c r="J245" s="78"/>
      <c r="K245" s="68"/>
      <c r="L245" s="68"/>
      <c r="M245" s="68"/>
      <c r="N245" s="68"/>
      <c r="O245" s="68"/>
      <c r="P245" s="68"/>
      <c r="Q245" s="68"/>
      <c r="R245" s="68"/>
      <c r="S245" s="68"/>
      <c r="T245" s="63"/>
      <c r="U245" s="63"/>
      <c r="V245" s="60"/>
    </row>
    <row r="246" spans="2:22" ht="14.25" customHeight="1">
      <c r="B246" s="90"/>
      <c r="C246" s="67" t="s">
        <v>266</v>
      </c>
      <c r="D246" s="67"/>
      <c r="E246" s="30">
        <f>+E254</f>
        <v>0</v>
      </c>
      <c r="F246" s="27">
        <f>+K256</f>
        <v>0</v>
      </c>
      <c r="G246" s="64"/>
      <c r="H246" s="39">
        <f>+E252</f>
        <v>0</v>
      </c>
      <c r="I246" s="93"/>
      <c r="J246" s="78"/>
      <c r="K246" s="68">
        <v>0</v>
      </c>
      <c r="L246" s="68">
        <v>0</v>
      </c>
      <c r="M246" s="68">
        <v>0</v>
      </c>
      <c r="N246" s="68">
        <v>0</v>
      </c>
      <c r="O246" s="68">
        <f>+E246+F246+H246+I246</f>
        <v>0</v>
      </c>
      <c r="P246" s="68">
        <f>+E247+F247+H247+I247</f>
        <v>0</v>
      </c>
      <c r="Q246" s="68">
        <f>+O246-P246</f>
        <v>0</v>
      </c>
      <c r="R246" s="68">
        <f>+F252+F254+L256</f>
        <v>0</v>
      </c>
      <c r="S246" s="68">
        <f>+L252+L254+F256</f>
        <v>0</v>
      </c>
      <c r="T246" s="63">
        <f>+R246-S246</f>
        <v>0</v>
      </c>
      <c r="U246" s="63">
        <f>+L246*2+M246*1+N246*0</f>
        <v>0</v>
      </c>
      <c r="V246" s="60"/>
    </row>
    <row r="247" spans="2:22" ht="14.25" customHeight="1">
      <c r="B247" s="90"/>
      <c r="C247" s="67"/>
      <c r="D247" s="67"/>
      <c r="E247" s="30">
        <f>+K254</f>
        <v>0</v>
      </c>
      <c r="F247" s="27">
        <f>+E256</f>
        <v>0</v>
      </c>
      <c r="G247" s="64"/>
      <c r="H247" s="39">
        <f>+K252</f>
        <v>0</v>
      </c>
      <c r="I247" s="93"/>
      <c r="J247" s="78"/>
      <c r="K247" s="68"/>
      <c r="L247" s="68"/>
      <c r="M247" s="68"/>
      <c r="N247" s="68"/>
      <c r="O247" s="68"/>
      <c r="P247" s="68"/>
      <c r="Q247" s="68"/>
      <c r="R247" s="68"/>
      <c r="S247" s="68"/>
      <c r="T247" s="63"/>
      <c r="U247" s="63"/>
      <c r="V247" s="60"/>
    </row>
    <row r="248" spans="2:22" ht="14.25" customHeight="1">
      <c r="B248" s="90"/>
      <c r="C248" s="67" t="s">
        <v>267</v>
      </c>
      <c r="D248" s="67"/>
      <c r="E248" s="30">
        <f>+K255</f>
        <v>0</v>
      </c>
      <c r="F248" s="26">
        <f>+E257</f>
        <v>0</v>
      </c>
      <c r="G248" s="26">
        <f>+K252</f>
        <v>0</v>
      </c>
      <c r="H248" s="94"/>
      <c r="I248" s="78"/>
      <c r="J248" s="78"/>
      <c r="K248" s="68">
        <v>0</v>
      </c>
      <c r="L248" s="68">
        <v>0</v>
      </c>
      <c r="M248" s="68">
        <v>0</v>
      </c>
      <c r="N248" s="68">
        <v>0</v>
      </c>
      <c r="O248" s="68">
        <f>E248+F248+G248</f>
        <v>0</v>
      </c>
      <c r="P248" s="68">
        <f>+E249+F249+G249+I249+J249</f>
        <v>0</v>
      </c>
      <c r="Q248" s="68">
        <f>+O248-P248</f>
        <v>0</v>
      </c>
      <c r="R248" s="68">
        <f>+L252+L255+F257</f>
        <v>0</v>
      </c>
      <c r="S248" s="68">
        <f>+F252+F255+L257</f>
        <v>0</v>
      </c>
      <c r="T248" s="63">
        <f>+R248-S248</f>
        <v>0</v>
      </c>
      <c r="U248" s="63">
        <f>+L248*2+M248*1+N248*0</f>
        <v>0</v>
      </c>
      <c r="V248" s="60"/>
    </row>
    <row r="249" spans="2:22" ht="14.25" customHeight="1">
      <c r="B249" s="90"/>
      <c r="C249" s="67"/>
      <c r="D249" s="67"/>
      <c r="E249" s="30">
        <f>+E255</f>
        <v>0</v>
      </c>
      <c r="F249" s="26">
        <f>+K257</f>
        <v>0</v>
      </c>
      <c r="G249" s="26">
        <f>+E252</f>
        <v>0</v>
      </c>
      <c r="H249" s="59"/>
      <c r="I249" s="78"/>
      <c r="J249" s="78"/>
      <c r="K249" s="68"/>
      <c r="L249" s="68"/>
      <c r="M249" s="68"/>
      <c r="N249" s="68"/>
      <c r="O249" s="68"/>
      <c r="P249" s="68"/>
      <c r="Q249" s="68"/>
      <c r="R249" s="68"/>
      <c r="S249" s="68"/>
      <c r="T249" s="63"/>
      <c r="U249" s="63"/>
      <c r="V249" s="60"/>
    </row>
    <row r="250" spans="2:22" ht="14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2:22" ht="15">
      <c r="B251" s="29" t="s">
        <v>77</v>
      </c>
      <c r="C251" s="76" t="s">
        <v>7</v>
      </c>
      <c r="D251" s="77"/>
      <c r="E251" s="29" t="s">
        <v>24</v>
      </c>
      <c r="F251" s="29" t="s">
        <v>4</v>
      </c>
      <c r="G251" s="29" t="s">
        <v>0</v>
      </c>
      <c r="H251" s="70" t="s">
        <v>7</v>
      </c>
      <c r="I251" s="70"/>
      <c r="J251" s="70"/>
      <c r="K251" s="29" t="s">
        <v>24</v>
      </c>
      <c r="L251" s="29" t="s">
        <v>4</v>
      </c>
      <c r="M251" s="70" t="s">
        <v>5</v>
      </c>
      <c r="N251" s="70"/>
      <c r="O251" s="70" t="s">
        <v>6</v>
      </c>
      <c r="P251" s="70"/>
      <c r="Q251" s="70"/>
      <c r="R251" s="70"/>
      <c r="S251" s="70" t="s">
        <v>19</v>
      </c>
      <c r="T251" s="70"/>
      <c r="U251" s="70"/>
      <c r="V251" s="70"/>
    </row>
    <row r="252" spans="2:22" ht="26.25" customHeight="1">
      <c r="B252" s="88" t="s">
        <v>77</v>
      </c>
      <c r="C252" s="72" t="str">
        <f>C242</f>
        <v>RUBEN DARIO FORERO APONTE - PLANEACION</v>
      </c>
      <c r="D252" s="73"/>
      <c r="E252" s="20"/>
      <c r="F252" s="20"/>
      <c r="G252" s="25" t="s">
        <v>0</v>
      </c>
      <c r="H252" s="61" t="str">
        <f>C244</f>
        <v>TOMAS VALBUENA SANABRIA - INDEPORTES</v>
      </c>
      <c r="I252" s="61"/>
      <c r="J252" s="61"/>
      <c r="K252" s="20"/>
      <c r="L252" s="20"/>
      <c r="M252" s="71">
        <v>0.7083333333333334</v>
      </c>
      <c r="N252" s="71"/>
      <c r="O252" s="79" t="s">
        <v>383</v>
      </c>
      <c r="P252" s="80"/>
      <c r="Q252" s="80"/>
      <c r="R252" s="81"/>
      <c r="S252" s="69">
        <v>2</v>
      </c>
      <c r="T252" s="69"/>
      <c r="U252" s="69"/>
      <c r="V252" s="69"/>
    </row>
    <row r="253" spans="2:22" ht="26.25" customHeight="1">
      <c r="B253" s="88"/>
      <c r="C253" s="65" t="str">
        <f>C246</f>
        <v>DANIEL FRANCISCO BERNAL - CONTRALORIA DE CUND.</v>
      </c>
      <c r="D253" s="66"/>
      <c r="E253" s="20"/>
      <c r="F253" s="20"/>
      <c r="G253" s="25" t="s">
        <v>0</v>
      </c>
      <c r="H253" s="61" t="str">
        <f>C248</f>
        <v>CRISTIAN HUMBERTO RUBIANO - HACIENDA</v>
      </c>
      <c r="I253" s="61"/>
      <c r="J253" s="61"/>
      <c r="K253" s="20"/>
      <c r="L253" s="20"/>
      <c r="M253" s="71">
        <v>0.7152777777777778</v>
      </c>
      <c r="N253" s="71"/>
      <c r="O253" s="82"/>
      <c r="P253" s="83"/>
      <c r="Q253" s="83"/>
      <c r="R253" s="84"/>
      <c r="S253" s="69"/>
      <c r="T253" s="69"/>
      <c r="U253" s="69"/>
      <c r="V253" s="69"/>
    </row>
    <row r="254" spans="2:22" ht="26.25" customHeight="1">
      <c r="B254" s="88"/>
      <c r="C254" s="72" t="str">
        <f>C248</f>
        <v>CRISTIAN HUMBERTO RUBIANO - HACIENDA</v>
      </c>
      <c r="D254" s="73"/>
      <c r="E254" s="20"/>
      <c r="F254" s="20"/>
      <c r="G254" s="25" t="s">
        <v>0</v>
      </c>
      <c r="H254" s="61" t="str">
        <f>C242</f>
        <v>RUBEN DARIO FORERO APONTE - PLANEACION</v>
      </c>
      <c r="I254" s="61"/>
      <c r="J254" s="61"/>
      <c r="K254" s="20"/>
      <c r="L254" s="20"/>
      <c r="M254" s="71">
        <v>0.7222222222222222</v>
      </c>
      <c r="N254" s="71"/>
      <c r="O254" s="82"/>
      <c r="P254" s="83"/>
      <c r="Q254" s="83"/>
      <c r="R254" s="84"/>
      <c r="S254" s="69"/>
      <c r="T254" s="69"/>
      <c r="U254" s="69"/>
      <c r="V254" s="69"/>
    </row>
    <row r="255" spans="2:22" ht="26.25" customHeight="1">
      <c r="B255" s="88"/>
      <c r="C255" s="65" t="str">
        <f>C244</f>
        <v>TOMAS VALBUENA SANABRIA - INDEPORTES</v>
      </c>
      <c r="D255" s="66"/>
      <c r="E255" s="20"/>
      <c r="F255" s="20"/>
      <c r="G255" s="25" t="s">
        <v>0</v>
      </c>
      <c r="H255" s="61" t="str">
        <f>C246</f>
        <v>DANIEL FRANCISCO BERNAL - CONTRALORIA DE CUND.</v>
      </c>
      <c r="I255" s="61"/>
      <c r="J255" s="61"/>
      <c r="K255" s="20"/>
      <c r="L255" s="20"/>
      <c r="M255" s="71">
        <v>0.7291666666666666</v>
      </c>
      <c r="N255" s="71"/>
      <c r="O255" s="82"/>
      <c r="P255" s="83"/>
      <c r="Q255" s="83"/>
      <c r="R255" s="84"/>
      <c r="S255" s="69"/>
      <c r="T255" s="69"/>
      <c r="U255" s="69"/>
      <c r="V255" s="69"/>
    </row>
    <row r="256" spans="2:22" ht="26.25" customHeight="1">
      <c r="B256" s="88"/>
      <c r="C256" s="65" t="str">
        <f>C242</f>
        <v>RUBEN DARIO FORERO APONTE - PLANEACION</v>
      </c>
      <c r="D256" s="66"/>
      <c r="E256" s="20"/>
      <c r="F256" s="20"/>
      <c r="G256" s="25" t="s">
        <v>0</v>
      </c>
      <c r="H256" s="61" t="str">
        <f>C246</f>
        <v>DANIEL FRANCISCO BERNAL - CONTRALORIA DE CUND.</v>
      </c>
      <c r="I256" s="61"/>
      <c r="J256" s="61"/>
      <c r="K256" s="20"/>
      <c r="L256" s="20"/>
      <c r="M256" s="71">
        <v>0.7361111111111112</v>
      </c>
      <c r="N256" s="71"/>
      <c r="O256" s="82"/>
      <c r="P256" s="83"/>
      <c r="Q256" s="83"/>
      <c r="R256" s="84"/>
      <c r="S256" s="69"/>
      <c r="T256" s="69"/>
      <c r="U256" s="69"/>
      <c r="V256" s="69"/>
    </row>
    <row r="257" spans="2:22" ht="26.25" customHeight="1">
      <c r="B257" s="88"/>
      <c r="C257" s="65" t="str">
        <f>C244</f>
        <v>TOMAS VALBUENA SANABRIA - INDEPORTES</v>
      </c>
      <c r="D257" s="66"/>
      <c r="E257" s="20"/>
      <c r="F257" s="20"/>
      <c r="G257" s="25" t="s">
        <v>0</v>
      </c>
      <c r="H257" s="61" t="str">
        <f>C248</f>
        <v>CRISTIAN HUMBERTO RUBIANO - HACIENDA</v>
      </c>
      <c r="I257" s="61"/>
      <c r="J257" s="61"/>
      <c r="K257" s="20"/>
      <c r="L257" s="20"/>
      <c r="M257" s="71">
        <v>0.7430555555555555</v>
      </c>
      <c r="N257" s="71"/>
      <c r="O257" s="85"/>
      <c r="P257" s="86"/>
      <c r="Q257" s="86"/>
      <c r="R257" s="87"/>
      <c r="S257" s="69"/>
      <c r="T257" s="69"/>
      <c r="U257" s="69"/>
      <c r="V257" s="69"/>
    </row>
    <row r="259" spans="2:22" ht="15.75">
      <c r="B259" s="38" t="s">
        <v>9</v>
      </c>
      <c r="C259" s="62"/>
      <c r="D259" s="62"/>
      <c r="E259" s="28">
        <v>1</v>
      </c>
      <c r="F259" s="28">
        <v>2</v>
      </c>
      <c r="G259" s="28">
        <v>3</v>
      </c>
      <c r="H259" s="28">
        <v>4</v>
      </c>
      <c r="I259" s="78"/>
      <c r="J259" s="78"/>
      <c r="K259" s="28" t="s">
        <v>1</v>
      </c>
      <c r="L259" s="28" t="s">
        <v>2</v>
      </c>
      <c r="M259" s="28" t="s">
        <v>3</v>
      </c>
      <c r="N259" s="28" t="s">
        <v>10</v>
      </c>
      <c r="O259" s="28" t="s">
        <v>21</v>
      </c>
      <c r="P259" s="28" t="s">
        <v>22</v>
      </c>
      <c r="Q259" s="28" t="s">
        <v>23</v>
      </c>
      <c r="R259" s="28" t="s">
        <v>13</v>
      </c>
      <c r="S259" s="28" t="s">
        <v>11</v>
      </c>
      <c r="T259" s="28" t="s">
        <v>12</v>
      </c>
      <c r="U259" s="28" t="s">
        <v>4</v>
      </c>
      <c r="V259" s="28" t="s">
        <v>20</v>
      </c>
    </row>
    <row r="260" spans="2:22" ht="14.25" customHeight="1">
      <c r="B260" s="89" t="s">
        <v>78</v>
      </c>
      <c r="C260" s="67" t="s">
        <v>400</v>
      </c>
      <c r="D260" s="67"/>
      <c r="E260" s="75"/>
      <c r="F260" s="26">
        <f>+E271</f>
        <v>0</v>
      </c>
      <c r="G260" s="26">
        <f>+K272</f>
        <v>0</v>
      </c>
      <c r="H260" s="26">
        <f>+E273</f>
        <v>0</v>
      </c>
      <c r="I260" s="78"/>
      <c r="J260" s="78"/>
      <c r="K260" s="68">
        <v>0</v>
      </c>
      <c r="L260" s="68">
        <v>0</v>
      </c>
      <c r="M260" s="63">
        <v>0</v>
      </c>
      <c r="N260" s="63">
        <v>0</v>
      </c>
      <c r="O260" s="68">
        <f>+F260+G260+H260+I260+J260</f>
        <v>0</v>
      </c>
      <c r="P260" s="68">
        <f>+F261+G261+H261+I261+J261</f>
        <v>0</v>
      </c>
      <c r="Q260" s="68">
        <f>+O260-P260</f>
        <v>0</v>
      </c>
      <c r="R260" s="63">
        <f>+F271+L272+F273</f>
        <v>0</v>
      </c>
      <c r="S260" s="63">
        <f>+L271+F272+L273</f>
        <v>0</v>
      </c>
      <c r="T260" s="63">
        <f>+R260-S260</f>
        <v>0</v>
      </c>
      <c r="U260" s="63">
        <f>+L260*2+M260*1+N260*0</f>
        <v>0</v>
      </c>
      <c r="V260" s="60"/>
    </row>
    <row r="261" spans="2:22" ht="14.25" customHeight="1">
      <c r="B261" s="90"/>
      <c r="C261" s="67"/>
      <c r="D261" s="67"/>
      <c r="E261" s="75"/>
      <c r="F261" s="26">
        <f>+K271</f>
        <v>0</v>
      </c>
      <c r="G261" s="26">
        <f>+E272</f>
        <v>0</v>
      </c>
      <c r="H261" s="26">
        <f>+K273</f>
        <v>0</v>
      </c>
      <c r="I261" s="78"/>
      <c r="J261" s="78"/>
      <c r="K261" s="68"/>
      <c r="L261" s="68"/>
      <c r="M261" s="63"/>
      <c r="N261" s="63"/>
      <c r="O261" s="68"/>
      <c r="P261" s="68"/>
      <c r="Q261" s="68"/>
      <c r="R261" s="63"/>
      <c r="S261" s="63"/>
      <c r="T261" s="63"/>
      <c r="U261" s="63"/>
      <c r="V261" s="60"/>
    </row>
    <row r="262" spans="2:22" ht="14.25" customHeight="1">
      <c r="B262" s="90"/>
      <c r="C262" s="67" t="s">
        <v>268</v>
      </c>
      <c r="D262" s="67"/>
      <c r="E262" s="30">
        <f>+K271</f>
        <v>0</v>
      </c>
      <c r="F262" s="59"/>
      <c r="G262" s="26">
        <f>+E274</f>
        <v>0</v>
      </c>
      <c r="H262" s="26">
        <f>+K275</f>
        <v>0</v>
      </c>
      <c r="I262" s="78"/>
      <c r="J262" s="78"/>
      <c r="K262" s="68">
        <v>0</v>
      </c>
      <c r="L262" s="68">
        <v>0</v>
      </c>
      <c r="M262" s="68">
        <v>0</v>
      </c>
      <c r="N262" s="68">
        <v>0</v>
      </c>
      <c r="O262" s="68">
        <f>+E262+G262+H262+I262+J262</f>
        <v>0</v>
      </c>
      <c r="P262" s="68">
        <f>+E263+G263+H263+I263+J263</f>
        <v>0</v>
      </c>
      <c r="Q262" s="68">
        <f>+O262-P262</f>
        <v>0</v>
      </c>
      <c r="R262" s="68">
        <f>+L271++F274+L275</f>
        <v>0</v>
      </c>
      <c r="S262" s="68">
        <f>+F271+L274+F275</f>
        <v>0</v>
      </c>
      <c r="T262" s="63">
        <f>+R262-S262</f>
        <v>0</v>
      </c>
      <c r="U262" s="63">
        <f>+L262*2+M262*1+N262*0</f>
        <v>0</v>
      </c>
      <c r="V262" s="60"/>
    </row>
    <row r="263" spans="2:22" ht="14.25" customHeight="1">
      <c r="B263" s="90"/>
      <c r="C263" s="67"/>
      <c r="D263" s="67"/>
      <c r="E263" s="30">
        <f>+E271</f>
        <v>0</v>
      </c>
      <c r="F263" s="59"/>
      <c r="G263" s="26">
        <f>+K274</f>
        <v>0</v>
      </c>
      <c r="H263" s="26">
        <f>+E275</f>
        <v>0</v>
      </c>
      <c r="I263" s="78"/>
      <c r="J263" s="78"/>
      <c r="K263" s="68"/>
      <c r="L263" s="68"/>
      <c r="M263" s="68"/>
      <c r="N263" s="68"/>
      <c r="O263" s="68"/>
      <c r="P263" s="68"/>
      <c r="Q263" s="68"/>
      <c r="R263" s="68"/>
      <c r="S263" s="68"/>
      <c r="T263" s="63"/>
      <c r="U263" s="63"/>
      <c r="V263" s="60"/>
    </row>
    <row r="264" spans="2:22" ht="14.25" customHeight="1">
      <c r="B264" s="90"/>
      <c r="C264" s="67" t="s">
        <v>269</v>
      </c>
      <c r="D264" s="67"/>
      <c r="E264" s="30">
        <f>+E272</f>
        <v>0</v>
      </c>
      <c r="F264" s="27">
        <f>+K274</f>
        <v>0</v>
      </c>
      <c r="G264" s="59"/>
      <c r="H264" s="26">
        <f>+E270</f>
        <v>0</v>
      </c>
      <c r="I264" s="78"/>
      <c r="J264" s="78"/>
      <c r="K264" s="68">
        <v>0</v>
      </c>
      <c r="L264" s="68">
        <v>0</v>
      </c>
      <c r="M264" s="68">
        <v>0</v>
      </c>
      <c r="N264" s="68">
        <v>0</v>
      </c>
      <c r="O264" s="68">
        <f>+E264+F264+H264+I264</f>
        <v>0</v>
      </c>
      <c r="P264" s="68">
        <f>+E265+F265+H265+I265</f>
        <v>0</v>
      </c>
      <c r="Q264" s="68">
        <f>+O264-P264</f>
        <v>0</v>
      </c>
      <c r="R264" s="68">
        <f>+F270+F272+L274</f>
        <v>0</v>
      </c>
      <c r="S264" s="68">
        <f>+L270+L272+F274</f>
        <v>0</v>
      </c>
      <c r="T264" s="63">
        <f>+R264-S264</f>
        <v>0</v>
      </c>
      <c r="U264" s="63">
        <f>+L264*2+M264*1+N264*0</f>
        <v>0</v>
      </c>
      <c r="V264" s="60"/>
    </row>
    <row r="265" spans="2:22" ht="14.25" customHeight="1">
      <c r="B265" s="90"/>
      <c r="C265" s="67"/>
      <c r="D265" s="67"/>
      <c r="E265" s="30">
        <f>+K272</f>
        <v>0</v>
      </c>
      <c r="F265" s="27">
        <f>+E274</f>
        <v>0</v>
      </c>
      <c r="G265" s="59"/>
      <c r="H265" s="26">
        <f>+K270</f>
        <v>0</v>
      </c>
      <c r="I265" s="78"/>
      <c r="J265" s="78"/>
      <c r="K265" s="68"/>
      <c r="L265" s="68"/>
      <c r="M265" s="68"/>
      <c r="N265" s="68"/>
      <c r="O265" s="68"/>
      <c r="P265" s="68"/>
      <c r="Q265" s="68"/>
      <c r="R265" s="68"/>
      <c r="S265" s="68"/>
      <c r="T265" s="63"/>
      <c r="U265" s="63"/>
      <c r="V265" s="60"/>
    </row>
    <row r="266" spans="2:22" ht="14.25" customHeight="1">
      <c r="B266" s="90"/>
      <c r="C266" s="67" t="s">
        <v>270</v>
      </c>
      <c r="D266" s="67"/>
      <c r="E266" s="30">
        <f>+K273</f>
        <v>0</v>
      </c>
      <c r="F266" s="26">
        <f>+E275</f>
        <v>0</v>
      </c>
      <c r="G266" s="26">
        <f>+K270</f>
        <v>0</v>
      </c>
      <c r="H266" s="59"/>
      <c r="I266" s="78"/>
      <c r="J266" s="78"/>
      <c r="K266" s="68">
        <v>0</v>
      </c>
      <c r="L266" s="68">
        <v>0</v>
      </c>
      <c r="M266" s="68">
        <v>0</v>
      </c>
      <c r="N266" s="68">
        <v>0</v>
      </c>
      <c r="O266" s="68">
        <f>E266+F266+G266</f>
        <v>0</v>
      </c>
      <c r="P266" s="68">
        <f>+E267+F267+G267+I267+J267</f>
        <v>0</v>
      </c>
      <c r="Q266" s="68">
        <f>+O266-P266</f>
        <v>0</v>
      </c>
      <c r="R266" s="68">
        <f>+L270+L273+F275</f>
        <v>0</v>
      </c>
      <c r="S266" s="68">
        <f>+F270+F273+L275</f>
        <v>0</v>
      </c>
      <c r="T266" s="63">
        <f>+R266-S266</f>
        <v>0</v>
      </c>
      <c r="U266" s="63">
        <f>+L266*2+M266*1+N266*0</f>
        <v>0</v>
      </c>
      <c r="V266" s="60"/>
    </row>
    <row r="267" spans="2:22" ht="14.25" customHeight="1">
      <c r="B267" s="90"/>
      <c r="C267" s="67"/>
      <c r="D267" s="67"/>
      <c r="E267" s="30">
        <f>+E273</f>
        <v>0</v>
      </c>
      <c r="F267" s="26">
        <f>+K275</f>
        <v>0</v>
      </c>
      <c r="G267" s="26">
        <f>+E270</f>
        <v>0</v>
      </c>
      <c r="H267" s="59"/>
      <c r="I267" s="78"/>
      <c r="J267" s="78"/>
      <c r="K267" s="68"/>
      <c r="L267" s="68"/>
      <c r="M267" s="68"/>
      <c r="N267" s="68"/>
      <c r="O267" s="68"/>
      <c r="P267" s="68"/>
      <c r="Q267" s="68"/>
      <c r="R267" s="68"/>
      <c r="S267" s="68"/>
      <c r="T267" s="63"/>
      <c r="U267" s="63"/>
      <c r="V267" s="60"/>
    </row>
    <row r="268" spans="2:22" ht="14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2:22" ht="15">
      <c r="B269" s="29" t="s">
        <v>78</v>
      </c>
      <c r="C269" s="76" t="s">
        <v>7</v>
      </c>
      <c r="D269" s="77"/>
      <c r="E269" s="29" t="s">
        <v>24</v>
      </c>
      <c r="F269" s="29" t="s">
        <v>4</v>
      </c>
      <c r="G269" s="29" t="s">
        <v>0</v>
      </c>
      <c r="H269" s="70" t="s">
        <v>7</v>
      </c>
      <c r="I269" s="70"/>
      <c r="J269" s="70"/>
      <c r="K269" s="29" t="s">
        <v>24</v>
      </c>
      <c r="L269" s="29" t="s">
        <v>4</v>
      </c>
      <c r="M269" s="70" t="s">
        <v>5</v>
      </c>
      <c r="N269" s="70"/>
      <c r="O269" s="70" t="s">
        <v>6</v>
      </c>
      <c r="P269" s="70"/>
      <c r="Q269" s="70"/>
      <c r="R269" s="70"/>
      <c r="S269" s="70" t="s">
        <v>19</v>
      </c>
      <c r="T269" s="70"/>
      <c r="U269" s="70"/>
      <c r="V269" s="70"/>
    </row>
    <row r="270" spans="2:22" ht="28.5" customHeight="1">
      <c r="B270" s="88" t="s">
        <v>78</v>
      </c>
      <c r="C270" s="72" t="str">
        <f>C260</f>
        <v>CRISTIAN CAMILO ORDOÑEZ - FUNCION PUBLICA</v>
      </c>
      <c r="D270" s="73"/>
      <c r="E270" s="20"/>
      <c r="F270" s="20"/>
      <c r="G270" s="25" t="s">
        <v>0</v>
      </c>
      <c r="H270" s="61" t="str">
        <f>C262</f>
        <v>ANGELLO PARRA - EPC</v>
      </c>
      <c r="I270" s="61"/>
      <c r="J270" s="61"/>
      <c r="K270" s="20"/>
      <c r="L270" s="20"/>
      <c r="M270" s="71">
        <v>0.7083333333333334</v>
      </c>
      <c r="N270" s="71"/>
      <c r="O270" s="79" t="s">
        <v>383</v>
      </c>
      <c r="P270" s="80"/>
      <c r="Q270" s="80"/>
      <c r="R270" s="81"/>
      <c r="S270" s="69">
        <v>3</v>
      </c>
      <c r="T270" s="69"/>
      <c r="U270" s="69"/>
      <c r="V270" s="69"/>
    </row>
    <row r="271" spans="2:22" ht="28.5" customHeight="1">
      <c r="B271" s="88"/>
      <c r="C271" s="65" t="str">
        <f>C264</f>
        <v>JUAN ESTEBAN ALARCON - RIESGOS</v>
      </c>
      <c r="D271" s="66"/>
      <c r="E271" s="20"/>
      <c r="F271" s="20"/>
      <c r="G271" s="25" t="s">
        <v>0</v>
      </c>
      <c r="H271" s="61" t="str">
        <f>C266</f>
        <v>VICTOR MANUEL CAMERO - HACIENDA</v>
      </c>
      <c r="I271" s="61"/>
      <c r="J271" s="61"/>
      <c r="K271" s="20"/>
      <c r="L271" s="20"/>
      <c r="M271" s="71">
        <v>0.7152777777777778</v>
      </c>
      <c r="N271" s="71"/>
      <c r="O271" s="82"/>
      <c r="P271" s="83"/>
      <c r="Q271" s="83"/>
      <c r="R271" s="84"/>
      <c r="S271" s="69"/>
      <c r="T271" s="69"/>
      <c r="U271" s="69"/>
      <c r="V271" s="69"/>
    </row>
    <row r="272" spans="2:22" ht="28.5" customHeight="1">
      <c r="B272" s="88"/>
      <c r="C272" s="72" t="str">
        <f>C266</f>
        <v>VICTOR MANUEL CAMERO - HACIENDA</v>
      </c>
      <c r="D272" s="73"/>
      <c r="E272" s="20"/>
      <c r="F272" s="20"/>
      <c r="G272" s="25" t="s">
        <v>0</v>
      </c>
      <c r="H272" s="61" t="str">
        <f>C260</f>
        <v>CRISTIAN CAMILO ORDOÑEZ - FUNCION PUBLICA</v>
      </c>
      <c r="I272" s="61"/>
      <c r="J272" s="61"/>
      <c r="K272" s="20"/>
      <c r="L272" s="20"/>
      <c r="M272" s="71">
        <v>0.7222222222222222</v>
      </c>
      <c r="N272" s="71"/>
      <c r="O272" s="82"/>
      <c r="P272" s="83"/>
      <c r="Q272" s="83"/>
      <c r="R272" s="84"/>
      <c r="S272" s="69"/>
      <c r="T272" s="69"/>
      <c r="U272" s="69"/>
      <c r="V272" s="69"/>
    </row>
    <row r="273" spans="2:22" ht="28.5" customHeight="1">
      <c r="B273" s="88"/>
      <c r="C273" s="65" t="str">
        <f>C262</f>
        <v>ANGELLO PARRA - EPC</v>
      </c>
      <c r="D273" s="66"/>
      <c r="E273" s="20"/>
      <c r="F273" s="20"/>
      <c r="G273" s="25" t="s">
        <v>0</v>
      </c>
      <c r="H273" s="61" t="str">
        <f>C264</f>
        <v>JUAN ESTEBAN ALARCON - RIESGOS</v>
      </c>
      <c r="I273" s="61"/>
      <c r="J273" s="61"/>
      <c r="K273" s="20"/>
      <c r="L273" s="20"/>
      <c r="M273" s="71">
        <v>0.7291666666666666</v>
      </c>
      <c r="N273" s="71"/>
      <c r="O273" s="82"/>
      <c r="P273" s="83"/>
      <c r="Q273" s="83"/>
      <c r="R273" s="84"/>
      <c r="S273" s="69"/>
      <c r="T273" s="69"/>
      <c r="U273" s="69"/>
      <c r="V273" s="69"/>
    </row>
    <row r="274" spans="2:22" ht="28.5" customHeight="1">
      <c r="B274" s="88"/>
      <c r="C274" s="65" t="str">
        <f>C260</f>
        <v>CRISTIAN CAMILO ORDOÑEZ - FUNCION PUBLICA</v>
      </c>
      <c r="D274" s="66"/>
      <c r="E274" s="20"/>
      <c r="F274" s="20"/>
      <c r="G274" s="25" t="s">
        <v>0</v>
      </c>
      <c r="H274" s="61" t="str">
        <f>C264</f>
        <v>JUAN ESTEBAN ALARCON - RIESGOS</v>
      </c>
      <c r="I274" s="61"/>
      <c r="J274" s="61"/>
      <c r="K274" s="20"/>
      <c r="L274" s="20"/>
      <c r="M274" s="71">
        <v>0.7361111111111112</v>
      </c>
      <c r="N274" s="71"/>
      <c r="O274" s="82"/>
      <c r="P274" s="83"/>
      <c r="Q274" s="83"/>
      <c r="R274" s="84"/>
      <c r="S274" s="69"/>
      <c r="T274" s="69"/>
      <c r="U274" s="69"/>
      <c r="V274" s="69"/>
    </row>
    <row r="275" spans="2:22" ht="28.5" customHeight="1">
      <c r="B275" s="88"/>
      <c r="C275" s="65" t="str">
        <f>C262</f>
        <v>ANGELLO PARRA - EPC</v>
      </c>
      <c r="D275" s="66"/>
      <c r="E275" s="20"/>
      <c r="F275" s="20"/>
      <c r="G275" s="25" t="s">
        <v>0</v>
      </c>
      <c r="H275" s="61" t="str">
        <f>C266</f>
        <v>VICTOR MANUEL CAMERO - HACIENDA</v>
      </c>
      <c r="I275" s="61"/>
      <c r="J275" s="61"/>
      <c r="K275" s="20"/>
      <c r="L275" s="20"/>
      <c r="M275" s="71">
        <v>0.7430555555555555</v>
      </c>
      <c r="N275" s="71"/>
      <c r="O275" s="85"/>
      <c r="P275" s="86"/>
      <c r="Q275" s="86"/>
      <c r="R275" s="87"/>
      <c r="S275" s="69"/>
      <c r="T275" s="69"/>
      <c r="U275" s="69"/>
      <c r="V275" s="69"/>
    </row>
    <row r="277" spans="2:22" ht="15.75">
      <c r="B277" s="38" t="s">
        <v>9</v>
      </c>
      <c r="C277" s="62"/>
      <c r="D277" s="62"/>
      <c r="E277" s="28">
        <v>1</v>
      </c>
      <c r="F277" s="28">
        <v>2</v>
      </c>
      <c r="G277" s="28">
        <v>3</v>
      </c>
      <c r="H277" s="28">
        <v>4</v>
      </c>
      <c r="I277" s="78"/>
      <c r="J277" s="78"/>
      <c r="K277" s="28" t="s">
        <v>1</v>
      </c>
      <c r="L277" s="28" t="s">
        <v>2</v>
      </c>
      <c r="M277" s="28" t="s">
        <v>3</v>
      </c>
      <c r="N277" s="28" t="s">
        <v>10</v>
      </c>
      <c r="O277" s="28" t="s">
        <v>21</v>
      </c>
      <c r="P277" s="28" t="s">
        <v>22</v>
      </c>
      <c r="Q277" s="28" t="s">
        <v>23</v>
      </c>
      <c r="R277" s="28" t="s">
        <v>13</v>
      </c>
      <c r="S277" s="28" t="s">
        <v>11</v>
      </c>
      <c r="T277" s="28" t="s">
        <v>12</v>
      </c>
      <c r="U277" s="28" t="s">
        <v>4</v>
      </c>
      <c r="V277" s="28" t="s">
        <v>20</v>
      </c>
    </row>
    <row r="278" spans="2:22" ht="14.25" customHeight="1">
      <c r="B278" s="89" t="s">
        <v>79</v>
      </c>
      <c r="C278" s="67" t="s">
        <v>401</v>
      </c>
      <c r="D278" s="67"/>
      <c r="E278" s="75"/>
      <c r="F278" s="26">
        <f>+E289</f>
        <v>0</v>
      </c>
      <c r="G278" s="26">
        <f>+K290</f>
        <v>0</v>
      </c>
      <c r="H278" s="26">
        <f>+E291</f>
        <v>0</v>
      </c>
      <c r="I278" s="78"/>
      <c r="J278" s="78"/>
      <c r="K278" s="68">
        <v>0</v>
      </c>
      <c r="L278" s="68">
        <v>0</v>
      </c>
      <c r="M278" s="63">
        <v>0</v>
      </c>
      <c r="N278" s="63">
        <v>0</v>
      </c>
      <c r="O278" s="68">
        <f>+F278+G278+H278+I278+J278</f>
        <v>0</v>
      </c>
      <c r="P278" s="68">
        <f>+F279+G279+H279+I279+J279</f>
        <v>0</v>
      </c>
      <c r="Q278" s="68">
        <f>+O278-P278</f>
        <v>0</v>
      </c>
      <c r="R278" s="63">
        <f>+F289+L290+F291</f>
        <v>0</v>
      </c>
      <c r="S278" s="63">
        <f>+L289+F290+L291</f>
        <v>0</v>
      </c>
      <c r="T278" s="63">
        <f>+R278-S278</f>
        <v>0</v>
      </c>
      <c r="U278" s="63">
        <f>+L278*2+M278*1+N278*0</f>
        <v>0</v>
      </c>
      <c r="V278" s="60"/>
    </row>
    <row r="279" spans="2:22" ht="14.25" customHeight="1">
      <c r="B279" s="90"/>
      <c r="C279" s="67"/>
      <c r="D279" s="67"/>
      <c r="E279" s="75"/>
      <c r="F279" s="26">
        <f>+K289</f>
        <v>0</v>
      </c>
      <c r="G279" s="26">
        <f>+E290</f>
        <v>0</v>
      </c>
      <c r="H279" s="26">
        <f>+K291</f>
        <v>0</v>
      </c>
      <c r="I279" s="78"/>
      <c r="J279" s="78"/>
      <c r="K279" s="68"/>
      <c r="L279" s="68"/>
      <c r="M279" s="63"/>
      <c r="N279" s="63"/>
      <c r="O279" s="68"/>
      <c r="P279" s="68"/>
      <c r="Q279" s="68"/>
      <c r="R279" s="63"/>
      <c r="S279" s="63"/>
      <c r="T279" s="63"/>
      <c r="U279" s="63"/>
      <c r="V279" s="60"/>
    </row>
    <row r="280" spans="2:22" ht="14.25" customHeight="1">
      <c r="B280" s="90"/>
      <c r="C280" s="67" t="s">
        <v>271</v>
      </c>
      <c r="D280" s="67"/>
      <c r="E280" s="30"/>
      <c r="F280" s="59"/>
      <c r="G280" s="26">
        <f>+E292</f>
        <v>0</v>
      </c>
      <c r="H280" s="26">
        <f>+K293</f>
        <v>0</v>
      </c>
      <c r="I280" s="78"/>
      <c r="J280" s="78"/>
      <c r="K280" s="68">
        <v>0</v>
      </c>
      <c r="L280" s="68">
        <v>0</v>
      </c>
      <c r="M280" s="68">
        <v>0</v>
      </c>
      <c r="N280" s="68">
        <v>0</v>
      </c>
      <c r="O280" s="68">
        <f>+E280+G280+H280+I280+J280</f>
        <v>0</v>
      </c>
      <c r="P280" s="68">
        <f>+E281+G281+H281+I281+J281</f>
        <v>0</v>
      </c>
      <c r="Q280" s="68">
        <f>+O280-P280</f>
        <v>0</v>
      </c>
      <c r="R280" s="68">
        <f>+L289++F292+L293</f>
        <v>0</v>
      </c>
      <c r="S280" s="68">
        <f>+F289+L292+F293</f>
        <v>0</v>
      </c>
      <c r="T280" s="63">
        <f>+R280-S280</f>
        <v>0</v>
      </c>
      <c r="U280" s="63">
        <f>+L280*2+M280*1+N280*0</f>
        <v>0</v>
      </c>
      <c r="V280" s="60"/>
    </row>
    <row r="281" spans="2:22" ht="14.25" customHeight="1">
      <c r="B281" s="90"/>
      <c r="C281" s="67"/>
      <c r="D281" s="67"/>
      <c r="E281" s="30"/>
      <c r="F281" s="59"/>
      <c r="G281" s="26">
        <f>+K292</f>
        <v>0</v>
      </c>
      <c r="H281" s="26">
        <f>+E293</f>
        <v>0</v>
      </c>
      <c r="I281" s="78"/>
      <c r="J281" s="78"/>
      <c r="K281" s="68"/>
      <c r="L281" s="68"/>
      <c r="M281" s="68"/>
      <c r="N281" s="68"/>
      <c r="O281" s="68"/>
      <c r="P281" s="68"/>
      <c r="Q281" s="68"/>
      <c r="R281" s="68"/>
      <c r="S281" s="68"/>
      <c r="T281" s="63"/>
      <c r="U281" s="63"/>
      <c r="V281" s="60"/>
    </row>
    <row r="282" spans="2:22" ht="14.25" customHeight="1">
      <c r="B282" s="90"/>
      <c r="C282" s="67" t="s">
        <v>272</v>
      </c>
      <c r="D282" s="67"/>
      <c r="E282" s="30"/>
      <c r="F282" s="27">
        <f>+K292</f>
        <v>0</v>
      </c>
      <c r="G282" s="59"/>
      <c r="H282" s="26">
        <f>+E288</f>
        <v>0</v>
      </c>
      <c r="I282" s="78"/>
      <c r="J282" s="78"/>
      <c r="K282" s="68">
        <v>0</v>
      </c>
      <c r="L282" s="68">
        <v>0</v>
      </c>
      <c r="M282" s="68">
        <v>0</v>
      </c>
      <c r="N282" s="68">
        <v>0</v>
      </c>
      <c r="O282" s="68">
        <f>+E282+F282+H282+I282</f>
        <v>0</v>
      </c>
      <c r="P282" s="68">
        <f>+E283+F283+H283+I283</f>
        <v>0</v>
      </c>
      <c r="Q282" s="68">
        <f>+O282-P282</f>
        <v>0</v>
      </c>
      <c r="R282" s="68">
        <f>+F288+F290+L292</f>
        <v>0</v>
      </c>
      <c r="S282" s="68">
        <f>+L288+L290+F292</f>
        <v>0</v>
      </c>
      <c r="T282" s="63">
        <f>+R282-S282</f>
        <v>0</v>
      </c>
      <c r="U282" s="63">
        <f>+L282*2+M282*1+N282*0</f>
        <v>0</v>
      </c>
      <c r="V282" s="60"/>
    </row>
    <row r="283" spans="2:22" ht="14.25" customHeight="1">
      <c r="B283" s="90"/>
      <c r="C283" s="67"/>
      <c r="D283" s="67"/>
      <c r="E283" s="30"/>
      <c r="F283" s="27">
        <f>+E292</f>
        <v>0</v>
      </c>
      <c r="G283" s="59"/>
      <c r="H283" s="26">
        <f>+K288</f>
        <v>0</v>
      </c>
      <c r="I283" s="78"/>
      <c r="J283" s="78"/>
      <c r="K283" s="68"/>
      <c r="L283" s="68"/>
      <c r="M283" s="68"/>
      <c r="N283" s="68"/>
      <c r="O283" s="68"/>
      <c r="P283" s="68"/>
      <c r="Q283" s="68"/>
      <c r="R283" s="68"/>
      <c r="S283" s="68"/>
      <c r="T283" s="63"/>
      <c r="U283" s="63"/>
      <c r="V283" s="60"/>
    </row>
    <row r="284" spans="2:22" ht="14.25" customHeight="1">
      <c r="B284" s="90"/>
      <c r="C284" s="67" t="s">
        <v>273</v>
      </c>
      <c r="D284" s="67"/>
      <c r="E284" s="30"/>
      <c r="F284" s="26">
        <f>+E293</f>
        <v>0</v>
      </c>
      <c r="G284" s="26">
        <f>+K288</f>
        <v>0</v>
      </c>
      <c r="H284" s="59"/>
      <c r="I284" s="78"/>
      <c r="J284" s="78"/>
      <c r="K284" s="68">
        <v>0</v>
      </c>
      <c r="L284" s="68">
        <v>0</v>
      </c>
      <c r="M284" s="68">
        <v>0</v>
      </c>
      <c r="N284" s="68">
        <v>0</v>
      </c>
      <c r="O284" s="68">
        <f>E284+F284+G284</f>
        <v>0</v>
      </c>
      <c r="P284" s="68">
        <f>+E285+F285+G285+I285+J285</f>
        <v>0</v>
      </c>
      <c r="Q284" s="68">
        <f>+O284-P284</f>
        <v>0</v>
      </c>
      <c r="R284" s="68">
        <f>+L288+L291+F293</f>
        <v>0</v>
      </c>
      <c r="S284" s="68">
        <f>+F288+F291+L293</f>
        <v>0</v>
      </c>
      <c r="T284" s="63">
        <f>+R284-S284</f>
        <v>0</v>
      </c>
      <c r="U284" s="63">
        <f>+L284*2+M284*1+N284*0</f>
        <v>0</v>
      </c>
      <c r="V284" s="60"/>
    </row>
    <row r="285" spans="2:22" ht="14.25" customHeight="1">
      <c r="B285" s="90"/>
      <c r="C285" s="67"/>
      <c r="D285" s="67"/>
      <c r="E285" s="30"/>
      <c r="F285" s="26">
        <f>+K293</f>
        <v>0</v>
      </c>
      <c r="G285" s="26">
        <f>+E288</f>
        <v>0</v>
      </c>
      <c r="H285" s="59"/>
      <c r="I285" s="78"/>
      <c r="J285" s="78"/>
      <c r="K285" s="68"/>
      <c r="L285" s="68"/>
      <c r="M285" s="68"/>
      <c r="N285" s="68"/>
      <c r="O285" s="68"/>
      <c r="P285" s="68"/>
      <c r="Q285" s="68"/>
      <c r="R285" s="68"/>
      <c r="S285" s="68"/>
      <c r="T285" s="63"/>
      <c r="U285" s="63"/>
      <c r="V285" s="60"/>
    </row>
    <row r="286" spans="2:22" ht="14.2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2:22" ht="15">
      <c r="B287" s="29" t="s">
        <v>79</v>
      </c>
      <c r="C287" s="76" t="s">
        <v>7</v>
      </c>
      <c r="D287" s="77"/>
      <c r="E287" s="29" t="s">
        <v>24</v>
      </c>
      <c r="F287" s="29" t="s">
        <v>4</v>
      </c>
      <c r="G287" s="29" t="s">
        <v>0</v>
      </c>
      <c r="H287" s="70" t="s">
        <v>7</v>
      </c>
      <c r="I287" s="70"/>
      <c r="J287" s="70"/>
      <c r="K287" s="29" t="s">
        <v>24</v>
      </c>
      <c r="L287" s="29" t="s">
        <v>4</v>
      </c>
      <c r="M287" s="70" t="s">
        <v>5</v>
      </c>
      <c r="N287" s="70"/>
      <c r="O287" s="70" t="s">
        <v>6</v>
      </c>
      <c r="P287" s="70"/>
      <c r="Q287" s="70"/>
      <c r="R287" s="70"/>
      <c r="S287" s="70" t="s">
        <v>19</v>
      </c>
      <c r="T287" s="70"/>
      <c r="U287" s="70"/>
      <c r="V287" s="70"/>
    </row>
    <row r="288" spans="2:22" ht="27.75" customHeight="1">
      <c r="B288" s="88" t="s">
        <v>79</v>
      </c>
      <c r="C288" s="72" t="str">
        <f>C278</f>
        <v>KEVIN DANIEL BARRERA - FUNCION PUBLICA</v>
      </c>
      <c r="D288" s="73"/>
      <c r="E288" s="20"/>
      <c r="F288" s="20"/>
      <c r="G288" s="25" t="s">
        <v>0</v>
      </c>
      <c r="H288" s="61" t="str">
        <f>C280</f>
        <v>ALEXANDER HORTUO GONZALEZ - TRANSPORTE Y MOVILIDAD</v>
      </c>
      <c r="I288" s="61"/>
      <c r="J288" s="61"/>
      <c r="K288" s="20"/>
      <c r="L288" s="20"/>
      <c r="M288" s="71">
        <v>0.375</v>
      </c>
      <c r="N288" s="71"/>
      <c r="O288" s="79" t="s">
        <v>384</v>
      </c>
      <c r="P288" s="80"/>
      <c r="Q288" s="80"/>
      <c r="R288" s="81"/>
      <c r="S288" s="69">
        <v>1</v>
      </c>
      <c r="T288" s="69"/>
      <c r="U288" s="69"/>
      <c r="V288" s="69"/>
    </row>
    <row r="289" spans="2:22" ht="27.75" customHeight="1">
      <c r="B289" s="88"/>
      <c r="C289" s="65" t="str">
        <f>C282</f>
        <v>JAVIER SUAREZ - BENEFICENCIA</v>
      </c>
      <c r="D289" s="66"/>
      <c r="E289" s="20"/>
      <c r="F289" s="20"/>
      <c r="G289" s="25" t="s">
        <v>0</v>
      </c>
      <c r="H289" s="61" t="str">
        <f>C284</f>
        <v>JONH ALEXANDER SILVA VEGA - TIC</v>
      </c>
      <c r="I289" s="61"/>
      <c r="J289" s="61"/>
      <c r="K289" s="20"/>
      <c r="L289" s="20"/>
      <c r="M289" s="71">
        <v>0.3819444444444444</v>
      </c>
      <c r="N289" s="71"/>
      <c r="O289" s="82"/>
      <c r="P289" s="83"/>
      <c r="Q289" s="83"/>
      <c r="R289" s="84"/>
      <c r="S289" s="69"/>
      <c r="T289" s="69"/>
      <c r="U289" s="69"/>
      <c r="V289" s="69"/>
    </row>
    <row r="290" spans="2:22" ht="27.75" customHeight="1">
      <c r="B290" s="88"/>
      <c r="C290" s="72" t="str">
        <f>C284</f>
        <v>JONH ALEXANDER SILVA VEGA - TIC</v>
      </c>
      <c r="D290" s="73"/>
      <c r="E290" s="20"/>
      <c r="F290" s="20"/>
      <c r="G290" s="25" t="s">
        <v>0</v>
      </c>
      <c r="H290" s="61" t="str">
        <f>C278</f>
        <v>KEVIN DANIEL BARRERA - FUNCION PUBLICA</v>
      </c>
      <c r="I290" s="61"/>
      <c r="J290" s="61"/>
      <c r="K290" s="20"/>
      <c r="L290" s="20"/>
      <c r="M290" s="71">
        <v>0.3888888888888889</v>
      </c>
      <c r="N290" s="71"/>
      <c r="O290" s="82"/>
      <c r="P290" s="83"/>
      <c r="Q290" s="83"/>
      <c r="R290" s="84"/>
      <c r="S290" s="69"/>
      <c r="T290" s="69"/>
      <c r="U290" s="69"/>
      <c r="V290" s="69"/>
    </row>
    <row r="291" spans="2:22" ht="27.75" customHeight="1">
      <c r="B291" s="88"/>
      <c r="C291" s="65" t="str">
        <f>C280</f>
        <v>ALEXANDER HORTUO GONZALEZ - TRANSPORTE Y MOVILIDAD</v>
      </c>
      <c r="D291" s="66"/>
      <c r="E291" s="20"/>
      <c r="F291" s="20"/>
      <c r="G291" s="25" t="s">
        <v>0</v>
      </c>
      <c r="H291" s="61" t="str">
        <f>C282</f>
        <v>JAVIER SUAREZ - BENEFICENCIA</v>
      </c>
      <c r="I291" s="61"/>
      <c r="J291" s="61"/>
      <c r="K291" s="20"/>
      <c r="L291" s="20"/>
      <c r="M291" s="71">
        <v>0.3958333333333333</v>
      </c>
      <c r="N291" s="71"/>
      <c r="O291" s="82"/>
      <c r="P291" s="83"/>
      <c r="Q291" s="83"/>
      <c r="R291" s="84"/>
      <c r="S291" s="69"/>
      <c r="T291" s="69"/>
      <c r="U291" s="69"/>
      <c r="V291" s="69"/>
    </row>
    <row r="292" spans="2:22" ht="27.75" customHeight="1">
      <c r="B292" s="88"/>
      <c r="C292" s="65" t="str">
        <f>C278</f>
        <v>KEVIN DANIEL BARRERA - FUNCION PUBLICA</v>
      </c>
      <c r="D292" s="66"/>
      <c r="E292" s="20"/>
      <c r="F292" s="20"/>
      <c r="G292" s="25" t="s">
        <v>0</v>
      </c>
      <c r="H292" s="61" t="str">
        <f>C282</f>
        <v>JAVIER SUAREZ - BENEFICENCIA</v>
      </c>
      <c r="I292" s="61"/>
      <c r="J292" s="61"/>
      <c r="K292" s="20"/>
      <c r="L292" s="20"/>
      <c r="M292" s="71">
        <v>0.40277777777777773</v>
      </c>
      <c r="N292" s="71"/>
      <c r="O292" s="82"/>
      <c r="P292" s="83"/>
      <c r="Q292" s="83"/>
      <c r="R292" s="84"/>
      <c r="S292" s="69"/>
      <c r="T292" s="69"/>
      <c r="U292" s="69"/>
      <c r="V292" s="69"/>
    </row>
    <row r="293" spans="2:22" ht="27.75" customHeight="1">
      <c r="B293" s="88"/>
      <c r="C293" s="65" t="str">
        <f>C280</f>
        <v>ALEXANDER HORTUO GONZALEZ - TRANSPORTE Y MOVILIDAD</v>
      </c>
      <c r="D293" s="66"/>
      <c r="E293" s="20"/>
      <c r="F293" s="20"/>
      <c r="G293" s="25" t="s">
        <v>0</v>
      </c>
      <c r="H293" s="61" t="str">
        <f>C284</f>
        <v>JONH ALEXANDER SILVA VEGA - TIC</v>
      </c>
      <c r="I293" s="61"/>
      <c r="J293" s="61"/>
      <c r="K293" s="20"/>
      <c r="L293" s="20"/>
      <c r="M293" s="71">
        <v>0.40972222222222227</v>
      </c>
      <c r="N293" s="71"/>
      <c r="O293" s="85"/>
      <c r="P293" s="86"/>
      <c r="Q293" s="86"/>
      <c r="R293" s="87"/>
      <c r="S293" s="69"/>
      <c r="T293" s="69"/>
      <c r="U293" s="69"/>
      <c r="V293" s="69"/>
    </row>
    <row r="295" spans="2:22" ht="15.75">
      <c r="B295" s="38" t="s">
        <v>9</v>
      </c>
      <c r="C295" s="62"/>
      <c r="D295" s="62"/>
      <c r="E295" s="28">
        <v>1</v>
      </c>
      <c r="F295" s="28">
        <v>2</v>
      </c>
      <c r="G295" s="28">
        <v>3</v>
      </c>
      <c r="H295" s="28">
        <v>4</v>
      </c>
      <c r="I295" s="78"/>
      <c r="J295" s="78"/>
      <c r="K295" s="28" t="s">
        <v>1</v>
      </c>
      <c r="L295" s="28" t="s">
        <v>2</v>
      </c>
      <c r="M295" s="28" t="s">
        <v>3</v>
      </c>
      <c r="N295" s="28" t="s">
        <v>10</v>
      </c>
      <c r="O295" s="28" t="s">
        <v>21</v>
      </c>
      <c r="P295" s="28" t="s">
        <v>22</v>
      </c>
      <c r="Q295" s="28" t="s">
        <v>23</v>
      </c>
      <c r="R295" s="28" t="s">
        <v>13</v>
      </c>
      <c r="S295" s="28" t="s">
        <v>11</v>
      </c>
      <c r="T295" s="28" t="s">
        <v>12</v>
      </c>
      <c r="U295" s="28" t="s">
        <v>4</v>
      </c>
      <c r="V295" s="28" t="s">
        <v>20</v>
      </c>
    </row>
    <row r="296" spans="2:22" ht="14.25" customHeight="1">
      <c r="B296" s="89" t="s">
        <v>80</v>
      </c>
      <c r="C296" s="67" t="s">
        <v>274</v>
      </c>
      <c r="D296" s="67"/>
      <c r="E296" s="75"/>
      <c r="F296" s="26">
        <f>+E307</f>
        <v>0</v>
      </c>
      <c r="G296" s="26">
        <f>+K308</f>
        <v>0</v>
      </c>
      <c r="H296" s="26">
        <f>+E309</f>
        <v>0</v>
      </c>
      <c r="I296" s="78"/>
      <c r="J296" s="78"/>
      <c r="K296" s="68">
        <v>0</v>
      </c>
      <c r="L296" s="68">
        <v>0</v>
      </c>
      <c r="M296" s="63">
        <v>0</v>
      </c>
      <c r="N296" s="63">
        <v>0</v>
      </c>
      <c r="O296" s="68">
        <f>+F296+G296+H296+I296+J296</f>
        <v>0</v>
      </c>
      <c r="P296" s="68">
        <f>+F297+G297+H297+I297+J297</f>
        <v>0</v>
      </c>
      <c r="Q296" s="68">
        <f>+O296-P296</f>
        <v>0</v>
      </c>
      <c r="R296" s="63">
        <f>+F307+L308+F309</f>
        <v>0</v>
      </c>
      <c r="S296" s="63">
        <f>+L307+F308+L309</f>
        <v>0</v>
      </c>
      <c r="T296" s="63">
        <f>+R296-S296</f>
        <v>0</v>
      </c>
      <c r="U296" s="63">
        <f>+L296*2+M296*1+N296*0</f>
        <v>0</v>
      </c>
      <c r="V296" s="60"/>
    </row>
    <row r="297" spans="2:22" ht="14.25" customHeight="1">
      <c r="B297" s="90"/>
      <c r="C297" s="67"/>
      <c r="D297" s="67"/>
      <c r="E297" s="75"/>
      <c r="F297" s="26">
        <f>+K307</f>
        <v>0</v>
      </c>
      <c r="G297" s="26">
        <f>+E308</f>
        <v>0</v>
      </c>
      <c r="H297" s="26">
        <f>+K309</f>
        <v>0</v>
      </c>
      <c r="I297" s="78"/>
      <c r="J297" s="78"/>
      <c r="K297" s="68"/>
      <c r="L297" s="68"/>
      <c r="M297" s="63"/>
      <c r="N297" s="63"/>
      <c r="O297" s="68"/>
      <c r="P297" s="68"/>
      <c r="Q297" s="68"/>
      <c r="R297" s="63"/>
      <c r="S297" s="63"/>
      <c r="T297" s="63"/>
      <c r="U297" s="63"/>
      <c r="V297" s="60"/>
    </row>
    <row r="298" spans="2:22" ht="14.25" customHeight="1">
      <c r="B298" s="90"/>
      <c r="C298" s="67" t="s">
        <v>275</v>
      </c>
      <c r="D298" s="67"/>
      <c r="E298" s="30">
        <f>+K307</f>
        <v>0</v>
      </c>
      <c r="F298" s="59"/>
      <c r="G298" s="26">
        <f>+E310</f>
        <v>0</v>
      </c>
      <c r="H298" s="26">
        <f>+K311</f>
        <v>0</v>
      </c>
      <c r="I298" s="78"/>
      <c r="J298" s="78"/>
      <c r="K298" s="68">
        <v>0</v>
      </c>
      <c r="L298" s="68">
        <v>0</v>
      </c>
      <c r="M298" s="68">
        <v>0</v>
      </c>
      <c r="N298" s="68">
        <v>0</v>
      </c>
      <c r="O298" s="68">
        <f>+E298+G298+H298+I298+J298</f>
        <v>0</v>
      </c>
      <c r="P298" s="68">
        <f>+E299+G299+H299+I299+J299</f>
        <v>0</v>
      </c>
      <c r="Q298" s="68">
        <f>+O298-P298</f>
        <v>0</v>
      </c>
      <c r="R298" s="68">
        <f>+L307++F310+L311</f>
        <v>0</v>
      </c>
      <c r="S298" s="68">
        <f>+F307+L310+F311</f>
        <v>0</v>
      </c>
      <c r="T298" s="63">
        <f>+R298-S298</f>
        <v>0</v>
      </c>
      <c r="U298" s="63">
        <f>+L298*2+M298*1+N298*0</f>
        <v>0</v>
      </c>
      <c r="V298" s="60"/>
    </row>
    <row r="299" spans="2:22" ht="14.25" customHeight="1">
      <c r="B299" s="90"/>
      <c r="C299" s="67"/>
      <c r="D299" s="67"/>
      <c r="E299" s="30">
        <f>+E307</f>
        <v>0</v>
      </c>
      <c r="F299" s="59"/>
      <c r="G299" s="26">
        <f>+K310</f>
        <v>0</v>
      </c>
      <c r="H299" s="26">
        <f>+E311</f>
        <v>0</v>
      </c>
      <c r="I299" s="78"/>
      <c r="J299" s="78"/>
      <c r="K299" s="68"/>
      <c r="L299" s="68"/>
      <c r="M299" s="68"/>
      <c r="N299" s="68"/>
      <c r="O299" s="68"/>
      <c r="P299" s="68"/>
      <c r="Q299" s="68"/>
      <c r="R299" s="68"/>
      <c r="S299" s="68"/>
      <c r="T299" s="63"/>
      <c r="U299" s="63"/>
      <c r="V299" s="60"/>
    </row>
    <row r="300" spans="2:22" ht="14.25" customHeight="1">
      <c r="B300" s="90"/>
      <c r="C300" s="67" t="s">
        <v>276</v>
      </c>
      <c r="D300" s="67"/>
      <c r="E300" s="30">
        <f>+E308</f>
        <v>0</v>
      </c>
      <c r="F300" s="27">
        <f>+K310</f>
        <v>0</v>
      </c>
      <c r="G300" s="59"/>
      <c r="H300" s="26">
        <f>+E306</f>
        <v>0</v>
      </c>
      <c r="I300" s="78"/>
      <c r="J300" s="78"/>
      <c r="K300" s="68">
        <v>0</v>
      </c>
      <c r="L300" s="68">
        <v>0</v>
      </c>
      <c r="M300" s="68">
        <v>0</v>
      </c>
      <c r="N300" s="68">
        <v>0</v>
      </c>
      <c r="O300" s="68">
        <f>+E300+F300+H300+I300</f>
        <v>0</v>
      </c>
      <c r="P300" s="68">
        <f>+E301+F301+H301+I301</f>
        <v>0</v>
      </c>
      <c r="Q300" s="68">
        <f>+O300-P300</f>
        <v>0</v>
      </c>
      <c r="R300" s="68">
        <f>+F306+F308+L310</f>
        <v>0</v>
      </c>
      <c r="S300" s="68">
        <f>+L306+L308+F310</f>
        <v>0</v>
      </c>
      <c r="T300" s="63">
        <f>+R300-S300</f>
        <v>0</v>
      </c>
      <c r="U300" s="63">
        <f>+L300*2+M300*1+N300*0</f>
        <v>0</v>
      </c>
      <c r="V300" s="60"/>
    </row>
    <row r="301" spans="2:22" ht="14.25" customHeight="1">
      <c r="B301" s="90"/>
      <c r="C301" s="67"/>
      <c r="D301" s="67"/>
      <c r="E301" s="30">
        <f>+K308</f>
        <v>0</v>
      </c>
      <c r="F301" s="27">
        <f>+E310</f>
        <v>0</v>
      </c>
      <c r="G301" s="59"/>
      <c r="H301" s="26">
        <f>+K306</f>
        <v>0</v>
      </c>
      <c r="I301" s="78"/>
      <c r="J301" s="78"/>
      <c r="K301" s="68"/>
      <c r="L301" s="68"/>
      <c r="M301" s="68"/>
      <c r="N301" s="68"/>
      <c r="O301" s="68"/>
      <c r="P301" s="68"/>
      <c r="Q301" s="68"/>
      <c r="R301" s="68"/>
      <c r="S301" s="68"/>
      <c r="T301" s="63"/>
      <c r="U301" s="63"/>
      <c r="V301" s="60"/>
    </row>
    <row r="302" spans="2:22" ht="14.25" customHeight="1">
      <c r="B302" s="90"/>
      <c r="C302" s="67" t="s">
        <v>277</v>
      </c>
      <c r="D302" s="67"/>
      <c r="E302" s="30">
        <f>+K309</f>
        <v>0</v>
      </c>
      <c r="F302" s="26">
        <f>+E311</f>
        <v>0</v>
      </c>
      <c r="G302" s="26">
        <f>+K306</f>
        <v>0</v>
      </c>
      <c r="H302" s="59"/>
      <c r="I302" s="78"/>
      <c r="J302" s="78"/>
      <c r="K302" s="68">
        <v>0</v>
      </c>
      <c r="L302" s="68">
        <v>0</v>
      </c>
      <c r="M302" s="68">
        <v>0</v>
      </c>
      <c r="N302" s="68">
        <v>0</v>
      </c>
      <c r="O302" s="68">
        <f>E302+F302+G302</f>
        <v>0</v>
      </c>
      <c r="P302" s="68">
        <f>+E303+F303+G303+I303+J303</f>
        <v>0</v>
      </c>
      <c r="Q302" s="68">
        <f>+O302-P302</f>
        <v>0</v>
      </c>
      <c r="R302" s="68">
        <f>+L306+L309+F311</f>
        <v>0</v>
      </c>
      <c r="S302" s="68">
        <f>+F306+F309+L311</f>
        <v>0</v>
      </c>
      <c r="T302" s="63">
        <f>+R302-S302</f>
        <v>0</v>
      </c>
      <c r="U302" s="63">
        <f>+L302*2+M302*1+N302*0</f>
        <v>0</v>
      </c>
      <c r="V302" s="60"/>
    </row>
    <row r="303" spans="2:22" ht="14.25" customHeight="1">
      <c r="B303" s="90"/>
      <c r="C303" s="67"/>
      <c r="D303" s="67"/>
      <c r="E303" s="30">
        <f>+E309</f>
        <v>0</v>
      </c>
      <c r="F303" s="26">
        <f>+K311</f>
        <v>0</v>
      </c>
      <c r="G303" s="26">
        <f>+E306</f>
        <v>0</v>
      </c>
      <c r="H303" s="59"/>
      <c r="I303" s="78"/>
      <c r="J303" s="78"/>
      <c r="K303" s="68"/>
      <c r="L303" s="68"/>
      <c r="M303" s="68"/>
      <c r="N303" s="68"/>
      <c r="O303" s="68"/>
      <c r="P303" s="68"/>
      <c r="Q303" s="68"/>
      <c r="R303" s="68"/>
      <c r="S303" s="68"/>
      <c r="T303" s="63"/>
      <c r="U303" s="63"/>
      <c r="V303" s="60"/>
    </row>
    <row r="304" spans="2:22" ht="14.2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2:22" ht="15">
      <c r="B305" s="29" t="s">
        <v>80</v>
      </c>
      <c r="C305" s="76" t="s">
        <v>7</v>
      </c>
      <c r="D305" s="77"/>
      <c r="E305" s="29" t="s">
        <v>24</v>
      </c>
      <c r="F305" s="29" t="s">
        <v>4</v>
      </c>
      <c r="G305" s="29" t="s">
        <v>0</v>
      </c>
      <c r="H305" s="70" t="s">
        <v>7</v>
      </c>
      <c r="I305" s="70"/>
      <c r="J305" s="70"/>
      <c r="K305" s="29" t="s">
        <v>24</v>
      </c>
      <c r="L305" s="29" t="s">
        <v>4</v>
      </c>
      <c r="M305" s="70" t="s">
        <v>5</v>
      </c>
      <c r="N305" s="70"/>
      <c r="O305" s="70" t="s">
        <v>6</v>
      </c>
      <c r="P305" s="70"/>
      <c r="Q305" s="70"/>
      <c r="R305" s="70"/>
      <c r="S305" s="70" t="s">
        <v>19</v>
      </c>
      <c r="T305" s="70"/>
      <c r="U305" s="70"/>
      <c r="V305" s="70"/>
    </row>
    <row r="306" spans="2:22" ht="27.75" customHeight="1">
      <c r="B306" s="88" t="s">
        <v>80</v>
      </c>
      <c r="C306" s="72" t="str">
        <f>C296</f>
        <v>JUAN MANUEL TOCANCIPA LEYTON - ICCU</v>
      </c>
      <c r="D306" s="73"/>
      <c r="E306" s="20"/>
      <c r="F306" s="20"/>
      <c r="G306" s="25" t="s">
        <v>0</v>
      </c>
      <c r="H306" s="61" t="str">
        <f>C298</f>
        <v>DIEGO ALEJANDRO MARTINEZ -  EDUCACION</v>
      </c>
      <c r="I306" s="61"/>
      <c r="J306" s="61"/>
      <c r="K306" s="20"/>
      <c r="L306" s="20"/>
      <c r="M306" s="71">
        <v>0.375</v>
      </c>
      <c r="N306" s="71"/>
      <c r="O306" s="79" t="s">
        <v>384</v>
      </c>
      <c r="P306" s="80"/>
      <c r="Q306" s="80"/>
      <c r="R306" s="81"/>
      <c r="S306" s="69">
        <v>2</v>
      </c>
      <c r="T306" s="69"/>
      <c r="U306" s="69"/>
      <c r="V306" s="69"/>
    </row>
    <row r="307" spans="2:22" ht="27.75" customHeight="1">
      <c r="B307" s="88"/>
      <c r="C307" s="65" t="str">
        <f>C300</f>
        <v>JONATHAN HERRERA - EPC</v>
      </c>
      <c r="D307" s="66"/>
      <c r="E307" s="20"/>
      <c r="F307" s="20"/>
      <c r="G307" s="25" t="s">
        <v>0</v>
      </c>
      <c r="H307" s="61" t="str">
        <f>C302</f>
        <v>JULIAN ALBERTO TARQUINO - INT. PRO. Y BIENESTAR ANIMAL</v>
      </c>
      <c r="I307" s="61"/>
      <c r="J307" s="61"/>
      <c r="K307" s="20"/>
      <c r="L307" s="20"/>
      <c r="M307" s="71">
        <v>0.3819444444444444</v>
      </c>
      <c r="N307" s="71"/>
      <c r="O307" s="82"/>
      <c r="P307" s="83"/>
      <c r="Q307" s="83"/>
      <c r="R307" s="84"/>
      <c r="S307" s="69"/>
      <c r="T307" s="69"/>
      <c r="U307" s="69"/>
      <c r="V307" s="69"/>
    </row>
    <row r="308" spans="2:22" ht="27.75" customHeight="1">
      <c r="B308" s="88"/>
      <c r="C308" s="72" t="str">
        <f>C302</f>
        <v>JULIAN ALBERTO TARQUINO - INT. PRO. Y BIENESTAR ANIMAL</v>
      </c>
      <c r="D308" s="73"/>
      <c r="E308" s="20"/>
      <c r="F308" s="20"/>
      <c r="G308" s="25" t="s">
        <v>0</v>
      </c>
      <c r="H308" s="61" t="str">
        <f>C296</f>
        <v>JUAN MANUEL TOCANCIPA LEYTON - ICCU</v>
      </c>
      <c r="I308" s="61"/>
      <c r="J308" s="61"/>
      <c r="K308" s="20"/>
      <c r="L308" s="20"/>
      <c r="M308" s="71">
        <v>0.3888888888888889</v>
      </c>
      <c r="N308" s="71"/>
      <c r="O308" s="82"/>
      <c r="P308" s="83"/>
      <c r="Q308" s="83"/>
      <c r="R308" s="84"/>
      <c r="S308" s="69"/>
      <c r="T308" s="69"/>
      <c r="U308" s="69"/>
      <c r="V308" s="69"/>
    </row>
    <row r="309" spans="2:22" ht="27.75" customHeight="1">
      <c r="B309" s="88"/>
      <c r="C309" s="65" t="str">
        <f>C298</f>
        <v>DIEGO ALEJANDRO MARTINEZ -  EDUCACION</v>
      </c>
      <c r="D309" s="66"/>
      <c r="E309" s="20"/>
      <c r="F309" s="20"/>
      <c r="G309" s="25" t="s">
        <v>0</v>
      </c>
      <c r="H309" s="61" t="str">
        <f>C300</f>
        <v>JONATHAN HERRERA - EPC</v>
      </c>
      <c r="I309" s="61"/>
      <c r="J309" s="61"/>
      <c r="K309" s="20"/>
      <c r="L309" s="20"/>
      <c r="M309" s="71">
        <v>0.3958333333333333</v>
      </c>
      <c r="N309" s="71"/>
      <c r="O309" s="82"/>
      <c r="P309" s="83"/>
      <c r="Q309" s="83"/>
      <c r="R309" s="84"/>
      <c r="S309" s="69"/>
      <c r="T309" s="69"/>
      <c r="U309" s="69"/>
      <c r="V309" s="69"/>
    </row>
    <row r="310" spans="2:22" ht="27.75" customHeight="1">
      <c r="B310" s="88"/>
      <c r="C310" s="65" t="str">
        <f>C296</f>
        <v>JUAN MANUEL TOCANCIPA LEYTON - ICCU</v>
      </c>
      <c r="D310" s="66"/>
      <c r="E310" s="20"/>
      <c r="F310" s="20"/>
      <c r="G310" s="25" t="s">
        <v>0</v>
      </c>
      <c r="H310" s="61" t="str">
        <f>C300</f>
        <v>JONATHAN HERRERA - EPC</v>
      </c>
      <c r="I310" s="61"/>
      <c r="J310" s="61"/>
      <c r="K310" s="20"/>
      <c r="L310" s="20"/>
      <c r="M310" s="71">
        <v>0.40277777777777773</v>
      </c>
      <c r="N310" s="71"/>
      <c r="O310" s="82"/>
      <c r="P310" s="83"/>
      <c r="Q310" s="83"/>
      <c r="R310" s="84"/>
      <c r="S310" s="69"/>
      <c r="T310" s="69"/>
      <c r="U310" s="69"/>
      <c r="V310" s="69"/>
    </row>
    <row r="311" spans="2:22" ht="27.75" customHeight="1">
      <c r="B311" s="88"/>
      <c r="C311" s="65" t="str">
        <f>C298</f>
        <v>DIEGO ALEJANDRO MARTINEZ -  EDUCACION</v>
      </c>
      <c r="D311" s="66"/>
      <c r="E311" s="20"/>
      <c r="F311" s="20"/>
      <c r="G311" s="25" t="s">
        <v>0</v>
      </c>
      <c r="H311" s="61" t="str">
        <f>C302</f>
        <v>JULIAN ALBERTO TARQUINO - INT. PRO. Y BIENESTAR ANIMAL</v>
      </c>
      <c r="I311" s="61"/>
      <c r="J311" s="61"/>
      <c r="K311" s="20"/>
      <c r="L311" s="20"/>
      <c r="M311" s="71">
        <v>0.40972222222222227</v>
      </c>
      <c r="N311" s="71"/>
      <c r="O311" s="85"/>
      <c r="P311" s="86"/>
      <c r="Q311" s="86"/>
      <c r="R311" s="87"/>
      <c r="S311" s="69"/>
      <c r="T311" s="69"/>
      <c r="U311" s="69"/>
      <c r="V311" s="69"/>
    </row>
    <row r="312" ht="14.25">
      <c r="F312" s="13"/>
    </row>
    <row r="313" spans="2:22" ht="15.75">
      <c r="B313" s="38" t="s">
        <v>9</v>
      </c>
      <c r="C313" s="62"/>
      <c r="D313" s="62"/>
      <c r="E313" s="28">
        <v>1</v>
      </c>
      <c r="F313" s="28">
        <v>2</v>
      </c>
      <c r="G313" s="28">
        <v>3</v>
      </c>
      <c r="H313" s="28">
        <v>4</v>
      </c>
      <c r="I313" s="78"/>
      <c r="J313" s="78"/>
      <c r="K313" s="28" t="s">
        <v>1</v>
      </c>
      <c r="L313" s="28" t="s">
        <v>2</v>
      </c>
      <c r="M313" s="28" t="s">
        <v>3</v>
      </c>
      <c r="N313" s="28" t="s">
        <v>10</v>
      </c>
      <c r="O313" s="28" t="s">
        <v>21</v>
      </c>
      <c r="P313" s="28" t="s">
        <v>22</v>
      </c>
      <c r="Q313" s="28" t="s">
        <v>23</v>
      </c>
      <c r="R313" s="28" t="s">
        <v>13</v>
      </c>
      <c r="S313" s="28" t="s">
        <v>11</v>
      </c>
      <c r="T313" s="28" t="s">
        <v>12</v>
      </c>
      <c r="U313" s="28" t="s">
        <v>4</v>
      </c>
      <c r="V313" s="28" t="s">
        <v>20</v>
      </c>
    </row>
    <row r="314" spans="2:22" ht="14.25" customHeight="1">
      <c r="B314" s="89" t="s">
        <v>81</v>
      </c>
      <c r="C314" s="67" t="s">
        <v>278</v>
      </c>
      <c r="D314" s="67"/>
      <c r="E314" s="75"/>
      <c r="F314" s="26">
        <f>+E325</f>
        <v>0</v>
      </c>
      <c r="G314" s="26">
        <f>+K326</f>
        <v>0</v>
      </c>
      <c r="H314" s="26">
        <f>+E327</f>
        <v>0</v>
      </c>
      <c r="I314" s="78"/>
      <c r="J314" s="78"/>
      <c r="K314" s="68">
        <v>0</v>
      </c>
      <c r="L314" s="68">
        <v>0</v>
      </c>
      <c r="M314" s="63">
        <v>0</v>
      </c>
      <c r="N314" s="63">
        <v>0</v>
      </c>
      <c r="O314" s="68">
        <f>+F314+G314+H314+I314+J314</f>
        <v>0</v>
      </c>
      <c r="P314" s="68">
        <f>+F315+G315+H315+I315+J315</f>
        <v>0</v>
      </c>
      <c r="Q314" s="68">
        <f>+O314-P314</f>
        <v>0</v>
      </c>
      <c r="R314" s="63">
        <f>+F325+L326+F327</f>
        <v>0</v>
      </c>
      <c r="S314" s="63">
        <f>+L325+F326+L327</f>
        <v>0</v>
      </c>
      <c r="T314" s="63">
        <f>+R314-S314</f>
        <v>0</v>
      </c>
      <c r="U314" s="63">
        <f>+L314*2+M314*1+N314*0</f>
        <v>0</v>
      </c>
      <c r="V314" s="60"/>
    </row>
    <row r="315" spans="2:22" ht="14.25" customHeight="1">
      <c r="B315" s="90"/>
      <c r="C315" s="67"/>
      <c r="D315" s="67"/>
      <c r="E315" s="75"/>
      <c r="F315" s="26">
        <f>+K325</f>
        <v>0</v>
      </c>
      <c r="G315" s="26">
        <f>+E326</f>
        <v>0</v>
      </c>
      <c r="H315" s="26">
        <f>+K327</f>
        <v>0</v>
      </c>
      <c r="I315" s="78"/>
      <c r="J315" s="78"/>
      <c r="K315" s="68"/>
      <c r="L315" s="68"/>
      <c r="M315" s="63"/>
      <c r="N315" s="63"/>
      <c r="O315" s="68"/>
      <c r="P315" s="68"/>
      <c r="Q315" s="68"/>
      <c r="R315" s="63"/>
      <c r="S315" s="63"/>
      <c r="T315" s="63"/>
      <c r="U315" s="63"/>
      <c r="V315" s="60"/>
    </row>
    <row r="316" spans="2:22" ht="14.25" customHeight="1">
      <c r="B316" s="90"/>
      <c r="C316" s="96" t="s">
        <v>348</v>
      </c>
      <c r="D316" s="96"/>
      <c r="E316" s="30">
        <f>+K325</f>
        <v>0</v>
      </c>
      <c r="F316" s="59"/>
      <c r="G316" s="26">
        <f>+E328</f>
        <v>0</v>
      </c>
      <c r="H316" s="26">
        <f>+K329</f>
        <v>0</v>
      </c>
      <c r="I316" s="78"/>
      <c r="J316" s="78"/>
      <c r="K316" s="68">
        <v>0</v>
      </c>
      <c r="L316" s="68">
        <v>0</v>
      </c>
      <c r="M316" s="68">
        <v>0</v>
      </c>
      <c r="N316" s="68">
        <v>0</v>
      </c>
      <c r="O316" s="68">
        <f>+E316+G316+H316+I316+J316</f>
        <v>0</v>
      </c>
      <c r="P316" s="68">
        <f>+E317+G317+H317+I317+J317</f>
        <v>0</v>
      </c>
      <c r="Q316" s="68">
        <f>+O316-P316</f>
        <v>0</v>
      </c>
      <c r="R316" s="68">
        <f>+L325++F328+L329</f>
        <v>0</v>
      </c>
      <c r="S316" s="68">
        <f>+F325+L328+F329</f>
        <v>0</v>
      </c>
      <c r="T316" s="63">
        <f>+R316-S316</f>
        <v>0</v>
      </c>
      <c r="U316" s="63">
        <f>+L316*2+M316*1+N316*0</f>
        <v>0</v>
      </c>
      <c r="V316" s="60"/>
    </row>
    <row r="317" spans="2:22" ht="14.25" customHeight="1">
      <c r="B317" s="90"/>
      <c r="C317" s="96"/>
      <c r="D317" s="96"/>
      <c r="E317" s="30">
        <f>+E325</f>
        <v>0</v>
      </c>
      <c r="F317" s="59"/>
      <c r="G317" s="26">
        <f>+K328</f>
        <v>0</v>
      </c>
      <c r="H317" s="26">
        <f>+E329</f>
        <v>0</v>
      </c>
      <c r="I317" s="78"/>
      <c r="J317" s="78"/>
      <c r="K317" s="68"/>
      <c r="L317" s="68"/>
      <c r="M317" s="68"/>
      <c r="N317" s="68"/>
      <c r="O317" s="68"/>
      <c r="P317" s="68"/>
      <c r="Q317" s="68"/>
      <c r="R317" s="68"/>
      <c r="S317" s="68"/>
      <c r="T317" s="63"/>
      <c r="U317" s="63"/>
      <c r="V317" s="60"/>
    </row>
    <row r="318" spans="2:22" ht="14.25" customHeight="1">
      <c r="B318" s="90"/>
      <c r="C318" s="67" t="s">
        <v>279</v>
      </c>
      <c r="D318" s="67"/>
      <c r="E318" s="30">
        <f>+E326</f>
        <v>0</v>
      </c>
      <c r="F318" s="27">
        <f>+K328</f>
        <v>0</v>
      </c>
      <c r="G318" s="59"/>
      <c r="H318" s="26">
        <f>+E324</f>
        <v>0</v>
      </c>
      <c r="I318" s="78"/>
      <c r="J318" s="78"/>
      <c r="K318" s="68">
        <v>0</v>
      </c>
      <c r="L318" s="68">
        <v>0</v>
      </c>
      <c r="M318" s="68">
        <v>0</v>
      </c>
      <c r="N318" s="68">
        <v>0</v>
      </c>
      <c r="O318" s="68">
        <f>+E318+F318+H318+I318</f>
        <v>0</v>
      </c>
      <c r="P318" s="68">
        <f>+E319+F319+H319+I319</f>
        <v>0</v>
      </c>
      <c r="Q318" s="68">
        <f>+O318-P318</f>
        <v>0</v>
      </c>
      <c r="R318" s="68">
        <f>+F324+F326+L328</f>
        <v>0</v>
      </c>
      <c r="S318" s="68">
        <f>+L324+L326+F328</f>
        <v>0</v>
      </c>
      <c r="T318" s="63">
        <f>+R318-S318</f>
        <v>0</v>
      </c>
      <c r="U318" s="63">
        <f>+L318*2+M318*1+N318*0</f>
        <v>0</v>
      </c>
      <c r="V318" s="60"/>
    </row>
    <row r="319" spans="2:22" ht="14.25" customHeight="1">
      <c r="B319" s="90"/>
      <c r="C319" s="67"/>
      <c r="D319" s="67"/>
      <c r="E319" s="30">
        <f>+K326</f>
        <v>0</v>
      </c>
      <c r="F319" s="27">
        <f>+E328</f>
        <v>0</v>
      </c>
      <c r="G319" s="59"/>
      <c r="H319" s="26">
        <f>+K324</f>
        <v>0</v>
      </c>
      <c r="I319" s="78"/>
      <c r="J319" s="78"/>
      <c r="K319" s="68"/>
      <c r="L319" s="68"/>
      <c r="M319" s="68"/>
      <c r="N319" s="68"/>
      <c r="O319" s="68"/>
      <c r="P319" s="68"/>
      <c r="Q319" s="68"/>
      <c r="R319" s="68"/>
      <c r="S319" s="68"/>
      <c r="T319" s="63"/>
      <c r="U319" s="63"/>
      <c r="V319" s="60"/>
    </row>
    <row r="320" spans="2:22" ht="14.25" customHeight="1">
      <c r="B320" s="90"/>
      <c r="C320" s="67" t="s">
        <v>280</v>
      </c>
      <c r="D320" s="67"/>
      <c r="E320" s="30">
        <f>+K327</f>
        <v>0</v>
      </c>
      <c r="F320" s="26">
        <f>+E329</f>
        <v>0</v>
      </c>
      <c r="G320" s="26">
        <f>+K324</f>
        <v>0</v>
      </c>
      <c r="H320" s="59"/>
      <c r="I320" s="78"/>
      <c r="J320" s="78"/>
      <c r="K320" s="68">
        <v>0</v>
      </c>
      <c r="L320" s="68">
        <v>0</v>
      </c>
      <c r="M320" s="68">
        <v>0</v>
      </c>
      <c r="N320" s="68">
        <v>0</v>
      </c>
      <c r="O320" s="68">
        <f>E320+F320+G320</f>
        <v>0</v>
      </c>
      <c r="P320" s="68">
        <f>+E321+F321+G321+I321+J321</f>
        <v>0</v>
      </c>
      <c r="Q320" s="68">
        <f>+O320-P320</f>
        <v>0</v>
      </c>
      <c r="R320" s="68">
        <f>+L324+L327+F329</f>
        <v>0</v>
      </c>
      <c r="S320" s="68">
        <f>+F324+F327+L329</f>
        <v>0</v>
      </c>
      <c r="T320" s="63">
        <f>+R320-S320</f>
        <v>0</v>
      </c>
      <c r="U320" s="63">
        <f>+L320*2+M320*1+N320*0</f>
        <v>0</v>
      </c>
      <c r="V320" s="60"/>
    </row>
    <row r="321" spans="2:22" ht="14.25" customHeight="1">
      <c r="B321" s="90"/>
      <c r="C321" s="67"/>
      <c r="D321" s="67"/>
      <c r="E321" s="30">
        <f>+E327</f>
        <v>0</v>
      </c>
      <c r="F321" s="26">
        <f>+K329</f>
        <v>0</v>
      </c>
      <c r="G321" s="26">
        <f>+E324</f>
        <v>0</v>
      </c>
      <c r="H321" s="59"/>
      <c r="I321" s="78"/>
      <c r="J321" s="78"/>
      <c r="K321" s="68"/>
      <c r="L321" s="68"/>
      <c r="M321" s="68"/>
      <c r="N321" s="68"/>
      <c r="O321" s="68"/>
      <c r="P321" s="68"/>
      <c r="Q321" s="68"/>
      <c r="R321" s="68"/>
      <c r="S321" s="68"/>
      <c r="T321" s="63"/>
      <c r="U321" s="63"/>
      <c r="V321" s="60"/>
    </row>
    <row r="322" spans="2:22" ht="14.2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2:22" ht="15">
      <c r="B323" s="29" t="s">
        <v>81</v>
      </c>
      <c r="C323" s="76" t="s">
        <v>7</v>
      </c>
      <c r="D323" s="77"/>
      <c r="E323" s="29" t="s">
        <v>24</v>
      </c>
      <c r="F323" s="29" t="s">
        <v>4</v>
      </c>
      <c r="G323" s="29" t="s">
        <v>0</v>
      </c>
      <c r="H323" s="70" t="s">
        <v>7</v>
      </c>
      <c r="I323" s="70"/>
      <c r="J323" s="70"/>
      <c r="K323" s="29" t="s">
        <v>24</v>
      </c>
      <c r="L323" s="29" t="s">
        <v>4</v>
      </c>
      <c r="M323" s="70" t="s">
        <v>5</v>
      </c>
      <c r="N323" s="70"/>
      <c r="O323" s="70" t="s">
        <v>6</v>
      </c>
      <c r="P323" s="70"/>
      <c r="Q323" s="70"/>
      <c r="R323" s="70"/>
      <c r="S323" s="70" t="s">
        <v>19</v>
      </c>
      <c r="T323" s="70"/>
      <c r="U323" s="70"/>
      <c r="V323" s="70"/>
    </row>
    <row r="324" spans="2:22" ht="26.25" customHeight="1">
      <c r="B324" s="88" t="s">
        <v>81</v>
      </c>
      <c r="C324" s="72" t="str">
        <f>C314</f>
        <v>SERGIO IVAN GARZON - GOBIERNO</v>
      </c>
      <c r="D324" s="73"/>
      <c r="E324" s="20"/>
      <c r="F324" s="20"/>
      <c r="G324" s="25" t="s">
        <v>0</v>
      </c>
      <c r="H324" s="61" t="str">
        <f>C316</f>
        <v>EDWIN ANDRES MARTON - MINAS Y ENERGIA</v>
      </c>
      <c r="I324" s="61"/>
      <c r="J324" s="61"/>
      <c r="K324" s="20"/>
      <c r="L324" s="20"/>
      <c r="M324" s="71">
        <v>0.375</v>
      </c>
      <c r="N324" s="71"/>
      <c r="O324" s="79" t="s">
        <v>384</v>
      </c>
      <c r="P324" s="80"/>
      <c r="Q324" s="80"/>
      <c r="R324" s="81"/>
      <c r="S324" s="69">
        <v>3</v>
      </c>
      <c r="T324" s="69"/>
      <c r="U324" s="69"/>
      <c r="V324" s="69"/>
    </row>
    <row r="325" spans="2:22" ht="26.25" customHeight="1">
      <c r="B325" s="88"/>
      <c r="C325" s="65" t="str">
        <f>C318</f>
        <v>HENRY GOMEZ CORREDOR - PLANEACION</v>
      </c>
      <c r="D325" s="66"/>
      <c r="E325" s="20"/>
      <c r="F325" s="20"/>
      <c r="G325" s="25" t="s">
        <v>0</v>
      </c>
      <c r="H325" s="61" t="str">
        <f>C320</f>
        <v>ANDRES SUAREZ - AGENCIA CATASTRAL DE CUND. </v>
      </c>
      <c r="I325" s="61"/>
      <c r="J325" s="61"/>
      <c r="K325" s="20"/>
      <c r="L325" s="20"/>
      <c r="M325" s="71">
        <v>0.3819444444444444</v>
      </c>
      <c r="N325" s="71"/>
      <c r="O325" s="82"/>
      <c r="P325" s="83"/>
      <c r="Q325" s="83"/>
      <c r="R325" s="84"/>
      <c r="S325" s="69"/>
      <c r="T325" s="69"/>
      <c r="U325" s="69"/>
      <c r="V325" s="69"/>
    </row>
    <row r="326" spans="2:22" ht="26.25" customHeight="1">
      <c r="B326" s="88"/>
      <c r="C326" s="72" t="str">
        <f>C320</f>
        <v>ANDRES SUAREZ - AGENCIA CATASTRAL DE CUND. </v>
      </c>
      <c r="D326" s="73"/>
      <c r="E326" s="20"/>
      <c r="F326" s="20"/>
      <c r="G326" s="25" t="s">
        <v>0</v>
      </c>
      <c r="H326" s="61" t="str">
        <f>C314</f>
        <v>SERGIO IVAN GARZON - GOBIERNO</v>
      </c>
      <c r="I326" s="61"/>
      <c r="J326" s="61"/>
      <c r="K326" s="20"/>
      <c r="L326" s="20"/>
      <c r="M326" s="71">
        <v>0.3888888888888889</v>
      </c>
      <c r="N326" s="71"/>
      <c r="O326" s="82"/>
      <c r="P326" s="83"/>
      <c r="Q326" s="83"/>
      <c r="R326" s="84"/>
      <c r="S326" s="69"/>
      <c r="T326" s="69"/>
      <c r="U326" s="69"/>
      <c r="V326" s="69"/>
    </row>
    <row r="327" spans="2:22" ht="26.25" customHeight="1">
      <c r="B327" s="88"/>
      <c r="C327" s="65" t="str">
        <f>C316</f>
        <v>EDWIN ANDRES MARTON - MINAS Y ENERGIA</v>
      </c>
      <c r="D327" s="66"/>
      <c r="E327" s="20"/>
      <c r="F327" s="20"/>
      <c r="G327" s="25" t="s">
        <v>0</v>
      </c>
      <c r="H327" s="61" t="str">
        <f>C318</f>
        <v>HENRY GOMEZ CORREDOR - PLANEACION</v>
      </c>
      <c r="I327" s="61"/>
      <c r="J327" s="61"/>
      <c r="K327" s="20"/>
      <c r="L327" s="20"/>
      <c r="M327" s="71">
        <v>0.3958333333333333</v>
      </c>
      <c r="N327" s="71"/>
      <c r="O327" s="82"/>
      <c r="P327" s="83"/>
      <c r="Q327" s="83"/>
      <c r="R327" s="84"/>
      <c r="S327" s="69"/>
      <c r="T327" s="69"/>
      <c r="U327" s="69"/>
      <c r="V327" s="69"/>
    </row>
    <row r="328" spans="2:22" ht="26.25" customHeight="1">
      <c r="B328" s="88"/>
      <c r="C328" s="65" t="str">
        <f>C314</f>
        <v>SERGIO IVAN GARZON - GOBIERNO</v>
      </c>
      <c r="D328" s="66"/>
      <c r="E328" s="20"/>
      <c r="F328" s="20"/>
      <c r="G328" s="25" t="s">
        <v>0</v>
      </c>
      <c r="H328" s="61" t="str">
        <f>C318</f>
        <v>HENRY GOMEZ CORREDOR - PLANEACION</v>
      </c>
      <c r="I328" s="61"/>
      <c r="J328" s="61"/>
      <c r="K328" s="20"/>
      <c r="L328" s="20"/>
      <c r="M328" s="71">
        <v>0.40277777777777773</v>
      </c>
      <c r="N328" s="71"/>
      <c r="O328" s="82"/>
      <c r="P328" s="83"/>
      <c r="Q328" s="83"/>
      <c r="R328" s="84"/>
      <c r="S328" s="69"/>
      <c r="T328" s="69"/>
      <c r="U328" s="69"/>
      <c r="V328" s="69"/>
    </row>
    <row r="329" spans="2:22" ht="26.25" customHeight="1">
      <c r="B329" s="88"/>
      <c r="C329" s="65" t="str">
        <f>C316</f>
        <v>EDWIN ANDRES MARTON - MINAS Y ENERGIA</v>
      </c>
      <c r="D329" s="66"/>
      <c r="E329" s="20"/>
      <c r="F329" s="20"/>
      <c r="G329" s="25" t="s">
        <v>0</v>
      </c>
      <c r="H329" s="61" t="str">
        <f>C320</f>
        <v>ANDRES SUAREZ - AGENCIA CATASTRAL DE CUND. </v>
      </c>
      <c r="I329" s="61"/>
      <c r="J329" s="61"/>
      <c r="K329" s="20"/>
      <c r="L329" s="20"/>
      <c r="M329" s="71">
        <v>0.40972222222222227</v>
      </c>
      <c r="N329" s="71"/>
      <c r="O329" s="85"/>
      <c r="P329" s="86"/>
      <c r="Q329" s="86"/>
      <c r="R329" s="87"/>
      <c r="S329" s="69"/>
      <c r="T329" s="69"/>
      <c r="U329" s="69"/>
      <c r="V329" s="69"/>
    </row>
    <row r="331" spans="2:22" ht="15.75">
      <c r="B331" s="38" t="s">
        <v>9</v>
      </c>
      <c r="C331" s="62"/>
      <c r="D331" s="62"/>
      <c r="E331" s="28">
        <v>1</v>
      </c>
      <c r="F331" s="28">
        <v>2</v>
      </c>
      <c r="G331" s="28">
        <v>3</v>
      </c>
      <c r="H331" s="28">
        <v>4</v>
      </c>
      <c r="I331" s="78"/>
      <c r="J331" s="78"/>
      <c r="K331" s="28" t="s">
        <v>1</v>
      </c>
      <c r="L331" s="28" t="s">
        <v>2</v>
      </c>
      <c r="M331" s="28" t="s">
        <v>3</v>
      </c>
      <c r="N331" s="28" t="s">
        <v>10</v>
      </c>
      <c r="O331" s="28" t="s">
        <v>21</v>
      </c>
      <c r="P331" s="28" t="s">
        <v>22</v>
      </c>
      <c r="Q331" s="28" t="s">
        <v>23</v>
      </c>
      <c r="R331" s="28" t="s">
        <v>13</v>
      </c>
      <c r="S331" s="28" t="s">
        <v>11</v>
      </c>
      <c r="T331" s="28" t="s">
        <v>12</v>
      </c>
      <c r="U331" s="28" t="s">
        <v>4</v>
      </c>
      <c r="V331" s="28" t="s">
        <v>20</v>
      </c>
    </row>
    <row r="332" spans="2:22" ht="14.25" customHeight="1">
      <c r="B332" s="89" t="s">
        <v>82</v>
      </c>
      <c r="C332" s="74" t="s">
        <v>281</v>
      </c>
      <c r="D332" s="74"/>
      <c r="E332" s="75"/>
      <c r="F332" s="26">
        <f>+E343</f>
        <v>0</v>
      </c>
      <c r="G332" s="26">
        <f>+K344</f>
        <v>0</v>
      </c>
      <c r="H332" s="26">
        <f>+E345</f>
        <v>0</v>
      </c>
      <c r="I332" s="78"/>
      <c r="J332" s="78"/>
      <c r="K332" s="68">
        <v>0</v>
      </c>
      <c r="L332" s="68">
        <v>0</v>
      </c>
      <c r="M332" s="63">
        <v>0</v>
      </c>
      <c r="N332" s="63">
        <v>0</v>
      </c>
      <c r="O332" s="68">
        <f>+F332+G332+H332+I332+J332</f>
        <v>0</v>
      </c>
      <c r="P332" s="68">
        <f>+F333+G333+H333+I333+J333</f>
        <v>0</v>
      </c>
      <c r="Q332" s="68">
        <f>+O332-P332</f>
        <v>0</v>
      </c>
      <c r="R332" s="63">
        <f>+F343+L344+F345</f>
        <v>0</v>
      </c>
      <c r="S332" s="63">
        <f>+L343+F344+L345</f>
        <v>0</v>
      </c>
      <c r="T332" s="63">
        <f>+R332-S332</f>
        <v>0</v>
      </c>
      <c r="U332" s="63">
        <f>+L332*2+M332*1+N332*0</f>
        <v>0</v>
      </c>
      <c r="V332" s="60"/>
    </row>
    <row r="333" spans="2:22" ht="14.25" customHeight="1">
      <c r="B333" s="90"/>
      <c r="C333" s="74"/>
      <c r="D333" s="74"/>
      <c r="E333" s="75"/>
      <c r="F333" s="26">
        <f>+K343</f>
        <v>0</v>
      </c>
      <c r="G333" s="26">
        <f>+E344</f>
        <v>0</v>
      </c>
      <c r="H333" s="26">
        <f>+K345</f>
        <v>0</v>
      </c>
      <c r="I333" s="78"/>
      <c r="J333" s="78"/>
      <c r="K333" s="68"/>
      <c r="L333" s="68"/>
      <c r="M333" s="63"/>
      <c r="N333" s="63"/>
      <c r="O333" s="68"/>
      <c r="P333" s="68"/>
      <c r="Q333" s="68"/>
      <c r="R333" s="63"/>
      <c r="S333" s="63"/>
      <c r="T333" s="63"/>
      <c r="U333" s="63"/>
      <c r="V333" s="60"/>
    </row>
    <row r="334" spans="2:22" ht="14.25" customHeight="1">
      <c r="B334" s="90"/>
      <c r="C334" s="74" t="s">
        <v>282</v>
      </c>
      <c r="D334" s="74"/>
      <c r="E334" s="30">
        <f>+K343</f>
        <v>0</v>
      </c>
      <c r="F334" s="59"/>
      <c r="G334" s="26">
        <f>+E346</f>
        <v>0</v>
      </c>
      <c r="H334" s="26">
        <f>+K347</f>
        <v>0</v>
      </c>
      <c r="I334" s="78"/>
      <c r="J334" s="78"/>
      <c r="K334" s="68">
        <v>0</v>
      </c>
      <c r="L334" s="68">
        <v>0</v>
      </c>
      <c r="M334" s="68">
        <v>0</v>
      </c>
      <c r="N334" s="68">
        <v>0</v>
      </c>
      <c r="O334" s="68">
        <f>+E334+G334+H334+I334+J334</f>
        <v>0</v>
      </c>
      <c r="P334" s="68">
        <f>+E335+G335+H335+I335+J335</f>
        <v>0</v>
      </c>
      <c r="Q334" s="68">
        <f>+O334-P334</f>
        <v>0</v>
      </c>
      <c r="R334" s="68">
        <f>+L343++F346+L347</f>
        <v>0</v>
      </c>
      <c r="S334" s="68">
        <f>+F343+L346+F347</f>
        <v>0</v>
      </c>
      <c r="T334" s="63">
        <f>+R334-S334</f>
        <v>0</v>
      </c>
      <c r="U334" s="63">
        <f>+L334*2+M334*1+N334*0</f>
        <v>0</v>
      </c>
      <c r="V334" s="60"/>
    </row>
    <row r="335" spans="2:22" ht="14.25" customHeight="1">
      <c r="B335" s="90"/>
      <c r="C335" s="74"/>
      <c r="D335" s="74"/>
      <c r="E335" s="30">
        <f>+E343</f>
        <v>0</v>
      </c>
      <c r="F335" s="59"/>
      <c r="G335" s="26">
        <f>+K346</f>
        <v>0</v>
      </c>
      <c r="H335" s="26">
        <f>+E347</f>
        <v>0</v>
      </c>
      <c r="I335" s="78"/>
      <c r="J335" s="78"/>
      <c r="K335" s="68"/>
      <c r="L335" s="68"/>
      <c r="M335" s="68"/>
      <c r="N335" s="68"/>
      <c r="O335" s="68"/>
      <c r="P335" s="68"/>
      <c r="Q335" s="68"/>
      <c r="R335" s="68"/>
      <c r="S335" s="68"/>
      <c r="T335" s="63"/>
      <c r="U335" s="63"/>
      <c r="V335" s="60"/>
    </row>
    <row r="336" spans="2:22" ht="14.25" customHeight="1">
      <c r="B336" s="90"/>
      <c r="C336" s="74" t="s">
        <v>283</v>
      </c>
      <c r="D336" s="74"/>
      <c r="E336" s="30">
        <f>+E344</f>
        <v>0</v>
      </c>
      <c r="F336" s="27">
        <f>+K346</f>
        <v>0</v>
      </c>
      <c r="G336" s="59"/>
      <c r="H336" s="26">
        <f>+E342</f>
        <v>0</v>
      </c>
      <c r="I336" s="78"/>
      <c r="J336" s="78"/>
      <c r="K336" s="68">
        <v>0</v>
      </c>
      <c r="L336" s="68">
        <v>0</v>
      </c>
      <c r="M336" s="68">
        <v>0</v>
      </c>
      <c r="N336" s="68">
        <v>0</v>
      </c>
      <c r="O336" s="68">
        <f>+E336+F336+H336+I336</f>
        <v>0</v>
      </c>
      <c r="P336" s="68">
        <f>+E337+F337+H337+I337</f>
        <v>0</v>
      </c>
      <c r="Q336" s="68">
        <f>+O336-P336</f>
        <v>0</v>
      </c>
      <c r="R336" s="68">
        <f>+F342+F344+L346</f>
        <v>0</v>
      </c>
      <c r="S336" s="68">
        <f>+L342+L344+F346</f>
        <v>0</v>
      </c>
      <c r="T336" s="63">
        <f>+R336-S336</f>
        <v>0</v>
      </c>
      <c r="U336" s="63">
        <f>+L336*2+M336*1+N336*0</f>
        <v>0</v>
      </c>
      <c r="V336" s="60"/>
    </row>
    <row r="337" spans="2:22" ht="14.25" customHeight="1">
      <c r="B337" s="90"/>
      <c r="C337" s="74"/>
      <c r="D337" s="74"/>
      <c r="E337" s="30">
        <f>+K344</f>
        <v>0</v>
      </c>
      <c r="F337" s="27">
        <f>+E346</f>
        <v>0</v>
      </c>
      <c r="G337" s="59"/>
      <c r="H337" s="26">
        <f>+K342</f>
        <v>0</v>
      </c>
      <c r="I337" s="78"/>
      <c r="J337" s="78"/>
      <c r="K337" s="68"/>
      <c r="L337" s="68"/>
      <c r="M337" s="68"/>
      <c r="N337" s="68"/>
      <c r="O337" s="68"/>
      <c r="P337" s="68"/>
      <c r="Q337" s="68"/>
      <c r="R337" s="68"/>
      <c r="S337" s="68"/>
      <c r="T337" s="63"/>
      <c r="U337" s="63"/>
      <c r="V337" s="60"/>
    </row>
    <row r="338" spans="2:22" ht="14.25" customHeight="1">
      <c r="B338" s="90"/>
      <c r="C338" s="74" t="s">
        <v>284</v>
      </c>
      <c r="D338" s="74"/>
      <c r="E338" s="30">
        <f>+K345</f>
        <v>0</v>
      </c>
      <c r="F338" s="26">
        <f>+E347</f>
        <v>0</v>
      </c>
      <c r="G338" s="26">
        <f>+K342</f>
        <v>0</v>
      </c>
      <c r="H338" s="59"/>
      <c r="I338" s="78"/>
      <c r="J338" s="78"/>
      <c r="K338" s="68">
        <v>0</v>
      </c>
      <c r="L338" s="68">
        <v>0</v>
      </c>
      <c r="M338" s="68">
        <v>0</v>
      </c>
      <c r="N338" s="68">
        <v>0</v>
      </c>
      <c r="O338" s="68">
        <f>E338+F338+G338</f>
        <v>0</v>
      </c>
      <c r="P338" s="68">
        <f>+E339+F339+G339+I339+J339</f>
        <v>0</v>
      </c>
      <c r="Q338" s="68">
        <f>+O338-P338</f>
        <v>0</v>
      </c>
      <c r="R338" s="68">
        <f>+L342+L345+F347</f>
        <v>0</v>
      </c>
      <c r="S338" s="68">
        <f>+F342+F345+L347</f>
        <v>0</v>
      </c>
      <c r="T338" s="63">
        <f>+R338-S338</f>
        <v>0</v>
      </c>
      <c r="U338" s="63">
        <f>+L338*2+M338*1+N338*0</f>
        <v>0</v>
      </c>
      <c r="V338" s="60"/>
    </row>
    <row r="339" spans="2:22" ht="14.25" customHeight="1">
      <c r="B339" s="90"/>
      <c r="C339" s="74"/>
      <c r="D339" s="74"/>
      <c r="E339" s="30">
        <f>+E345</f>
        <v>0</v>
      </c>
      <c r="F339" s="26">
        <f>+K347</f>
        <v>0</v>
      </c>
      <c r="G339" s="26">
        <f>+E342</f>
        <v>0</v>
      </c>
      <c r="H339" s="59"/>
      <c r="I339" s="78"/>
      <c r="J339" s="78"/>
      <c r="K339" s="68"/>
      <c r="L339" s="68"/>
      <c r="M339" s="68"/>
      <c r="N339" s="68"/>
      <c r="O339" s="68"/>
      <c r="P339" s="68"/>
      <c r="Q339" s="68"/>
      <c r="R339" s="68"/>
      <c r="S339" s="68"/>
      <c r="T339" s="63"/>
      <c r="U339" s="63"/>
      <c r="V339" s="60"/>
    </row>
    <row r="340" spans="2:22" ht="14.2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2:22" ht="15">
      <c r="B341" s="29" t="s">
        <v>82</v>
      </c>
      <c r="C341" s="76" t="s">
        <v>7</v>
      </c>
      <c r="D341" s="77"/>
      <c r="E341" s="29" t="s">
        <v>24</v>
      </c>
      <c r="F341" s="29" t="s">
        <v>4</v>
      </c>
      <c r="G341" s="29" t="s">
        <v>0</v>
      </c>
      <c r="H341" s="70" t="s">
        <v>7</v>
      </c>
      <c r="I341" s="70"/>
      <c r="J341" s="70"/>
      <c r="K341" s="29" t="s">
        <v>24</v>
      </c>
      <c r="L341" s="29" t="s">
        <v>4</v>
      </c>
      <c r="M341" s="70" t="s">
        <v>5</v>
      </c>
      <c r="N341" s="70"/>
      <c r="O341" s="70" t="s">
        <v>6</v>
      </c>
      <c r="P341" s="70"/>
      <c r="Q341" s="70"/>
      <c r="R341" s="70"/>
      <c r="S341" s="70" t="s">
        <v>19</v>
      </c>
      <c r="T341" s="70"/>
      <c r="U341" s="70"/>
      <c r="V341" s="70"/>
    </row>
    <row r="342" spans="2:22" ht="30.75" customHeight="1">
      <c r="B342" s="88" t="s">
        <v>82</v>
      </c>
      <c r="C342" s="72" t="str">
        <f>C332</f>
        <v>JAVIER GIRALDO - AGENCIA DE COMERCIALIZACIÓN</v>
      </c>
      <c r="D342" s="73"/>
      <c r="E342" s="20"/>
      <c r="F342" s="20"/>
      <c r="G342" s="25" t="s">
        <v>0</v>
      </c>
      <c r="H342" s="61" t="str">
        <f>C334</f>
        <v>SEBASTIAN BARRETO - SECRETARIA JURIDICA</v>
      </c>
      <c r="I342" s="61"/>
      <c r="J342" s="61"/>
      <c r="K342" s="20"/>
      <c r="L342" s="20"/>
      <c r="M342" s="71">
        <v>0.4166666666666667</v>
      </c>
      <c r="N342" s="71"/>
      <c r="O342" s="79" t="s">
        <v>384</v>
      </c>
      <c r="P342" s="80"/>
      <c r="Q342" s="80"/>
      <c r="R342" s="81"/>
      <c r="S342" s="69">
        <v>1</v>
      </c>
      <c r="T342" s="69"/>
      <c r="U342" s="69"/>
      <c r="V342" s="69"/>
    </row>
    <row r="343" spans="2:22" ht="30.75" customHeight="1">
      <c r="B343" s="88"/>
      <c r="C343" s="65" t="str">
        <f>C336</f>
        <v>RICHARD ANDERSSON RODRIGUEZ CARVAJAL - ICCU</v>
      </c>
      <c r="D343" s="66"/>
      <c r="E343" s="20"/>
      <c r="F343" s="20"/>
      <c r="G343" s="25" t="s">
        <v>0</v>
      </c>
      <c r="H343" s="61" t="str">
        <f>C338</f>
        <v>DANIEL SANCHEZ - AGENCIA DE COMERCIALIZAICÓN</v>
      </c>
      <c r="I343" s="61"/>
      <c r="J343" s="61"/>
      <c r="K343" s="20"/>
      <c r="L343" s="20"/>
      <c r="M343" s="71">
        <v>0.4236111111111111</v>
      </c>
      <c r="N343" s="71"/>
      <c r="O343" s="82"/>
      <c r="P343" s="83"/>
      <c r="Q343" s="83"/>
      <c r="R343" s="84"/>
      <c r="S343" s="69"/>
      <c r="T343" s="69"/>
      <c r="U343" s="69"/>
      <c r="V343" s="69"/>
    </row>
    <row r="344" spans="2:22" ht="30.75" customHeight="1">
      <c r="B344" s="88"/>
      <c r="C344" s="72" t="str">
        <f>C338</f>
        <v>DANIEL SANCHEZ - AGENCIA DE COMERCIALIZAICÓN</v>
      </c>
      <c r="D344" s="73"/>
      <c r="E344" s="20"/>
      <c r="F344" s="20"/>
      <c r="G344" s="25" t="s">
        <v>0</v>
      </c>
      <c r="H344" s="61" t="str">
        <f>C332</f>
        <v>JAVIER GIRALDO - AGENCIA DE COMERCIALIZACIÓN</v>
      </c>
      <c r="I344" s="61"/>
      <c r="J344" s="61"/>
      <c r="K344" s="20"/>
      <c r="L344" s="20"/>
      <c r="M344" s="71">
        <v>0.4305555555555556</v>
      </c>
      <c r="N344" s="71"/>
      <c r="O344" s="82"/>
      <c r="P344" s="83"/>
      <c r="Q344" s="83"/>
      <c r="R344" s="84"/>
      <c r="S344" s="69"/>
      <c r="T344" s="69"/>
      <c r="U344" s="69"/>
      <c r="V344" s="69"/>
    </row>
    <row r="345" spans="2:22" ht="30.75" customHeight="1">
      <c r="B345" s="88"/>
      <c r="C345" s="65" t="str">
        <f>C334</f>
        <v>SEBASTIAN BARRETO - SECRETARIA JURIDICA</v>
      </c>
      <c r="D345" s="66"/>
      <c r="E345" s="20"/>
      <c r="F345" s="20"/>
      <c r="G345" s="25" t="s">
        <v>0</v>
      </c>
      <c r="H345" s="61" t="str">
        <f>C336</f>
        <v>RICHARD ANDERSSON RODRIGUEZ CARVAJAL - ICCU</v>
      </c>
      <c r="I345" s="61"/>
      <c r="J345" s="61"/>
      <c r="K345" s="20"/>
      <c r="L345" s="20"/>
      <c r="M345" s="71">
        <v>0.4375</v>
      </c>
      <c r="N345" s="71"/>
      <c r="O345" s="82"/>
      <c r="P345" s="83"/>
      <c r="Q345" s="83"/>
      <c r="R345" s="84"/>
      <c r="S345" s="69"/>
      <c r="T345" s="69"/>
      <c r="U345" s="69"/>
      <c r="V345" s="69"/>
    </row>
    <row r="346" spans="2:22" ht="30.75" customHeight="1">
      <c r="B346" s="88"/>
      <c r="C346" s="65" t="str">
        <f>C332</f>
        <v>JAVIER GIRALDO - AGENCIA DE COMERCIALIZACIÓN</v>
      </c>
      <c r="D346" s="66"/>
      <c r="E346" s="20"/>
      <c r="F346" s="20"/>
      <c r="G346" s="25" t="s">
        <v>0</v>
      </c>
      <c r="H346" s="61" t="str">
        <f>C336</f>
        <v>RICHARD ANDERSSON RODRIGUEZ CARVAJAL - ICCU</v>
      </c>
      <c r="I346" s="61"/>
      <c r="J346" s="61"/>
      <c r="K346" s="20"/>
      <c r="L346" s="20"/>
      <c r="M346" s="71">
        <v>0.4444444444444444</v>
      </c>
      <c r="N346" s="71"/>
      <c r="O346" s="82"/>
      <c r="P346" s="83"/>
      <c r="Q346" s="83"/>
      <c r="R346" s="84"/>
      <c r="S346" s="69"/>
      <c r="T346" s="69"/>
      <c r="U346" s="69"/>
      <c r="V346" s="69"/>
    </row>
    <row r="347" spans="2:22" ht="30.75" customHeight="1">
      <c r="B347" s="88"/>
      <c r="C347" s="65" t="str">
        <f>C334</f>
        <v>SEBASTIAN BARRETO - SECRETARIA JURIDICA</v>
      </c>
      <c r="D347" s="66"/>
      <c r="E347" s="20"/>
      <c r="F347" s="20"/>
      <c r="G347" s="25" t="s">
        <v>0</v>
      </c>
      <c r="H347" s="61" t="str">
        <f>C338</f>
        <v>DANIEL SANCHEZ - AGENCIA DE COMERCIALIZAICÓN</v>
      </c>
      <c r="I347" s="61"/>
      <c r="J347" s="61"/>
      <c r="K347" s="20"/>
      <c r="L347" s="20"/>
      <c r="M347" s="71">
        <v>0.4513888888888889</v>
      </c>
      <c r="N347" s="71"/>
      <c r="O347" s="85"/>
      <c r="P347" s="86"/>
      <c r="Q347" s="86"/>
      <c r="R347" s="87"/>
      <c r="S347" s="69"/>
      <c r="T347" s="69"/>
      <c r="U347" s="69"/>
      <c r="V347" s="69"/>
    </row>
    <row r="349" spans="2:22" ht="15.75">
      <c r="B349" s="38" t="s">
        <v>9</v>
      </c>
      <c r="C349" s="62"/>
      <c r="D349" s="62"/>
      <c r="E349" s="28">
        <v>1</v>
      </c>
      <c r="F349" s="28">
        <v>2</v>
      </c>
      <c r="G349" s="28">
        <v>3</v>
      </c>
      <c r="H349" s="28">
        <v>4</v>
      </c>
      <c r="I349" s="78"/>
      <c r="J349" s="78"/>
      <c r="K349" s="28" t="s">
        <v>1</v>
      </c>
      <c r="L349" s="28" t="s">
        <v>2</v>
      </c>
      <c r="M349" s="28" t="s">
        <v>3</v>
      </c>
      <c r="N349" s="28" t="s">
        <v>10</v>
      </c>
      <c r="O349" s="28" t="s">
        <v>21</v>
      </c>
      <c r="P349" s="28" t="s">
        <v>22</v>
      </c>
      <c r="Q349" s="28" t="s">
        <v>23</v>
      </c>
      <c r="R349" s="28" t="s">
        <v>13</v>
      </c>
      <c r="S349" s="28" t="s">
        <v>11</v>
      </c>
      <c r="T349" s="28" t="s">
        <v>12</v>
      </c>
      <c r="U349" s="28" t="s">
        <v>4</v>
      </c>
      <c r="V349" s="28" t="s">
        <v>20</v>
      </c>
    </row>
    <row r="350" spans="2:22" ht="14.25" customHeight="1">
      <c r="B350" s="89" t="s">
        <v>83</v>
      </c>
      <c r="C350" s="67" t="s">
        <v>285</v>
      </c>
      <c r="D350" s="67"/>
      <c r="E350" s="75"/>
      <c r="F350" s="26">
        <f>+E361</f>
        <v>0</v>
      </c>
      <c r="G350" s="26">
        <f>+K362</f>
        <v>0</v>
      </c>
      <c r="H350" s="26">
        <f>+E363</f>
        <v>0</v>
      </c>
      <c r="I350" s="78"/>
      <c r="J350" s="78"/>
      <c r="K350" s="68">
        <v>0</v>
      </c>
      <c r="L350" s="68">
        <v>0</v>
      </c>
      <c r="M350" s="63">
        <v>0</v>
      </c>
      <c r="N350" s="63">
        <v>0</v>
      </c>
      <c r="O350" s="68">
        <f>+F350+G350+H350+I350+J350</f>
        <v>0</v>
      </c>
      <c r="P350" s="68">
        <f>+F351+G351+H351+I351+J351</f>
        <v>0</v>
      </c>
      <c r="Q350" s="68">
        <f>+O350-P350</f>
        <v>0</v>
      </c>
      <c r="R350" s="63">
        <f>+F361+L362+F363</f>
        <v>0</v>
      </c>
      <c r="S350" s="63">
        <f>+L361+F362+L363</f>
        <v>0</v>
      </c>
      <c r="T350" s="63">
        <f>+R350-S350</f>
        <v>0</v>
      </c>
      <c r="U350" s="63">
        <f>+L350*2+M350*1+N350*0</f>
        <v>0</v>
      </c>
      <c r="V350" s="60"/>
    </row>
    <row r="351" spans="2:22" ht="14.25" customHeight="1">
      <c r="B351" s="90"/>
      <c r="C351" s="67"/>
      <c r="D351" s="67"/>
      <c r="E351" s="75"/>
      <c r="F351" s="26">
        <f>+K361</f>
        <v>0</v>
      </c>
      <c r="G351" s="26">
        <f>+E362</f>
        <v>0</v>
      </c>
      <c r="H351" s="26">
        <f>+K363</f>
        <v>0</v>
      </c>
      <c r="I351" s="78"/>
      <c r="J351" s="78"/>
      <c r="K351" s="68"/>
      <c r="L351" s="68"/>
      <c r="M351" s="63"/>
      <c r="N351" s="63"/>
      <c r="O351" s="68"/>
      <c r="P351" s="68"/>
      <c r="Q351" s="68"/>
      <c r="R351" s="63"/>
      <c r="S351" s="63"/>
      <c r="T351" s="63"/>
      <c r="U351" s="63"/>
      <c r="V351" s="60"/>
    </row>
    <row r="352" spans="2:22" ht="14.25" customHeight="1">
      <c r="B352" s="90"/>
      <c r="C352" s="67" t="s">
        <v>286</v>
      </c>
      <c r="D352" s="67"/>
      <c r="E352" s="30">
        <f>+K361</f>
        <v>0</v>
      </c>
      <c r="F352" s="59"/>
      <c r="G352" s="26">
        <f>+E364</f>
        <v>0</v>
      </c>
      <c r="H352" s="26">
        <f>+K365</f>
        <v>0</v>
      </c>
      <c r="I352" s="78"/>
      <c r="J352" s="78"/>
      <c r="K352" s="68">
        <v>0</v>
      </c>
      <c r="L352" s="68">
        <v>0</v>
      </c>
      <c r="M352" s="68">
        <v>0</v>
      </c>
      <c r="N352" s="68">
        <v>0</v>
      </c>
      <c r="O352" s="68">
        <f>+E352+G352+H352+I352+J352</f>
        <v>0</v>
      </c>
      <c r="P352" s="68">
        <f>+E353+G353+H353+I353+J353</f>
        <v>0</v>
      </c>
      <c r="Q352" s="68">
        <f>+O352-P352</f>
        <v>0</v>
      </c>
      <c r="R352" s="68">
        <f>+L361++F364+L365</f>
        <v>0</v>
      </c>
      <c r="S352" s="68">
        <f>+F361+L364+F365</f>
        <v>0</v>
      </c>
      <c r="T352" s="63">
        <f>+R352-S352</f>
        <v>0</v>
      </c>
      <c r="U352" s="63">
        <f>+L352*2+M352*1+N352*0</f>
        <v>0</v>
      </c>
      <c r="V352" s="60"/>
    </row>
    <row r="353" spans="2:22" ht="14.25" customHeight="1">
      <c r="B353" s="90"/>
      <c r="C353" s="67"/>
      <c r="D353" s="67"/>
      <c r="E353" s="30">
        <f>+E361</f>
        <v>0</v>
      </c>
      <c r="F353" s="59"/>
      <c r="G353" s="26">
        <f>+K364</f>
        <v>0</v>
      </c>
      <c r="H353" s="26">
        <f>+E365</f>
        <v>0</v>
      </c>
      <c r="I353" s="78"/>
      <c r="J353" s="78"/>
      <c r="K353" s="68"/>
      <c r="L353" s="68"/>
      <c r="M353" s="68"/>
      <c r="N353" s="68"/>
      <c r="O353" s="68"/>
      <c r="P353" s="68"/>
      <c r="Q353" s="68"/>
      <c r="R353" s="68"/>
      <c r="S353" s="68"/>
      <c r="T353" s="63"/>
      <c r="U353" s="63"/>
      <c r="V353" s="60"/>
    </row>
    <row r="354" spans="2:22" ht="14.25" customHeight="1">
      <c r="B354" s="90"/>
      <c r="C354" s="67" t="s">
        <v>287</v>
      </c>
      <c r="D354" s="67"/>
      <c r="E354" s="30">
        <f>+E362</f>
        <v>0</v>
      </c>
      <c r="F354" s="27">
        <f>+K364</f>
        <v>0</v>
      </c>
      <c r="G354" s="59"/>
      <c r="H354" s="26">
        <f>+E360</f>
        <v>0</v>
      </c>
      <c r="I354" s="78"/>
      <c r="J354" s="78"/>
      <c r="K354" s="68">
        <v>0</v>
      </c>
      <c r="L354" s="68">
        <v>0</v>
      </c>
      <c r="M354" s="68">
        <v>0</v>
      </c>
      <c r="N354" s="68">
        <v>0</v>
      </c>
      <c r="O354" s="68">
        <f>+E354+F354+H354+I354</f>
        <v>0</v>
      </c>
      <c r="P354" s="68">
        <f>+E355+F355+H355+I355</f>
        <v>0</v>
      </c>
      <c r="Q354" s="68">
        <f>+O354-P354</f>
        <v>0</v>
      </c>
      <c r="R354" s="68">
        <f>+F360+F362+L364</f>
        <v>0</v>
      </c>
      <c r="S354" s="68">
        <f>+L360+L362+F364</f>
        <v>0</v>
      </c>
      <c r="T354" s="63">
        <f>+R354-S354</f>
        <v>0</v>
      </c>
      <c r="U354" s="63">
        <f>+L354*2+M354*1+N354*0</f>
        <v>0</v>
      </c>
      <c r="V354" s="60"/>
    </row>
    <row r="355" spans="2:22" ht="14.25" customHeight="1">
      <c r="B355" s="90"/>
      <c r="C355" s="67"/>
      <c r="D355" s="67"/>
      <c r="E355" s="30">
        <f>+K362</f>
        <v>0</v>
      </c>
      <c r="F355" s="27">
        <f>+E364</f>
        <v>0</v>
      </c>
      <c r="G355" s="59"/>
      <c r="H355" s="26">
        <f>+K360</f>
        <v>0</v>
      </c>
      <c r="I355" s="78"/>
      <c r="J355" s="78"/>
      <c r="K355" s="68"/>
      <c r="L355" s="68"/>
      <c r="M355" s="68"/>
      <c r="N355" s="68"/>
      <c r="O355" s="68"/>
      <c r="P355" s="68"/>
      <c r="Q355" s="68"/>
      <c r="R355" s="68"/>
      <c r="S355" s="68"/>
      <c r="T355" s="63"/>
      <c r="U355" s="63"/>
      <c r="V355" s="60"/>
    </row>
    <row r="356" spans="2:22" ht="14.25" customHeight="1">
      <c r="B356" s="90"/>
      <c r="C356" s="67" t="s">
        <v>402</v>
      </c>
      <c r="D356" s="67"/>
      <c r="E356" s="30">
        <f>+K363</f>
        <v>0</v>
      </c>
      <c r="F356" s="26">
        <f>+E365</f>
        <v>0</v>
      </c>
      <c r="G356" s="26">
        <f>+K360</f>
        <v>0</v>
      </c>
      <c r="H356" s="59"/>
      <c r="I356" s="78"/>
      <c r="J356" s="78"/>
      <c r="K356" s="68">
        <v>0</v>
      </c>
      <c r="L356" s="68">
        <v>0</v>
      </c>
      <c r="M356" s="68">
        <v>0</v>
      </c>
      <c r="N356" s="68">
        <v>0</v>
      </c>
      <c r="O356" s="68">
        <f>E356+F356+G356</f>
        <v>0</v>
      </c>
      <c r="P356" s="68">
        <f>+E357+F357+G357+I357+J357</f>
        <v>0</v>
      </c>
      <c r="Q356" s="68">
        <f>+O356-P356</f>
        <v>0</v>
      </c>
      <c r="R356" s="68">
        <f>+L360+L363+F365</f>
        <v>0</v>
      </c>
      <c r="S356" s="68">
        <f>+F360+F363+L365</f>
        <v>0</v>
      </c>
      <c r="T356" s="63">
        <f>+R356-S356</f>
        <v>0</v>
      </c>
      <c r="U356" s="63">
        <f>+L356*2+M356*1+N356*0</f>
        <v>0</v>
      </c>
      <c r="V356" s="60"/>
    </row>
    <row r="357" spans="2:22" ht="14.25" customHeight="1">
      <c r="B357" s="90"/>
      <c r="C357" s="67"/>
      <c r="D357" s="67"/>
      <c r="E357" s="30">
        <f>+E363</f>
        <v>0</v>
      </c>
      <c r="F357" s="26">
        <f>+K365</f>
        <v>0</v>
      </c>
      <c r="G357" s="26">
        <f>+E360</f>
        <v>0</v>
      </c>
      <c r="H357" s="59"/>
      <c r="I357" s="78"/>
      <c r="J357" s="78"/>
      <c r="K357" s="68"/>
      <c r="L357" s="68"/>
      <c r="M357" s="68"/>
      <c r="N357" s="68"/>
      <c r="O357" s="68"/>
      <c r="P357" s="68"/>
      <c r="Q357" s="68"/>
      <c r="R357" s="68"/>
      <c r="S357" s="68"/>
      <c r="T357" s="63"/>
      <c r="U357" s="63"/>
      <c r="V357" s="60"/>
    </row>
    <row r="358" spans="2:22" ht="14.2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2:22" ht="15">
      <c r="B359" s="29" t="s">
        <v>83</v>
      </c>
      <c r="C359" s="76" t="s">
        <v>7</v>
      </c>
      <c r="D359" s="77"/>
      <c r="E359" s="29" t="s">
        <v>24</v>
      </c>
      <c r="F359" s="29" t="s">
        <v>4</v>
      </c>
      <c r="G359" s="29" t="s">
        <v>0</v>
      </c>
      <c r="H359" s="70" t="s">
        <v>7</v>
      </c>
      <c r="I359" s="70"/>
      <c r="J359" s="70"/>
      <c r="K359" s="29" t="s">
        <v>24</v>
      </c>
      <c r="L359" s="29" t="s">
        <v>4</v>
      </c>
      <c r="M359" s="70" t="s">
        <v>5</v>
      </c>
      <c r="N359" s="70"/>
      <c r="O359" s="70" t="s">
        <v>6</v>
      </c>
      <c r="P359" s="70"/>
      <c r="Q359" s="70"/>
      <c r="R359" s="70"/>
      <c r="S359" s="70" t="s">
        <v>19</v>
      </c>
      <c r="T359" s="70"/>
      <c r="U359" s="70"/>
      <c r="V359" s="70"/>
    </row>
    <row r="360" spans="2:22" ht="26.25" customHeight="1">
      <c r="B360" s="88" t="s">
        <v>83</v>
      </c>
      <c r="C360" s="72" t="str">
        <f>C350</f>
        <v>DIEGO ALEJANDRO GUCHUVO FLORIAN - TIC</v>
      </c>
      <c r="D360" s="73"/>
      <c r="E360" s="20"/>
      <c r="F360" s="20"/>
      <c r="G360" s="25" t="s">
        <v>0</v>
      </c>
      <c r="H360" s="61" t="str">
        <f>C352</f>
        <v>SAMUEL ALEJANDRO AREVALO BULLA - ICCU</v>
      </c>
      <c r="I360" s="61"/>
      <c r="J360" s="61"/>
      <c r="K360" s="20"/>
      <c r="L360" s="20"/>
      <c r="M360" s="71">
        <v>0.4166666666666667</v>
      </c>
      <c r="N360" s="71"/>
      <c r="O360" s="79" t="s">
        <v>384</v>
      </c>
      <c r="P360" s="80"/>
      <c r="Q360" s="80"/>
      <c r="R360" s="81"/>
      <c r="S360" s="69">
        <v>2</v>
      </c>
      <c r="T360" s="69"/>
      <c r="U360" s="69"/>
      <c r="V360" s="69"/>
    </row>
    <row r="361" spans="2:22" ht="26.25" customHeight="1">
      <c r="B361" s="88"/>
      <c r="C361" s="65" t="str">
        <f>C354</f>
        <v>MANUEL APARICIO - AGENCIA CATASTRAL DE CUND.</v>
      </c>
      <c r="D361" s="66"/>
      <c r="E361" s="20"/>
      <c r="F361" s="20"/>
      <c r="G361" s="25" t="s">
        <v>0</v>
      </c>
      <c r="H361" s="61" t="str">
        <f>C356</f>
        <v>HERNAN LEONARDO PARRA - FUNCION PUBLICA</v>
      </c>
      <c r="I361" s="61"/>
      <c r="J361" s="61"/>
      <c r="K361" s="20"/>
      <c r="L361" s="20"/>
      <c r="M361" s="71">
        <v>0.4236111111111111</v>
      </c>
      <c r="N361" s="71"/>
      <c r="O361" s="82"/>
      <c r="P361" s="83"/>
      <c r="Q361" s="83"/>
      <c r="R361" s="84"/>
      <c r="S361" s="69"/>
      <c r="T361" s="69"/>
      <c r="U361" s="69"/>
      <c r="V361" s="69"/>
    </row>
    <row r="362" spans="2:22" ht="26.25" customHeight="1">
      <c r="B362" s="88"/>
      <c r="C362" s="72" t="str">
        <f>C356</f>
        <v>HERNAN LEONARDO PARRA - FUNCION PUBLICA</v>
      </c>
      <c r="D362" s="73"/>
      <c r="E362" s="20"/>
      <c r="F362" s="20"/>
      <c r="G362" s="25" t="s">
        <v>0</v>
      </c>
      <c r="H362" s="61" t="str">
        <f>C350</f>
        <v>DIEGO ALEJANDRO GUCHUVO FLORIAN - TIC</v>
      </c>
      <c r="I362" s="61"/>
      <c r="J362" s="61"/>
      <c r="K362" s="20"/>
      <c r="L362" s="20"/>
      <c r="M362" s="71">
        <v>0.4305555555555556</v>
      </c>
      <c r="N362" s="71"/>
      <c r="O362" s="82"/>
      <c r="P362" s="83"/>
      <c r="Q362" s="83"/>
      <c r="R362" s="84"/>
      <c r="S362" s="69"/>
      <c r="T362" s="69"/>
      <c r="U362" s="69"/>
      <c r="V362" s="69"/>
    </row>
    <row r="363" spans="2:22" ht="26.25" customHeight="1">
      <c r="B363" s="88"/>
      <c r="C363" s="65" t="str">
        <f>C352</f>
        <v>SAMUEL ALEJANDRO AREVALO BULLA - ICCU</v>
      </c>
      <c r="D363" s="66"/>
      <c r="E363" s="20"/>
      <c r="F363" s="20"/>
      <c r="G363" s="25" t="s">
        <v>0</v>
      </c>
      <c r="H363" s="61" t="str">
        <f>C354</f>
        <v>MANUEL APARICIO - AGENCIA CATASTRAL DE CUND.</v>
      </c>
      <c r="I363" s="61"/>
      <c r="J363" s="61"/>
      <c r="K363" s="20"/>
      <c r="L363" s="20"/>
      <c r="M363" s="71">
        <v>0.4375</v>
      </c>
      <c r="N363" s="71"/>
      <c r="O363" s="82"/>
      <c r="P363" s="83"/>
      <c r="Q363" s="83"/>
      <c r="R363" s="84"/>
      <c r="S363" s="69"/>
      <c r="T363" s="69"/>
      <c r="U363" s="69"/>
      <c r="V363" s="69"/>
    </row>
    <row r="364" spans="2:22" ht="26.25" customHeight="1">
      <c r="B364" s="88"/>
      <c r="C364" s="65" t="str">
        <f>C350</f>
        <v>DIEGO ALEJANDRO GUCHUVO FLORIAN - TIC</v>
      </c>
      <c r="D364" s="66"/>
      <c r="E364" s="20"/>
      <c r="F364" s="20"/>
      <c r="G364" s="25" t="s">
        <v>0</v>
      </c>
      <c r="H364" s="61" t="str">
        <f>C354</f>
        <v>MANUEL APARICIO - AGENCIA CATASTRAL DE CUND.</v>
      </c>
      <c r="I364" s="61"/>
      <c r="J364" s="61"/>
      <c r="K364" s="20"/>
      <c r="L364" s="20"/>
      <c r="M364" s="71">
        <v>0.4444444444444444</v>
      </c>
      <c r="N364" s="71"/>
      <c r="O364" s="82"/>
      <c r="P364" s="83"/>
      <c r="Q364" s="83"/>
      <c r="R364" s="84"/>
      <c r="S364" s="69"/>
      <c r="T364" s="69"/>
      <c r="U364" s="69"/>
      <c r="V364" s="69"/>
    </row>
    <row r="365" spans="2:22" ht="26.25" customHeight="1">
      <c r="B365" s="88"/>
      <c r="C365" s="65" t="str">
        <f>C352</f>
        <v>SAMUEL ALEJANDRO AREVALO BULLA - ICCU</v>
      </c>
      <c r="D365" s="66"/>
      <c r="E365" s="20"/>
      <c r="F365" s="20"/>
      <c r="G365" s="25" t="s">
        <v>0</v>
      </c>
      <c r="H365" s="61" t="str">
        <f>C356</f>
        <v>HERNAN LEONARDO PARRA - FUNCION PUBLICA</v>
      </c>
      <c r="I365" s="61"/>
      <c r="J365" s="61"/>
      <c r="K365" s="20"/>
      <c r="L365" s="20"/>
      <c r="M365" s="71">
        <v>0.4513888888888889</v>
      </c>
      <c r="N365" s="71"/>
      <c r="O365" s="85"/>
      <c r="P365" s="86"/>
      <c r="Q365" s="86"/>
      <c r="R365" s="87"/>
      <c r="S365" s="69"/>
      <c r="T365" s="69"/>
      <c r="U365" s="69"/>
      <c r="V365" s="69"/>
    </row>
    <row r="367" spans="2:22" ht="15.75">
      <c r="B367" s="38" t="s">
        <v>9</v>
      </c>
      <c r="C367" s="62"/>
      <c r="D367" s="62"/>
      <c r="E367" s="28">
        <v>1</v>
      </c>
      <c r="F367" s="28">
        <v>2</v>
      </c>
      <c r="G367" s="40">
        <v>3</v>
      </c>
      <c r="H367" s="40">
        <v>4</v>
      </c>
      <c r="I367" s="93"/>
      <c r="J367" s="78"/>
      <c r="K367" s="28" t="s">
        <v>1</v>
      </c>
      <c r="L367" s="28" t="s">
        <v>2</v>
      </c>
      <c r="M367" s="28" t="s">
        <v>3</v>
      </c>
      <c r="N367" s="28" t="s">
        <v>10</v>
      </c>
      <c r="O367" s="28" t="s">
        <v>21</v>
      </c>
      <c r="P367" s="28" t="s">
        <v>22</v>
      </c>
      <c r="Q367" s="28" t="s">
        <v>23</v>
      </c>
      <c r="R367" s="28" t="s">
        <v>13</v>
      </c>
      <c r="S367" s="28" t="s">
        <v>11</v>
      </c>
      <c r="T367" s="28" t="s">
        <v>12</v>
      </c>
      <c r="U367" s="28" t="s">
        <v>4</v>
      </c>
      <c r="V367" s="28" t="s">
        <v>20</v>
      </c>
    </row>
    <row r="368" spans="2:22" ht="14.25" customHeight="1">
      <c r="B368" s="89" t="s">
        <v>84</v>
      </c>
      <c r="C368" s="67" t="s">
        <v>288</v>
      </c>
      <c r="D368" s="67"/>
      <c r="E368" s="75"/>
      <c r="F368" s="26">
        <f>+E379</f>
        <v>0</v>
      </c>
      <c r="G368" s="41">
        <f>+K380</f>
        <v>0</v>
      </c>
      <c r="H368" s="39">
        <f>+E381</f>
        <v>0</v>
      </c>
      <c r="I368" s="93"/>
      <c r="J368" s="78"/>
      <c r="K368" s="68">
        <v>0</v>
      </c>
      <c r="L368" s="68">
        <v>0</v>
      </c>
      <c r="M368" s="63">
        <v>0</v>
      </c>
      <c r="N368" s="63">
        <v>0</v>
      </c>
      <c r="O368" s="68">
        <f>+F368+G368+H368+I368+J368</f>
        <v>0</v>
      </c>
      <c r="P368" s="68">
        <f>+F369+G369+H369+I369+J369</f>
        <v>0</v>
      </c>
      <c r="Q368" s="68">
        <f>+O368-P368</f>
        <v>0</v>
      </c>
      <c r="R368" s="63">
        <f>+F379+L380+F381</f>
        <v>0</v>
      </c>
      <c r="S368" s="63">
        <f>+L379+F380+L381</f>
        <v>0</v>
      </c>
      <c r="T368" s="63">
        <f>+R368-S368</f>
        <v>0</v>
      </c>
      <c r="U368" s="63">
        <f>+L368*2+M368*1+N368*0</f>
        <v>0</v>
      </c>
      <c r="V368" s="60"/>
    </row>
    <row r="369" spans="2:22" ht="14.25" customHeight="1">
      <c r="B369" s="90"/>
      <c r="C369" s="67"/>
      <c r="D369" s="67"/>
      <c r="E369" s="75"/>
      <c r="F369" s="26">
        <f>+K379</f>
        <v>0</v>
      </c>
      <c r="G369" s="41">
        <f>+E380</f>
        <v>0</v>
      </c>
      <c r="H369" s="39">
        <f>+K381</f>
        <v>0</v>
      </c>
      <c r="I369" s="93"/>
      <c r="J369" s="78"/>
      <c r="K369" s="68"/>
      <c r="L369" s="68"/>
      <c r="M369" s="63"/>
      <c r="N369" s="63"/>
      <c r="O369" s="68"/>
      <c r="P369" s="68"/>
      <c r="Q369" s="68"/>
      <c r="R369" s="63"/>
      <c r="S369" s="63"/>
      <c r="T369" s="63"/>
      <c r="U369" s="63"/>
      <c r="V369" s="60"/>
    </row>
    <row r="370" spans="2:22" ht="14.25" customHeight="1">
      <c r="B370" s="90"/>
      <c r="C370" s="67" t="s">
        <v>289</v>
      </c>
      <c r="D370" s="67"/>
      <c r="E370" s="30">
        <f>+K379</f>
        <v>0</v>
      </c>
      <c r="F370" s="59"/>
      <c r="G370" s="41">
        <f>+E382</f>
        <v>0</v>
      </c>
      <c r="H370" s="39">
        <f>+K383</f>
        <v>0</v>
      </c>
      <c r="I370" s="93"/>
      <c r="J370" s="78"/>
      <c r="K370" s="68">
        <v>0</v>
      </c>
      <c r="L370" s="68">
        <v>0</v>
      </c>
      <c r="M370" s="68">
        <v>0</v>
      </c>
      <c r="N370" s="68">
        <v>0</v>
      </c>
      <c r="O370" s="68">
        <f>+E370+G370+H370+I370+J370</f>
        <v>0</v>
      </c>
      <c r="P370" s="68">
        <f>+E371+G371+H371+I371+J371</f>
        <v>0</v>
      </c>
      <c r="Q370" s="68">
        <f>+O370-P370</f>
        <v>0</v>
      </c>
      <c r="R370" s="68">
        <f>+L379++F382+L383</f>
        <v>0</v>
      </c>
      <c r="S370" s="68">
        <f>+F379+L382+F383</f>
        <v>0</v>
      </c>
      <c r="T370" s="63">
        <f>+R370-S370</f>
        <v>0</v>
      </c>
      <c r="U370" s="63">
        <f>+L370*2+M370*1+N370*0</f>
        <v>0</v>
      </c>
      <c r="V370" s="60"/>
    </row>
    <row r="371" spans="2:22" ht="14.25" customHeight="1">
      <c r="B371" s="90"/>
      <c r="C371" s="67"/>
      <c r="D371" s="67"/>
      <c r="E371" s="30">
        <f>+E379</f>
        <v>0</v>
      </c>
      <c r="F371" s="59"/>
      <c r="G371" s="41">
        <f>+K382</f>
        <v>0</v>
      </c>
      <c r="H371" s="39">
        <f>+E383</f>
        <v>0</v>
      </c>
      <c r="I371" s="93"/>
      <c r="J371" s="78"/>
      <c r="K371" s="68"/>
      <c r="L371" s="68"/>
      <c r="M371" s="68"/>
      <c r="N371" s="68"/>
      <c r="O371" s="68"/>
      <c r="P371" s="68"/>
      <c r="Q371" s="68"/>
      <c r="R371" s="68"/>
      <c r="S371" s="68"/>
      <c r="T371" s="63"/>
      <c r="U371" s="63"/>
      <c r="V371" s="60"/>
    </row>
    <row r="372" spans="2:22" ht="14.25" customHeight="1">
      <c r="B372" s="90"/>
      <c r="C372" s="67" t="s">
        <v>290</v>
      </c>
      <c r="D372" s="67"/>
      <c r="E372" s="30">
        <f>+E380</f>
        <v>0</v>
      </c>
      <c r="F372" s="27">
        <f>+K382</f>
        <v>0</v>
      </c>
      <c r="G372" s="64"/>
      <c r="H372" s="39">
        <f>+E378</f>
        <v>0</v>
      </c>
      <c r="I372" s="93"/>
      <c r="J372" s="78"/>
      <c r="K372" s="68">
        <v>0</v>
      </c>
      <c r="L372" s="68">
        <v>0</v>
      </c>
      <c r="M372" s="68">
        <v>0</v>
      </c>
      <c r="N372" s="68">
        <v>0</v>
      </c>
      <c r="O372" s="68">
        <f>+E372+F372+H372+I372</f>
        <v>0</v>
      </c>
      <c r="P372" s="68">
        <f>+E373+F373+H373+I373</f>
        <v>0</v>
      </c>
      <c r="Q372" s="68">
        <f>+O372-P372</f>
        <v>0</v>
      </c>
      <c r="R372" s="68">
        <f>+F378+F380+L382</f>
        <v>0</v>
      </c>
      <c r="S372" s="68">
        <f>+L378+L380+F382</f>
        <v>0</v>
      </c>
      <c r="T372" s="63">
        <f>+R372-S372</f>
        <v>0</v>
      </c>
      <c r="U372" s="63">
        <f>+L372*2+M372*1+N372*0</f>
        <v>0</v>
      </c>
      <c r="V372" s="60"/>
    </row>
    <row r="373" spans="2:22" ht="14.25" customHeight="1">
      <c r="B373" s="90"/>
      <c r="C373" s="67"/>
      <c r="D373" s="67"/>
      <c r="E373" s="30">
        <f>+K380</f>
        <v>0</v>
      </c>
      <c r="F373" s="27">
        <f>+E382</f>
        <v>0</v>
      </c>
      <c r="G373" s="64"/>
      <c r="H373" s="39">
        <f>+K378</f>
        <v>0</v>
      </c>
      <c r="I373" s="93"/>
      <c r="J373" s="78"/>
      <c r="K373" s="68"/>
      <c r="L373" s="68"/>
      <c r="M373" s="68"/>
      <c r="N373" s="68"/>
      <c r="O373" s="68"/>
      <c r="P373" s="68"/>
      <c r="Q373" s="68"/>
      <c r="R373" s="68"/>
      <c r="S373" s="68"/>
      <c r="T373" s="63"/>
      <c r="U373" s="63"/>
      <c r="V373" s="60"/>
    </row>
    <row r="374" spans="2:22" ht="14.25" customHeight="1">
      <c r="B374" s="90"/>
      <c r="C374" s="67" t="s">
        <v>291</v>
      </c>
      <c r="D374" s="67"/>
      <c r="E374" s="30">
        <f>+K381</f>
        <v>0</v>
      </c>
      <c r="F374" s="26">
        <f>+E383</f>
        <v>0</v>
      </c>
      <c r="G374" s="26">
        <f>+K378</f>
        <v>0</v>
      </c>
      <c r="H374" s="94"/>
      <c r="I374" s="78"/>
      <c r="J374" s="78"/>
      <c r="K374" s="68">
        <v>0</v>
      </c>
      <c r="L374" s="68">
        <v>0</v>
      </c>
      <c r="M374" s="68">
        <v>0</v>
      </c>
      <c r="N374" s="68">
        <v>0</v>
      </c>
      <c r="O374" s="68">
        <f>E374+F374+G374</f>
        <v>0</v>
      </c>
      <c r="P374" s="68">
        <f>+E375+F375+G375+I375+J375</f>
        <v>0</v>
      </c>
      <c r="Q374" s="68">
        <f>+O374-P374</f>
        <v>0</v>
      </c>
      <c r="R374" s="68">
        <f>+L378+L381+F383</f>
        <v>0</v>
      </c>
      <c r="S374" s="68">
        <f>+F378+F381+L383</f>
        <v>0</v>
      </c>
      <c r="T374" s="63">
        <f>+R374-S374</f>
        <v>0</v>
      </c>
      <c r="U374" s="63">
        <f>+L374*2+M374*1+N374*0</f>
        <v>0</v>
      </c>
      <c r="V374" s="60"/>
    </row>
    <row r="375" spans="2:22" ht="14.25" customHeight="1">
      <c r="B375" s="90"/>
      <c r="C375" s="67"/>
      <c r="D375" s="67"/>
      <c r="E375" s="30">
        <f>+E381</f>
        <v>0</v>
      </c>
      <c r="F375" s="26">
        <f>+K383</f>
        <v>0</v>
      </c>
      <c r="G375" s="26">
        <f>+E378</f>
        <v>0</v>
      </c>
      <c r="H375" s="59"/>
      <c r="I375" s="78"/>
      <c r="J375" s="78"/>
      <c r="K375" s="68"/>
      <c r="L375" s="68"/>
      <c r="M375" s="68"/>
      <c r="N375" s="68"/>
      <c r="O375" s="68"/>
      <c r="P375" s="68"/>
      <c r="Q375" s="68"/>
      <c r="R375" s="68"/>
      <c r="S375" s="68"/>
      <c r="T375" s="63"/>
      <c r="U375" s="63"/>
      <c r="V375" s="60"/>
    </row>
    <row r="376" spans="2:22" ht="14.2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2:22" ht="15">
      <c r="B377" s="29" t="s">
        <v>84</v>
      </c>
      <c r="C377" s="76" t="s">
        <v>7</v>
      </c>
      <c r="D377" s="77"/>
      <c r="E377" s="29" t="s">
        <v>24</v>
      </c>
      <c r="F377" s="29" t="s">
        <v>4</v>
      </c>
      <c r="G377" s="29" t="s">
        <v>0</v>
      </c>
      <c r="H377" s="70" t="s">
        <v>7</v>
      </c>
      <c r="I377" s="70"/>
      <c r="J377" s="70"/>
      <c r="K377" s="29" t="s">
        <v>24</v>
      </c>
      <c r="L377" s="29" t="s">
        <v>4</v>
      </c>
      <c r="M377" s="70" t="s">
        <v>5</v>
      </c>
      <c r="N377" s="70"/>
      <c r="O377" s="70" t="s">
        <v>6</v>
      </c>
      <c r="P377" s="70"/>
      <c r="Q377" s="70"/>
      <c r="R377" s="70"/>
      <c r="S377" s="70" t="s">
        <v>19</v>
      </c>
      <c r="T377" s="70"/>
      <c r="U377" s="70"/>
      <c r="V377" s="70"/>
    </row>
    <row r="378" spans="2:22" ht="27.75" customHeight="1">
      <c r="B378" s="88" t="s">
        <v>84</v>
      </c>
      <c r="C378" s="72" t="str">
        <f>C368</f>
        <v>ANTHONY NUÑEZ RODRIGUEZ - HACIENDA</v>
      </c>
      <c r="D378" s="73"/>
      <c r="E378" s="20"/>
      <c r="F378" s="20"/>
      <c r="G378" s="25" t="s">
        <v>0</v>
      </c>
      <c r="H378" s="61" t="str">
        <f>C370</f>
        <v>MARCOS ANDRES GUEVARA - HACIENDA</v>
      </c>
      <c r="I378" s="61"/>
      <c r="J378" s="61"/>
      <c r="K378" s="20"/>
      <c r="L378" s="20"/>
      <c r="M378" s="71">
        <v>0.4166666666666667</v>
      </c>
      <c r="N378" s="71"/>
      <c r="O378" s="79" t="s">
        <v>384</v>
      </c>
      <c r="P378" s="80"/>
      <c r="Q378" s="80"/>
      <c r="R378" s="81"/>
      <c r="S378" s="69">
        <v>3</v>
      </c>
      <c r="T378" s="69"/>
      <c r="U378" s="69"/>
      <c r="V378" s="69"/>
    </row>
    <row r="379" spans="2:22" ht="27.75" customHeight="1">
      <c r="B379" s="88"/>
      <c r="C379" s="65" t="str">
        <f>C372</f>
        <v>MAYCON YESID PERALTA - HACIENDA</v>
      </c>
      <c r="D379" s="66"/>
      <c r="E379" s="20"/>
      <c r="F379" s="20"/>
      <c r="G379" s="25" t="s">
        <v>0</v>
      </c>
      <c r="H379" s="61" t="str">
        <f>C374</f>
        <v>CARLOS MARIO FARIAS GUTIERREZ - INTEGRACION REGIONAL</v>
      </c>
      <c r="I379" s="61"/>
      <c r="J379" s="61"/>
      <c r="K379" s="20"/>
      <c r="L379" s="20"/>
      <c r="M379" s="71">
        <v>0.4236111111111111</v>
      </c>
      <c r="N379" s="71"/>
      <c r="O379" s="82"/>
      <c r="P379" s="83"/>
      <c r="Q379" s="83"/>
      <c r="R379" s="84"/>
      <c r="S379" s="69"/>
      <c r="T379" s="69"/>
      <c r="U379" s="69"/>
      <c r="V379" s="69"/>
    </row>
    <row r="380" spans="2:22" ht="27.75" customHeight="1">
      <c r="B380" s="88"/>
      <c r="C380" s="72" t="str">
        <f>C374</f>
        <v>CARLOS MARIO FARIAS GUTIERREZ - INTEGRACION REGIONAL</v>
      </c>
      <c r="D380" s="73"/>
      <c r="E380" s="20"/>
      <c r="F380" s="20"/>
      <c r="G380" s="25" t="s">
        <v>0</v>
      </c>
      <c r="H380" s="61" t="str">
        <f>C368</f>
        <v>ANTHONY NUÑEZ RODRIGUEZ - HACIENDA</v>
      </c>
      <c r="I380" s="61"/>
      <c r="J380" s="61"/>
      <c r="K380" s="20"/>
      <c r="L380" s="20"/>
      <c r="M380" s="71">
        <v>0.4305555555555556</v>
      </c>
      <c r="N380" s="71"/>
      <c r="O380" s="82"/>
      <c r="P380" s="83"/>
      <c r="Q380" s="83"/>
      <c r="R380" s="84"/>
      <c r="S380" s="69"/>
      <c r="T380" s="69"/>
      <c r="U380" s="69"/>
      <c r="V380" s="69"/>
    </row>
    <row r="381" spans="2:22" ht="27.75" customHeight="1">
      <c r="B381" s="88"/>
      <c r="C381" s="65" t="str">
        <f>C370</f>
        <v>MARCOS ANDRES GUEVARA - HACIENDA</v>
      </c>
      <c r="D381" s="66"/>
      <c r="E381" s="20"/>
      <c r="F381" s="20"/>
      <c r="G381" s="25" t="s">
        <v>0</v>
      </c>
      <c r="H381" s="61" t="str">
        <f>C372</f>
        <v>MAYCON YESID PERALTA - HACIENDA</v>
      </c>
      <c r="I381" s="61"/>
      <c r="J381" s="61"/>
      <c r="K381" s="20"/>
      <c r="L381" s="20"/>
      <c r="M381" s="71">
        <v>0.4375</v>
      </c>
      <c r="N381" s="71"/>
      <c r="O381" s="82"/>
      <c r="P381" s="83"/>
      <c r="Q381" s="83"/>
      <c r="R381" s="84"/>
      <c r="S381" s="69"/>
      <c r="T381" s="69"/>
      <c r="U381" s="69"/>
      <c r="V381" s="69"/>
    </row>
    <row r="382" spans="2:22" ht="27.75" customHeight="1">
      <c r="B382" s="88"/>
      <c r="C382" s="65" t="str">
        <f>C368</f>
        <v>ANTHONY NUÑEZ RODRIGUEZ - HACIENDA</v>
      </c>
      <c r="D382" s="66"/>
      <c r="E382" s="20"/>
      <c r="F382" s="20"/>
      <c r="G382" s="25" t="s">
        <v>0</v>
      </c>
      <c r="H382" s="61" t="str">
        <f>C372</f>
        <v>MAYCON YESID PERALTA - HACIENDA</v>
      </c>
      <c r="I382" s="61"/>
      <c r="J382" s="61"/>
      <c r="K382" s="20"/>
      <c r="L382" s="20"/>
      <c r="M382" s="71">
        <v>0.4444444444444444</v>
      </c>
      <c r="N382" s="71"/>
      <c r="O382" s="82"/>
      <c r="P382" s="83"/>
      <c r="Q382" s="83"/>
      <c r="R382" s="84"/>
      <c r="S382" s="69"/>
      <c r="T382" s="69"/>
      <c r="U382" s="69"/>
      <c r="V382" s="69"/>
    </row>
    <row r="383" spans="2:22" ht="27.75" customHeight="1">
      <c r="B383" s="88"/>
      <c r="C383" s="65" t="str">
        <f>C370</f>
        <v>MARCOS ANDRES GUEVARA - HACIENDA</v>
      </c>
      <c r="D383" s="66"/>
      <c r="E383" s="20"/>
      <c r="F383" s="20"/>
      <c r="G383" s="25" t="s">
        <v>0</v>
      </c>
      <c r="H383" s="61" t="str">
        <f>C374</f>
        <v>CARLOS MARIO FARIAS GUTIERREZ - INTEGRACION REGIONAL</v>
      </c>
      <c r="I383" s="61"/>
      <c r="J383" s="61"/>
      <c r="K383" s="20"/>
      <c r="L383" s="20"/>
      <c r="M383" s="71">
        <v>0.4513888888888889</v>
      </c>
      <c r="N383" s="71"/>
      <c r="O383" s="85"/>
      <c r="P383" s="86"/>
      <c r="Q383" s="86"/>
      <c r="R383" s="87"/>
      <c r="S383" s="69"/>
      <c r="T383" s="69"/>
      <c r="U383" s="69"/>
      <c r="V383" s="69"/>
    </row>
    <row r="385" spans="2:22" ht="15.75">
      <c r="B385" s="38" t="s">
        <v>9</v>
      </c>
      <c r="C385" s="62"/>
      <c r="D385" s="62"/>
      <c r="E385" s="28">
        <v>1</v>
      </c>
      <c r="F385" s="28">
        <v>2</v>
      </c>
      <c r="G385" s="28">
        <v>3</v>
      </c>
      <c r="H385" s="28">
        <v>4</v>
      </c>
      <c r="I385" s="78"/>
      <c r="J385" s="78"/>
      <c r="K385" s="28" t="s">
        <v>1</v>
      </c>
      <c r="L385" s="28" t="s">
        <v>2</v>
      </c>
      <c r="M385" s="28" t="s">
        <v>3</v>
      </c>
      <c r="N385" s="28" t="s">
        <v>10</v>
      </c>
      <c r="O385" s="28" t="s">
        <v>21</v>
      </c>
      <c r="P385" s="28" t="s">
        <v>22</v>
      </c>
      <c r="Q385" s="28" t="s">
        <v>23</v>
      </c>
      <c r="R385" s="28" t="s">
        <v>13</v>
      </c>
      <c r="S385" s="28" t="s">
        <v>11</v>
      </c>
      <c r="T385" s="28" t="s">
        <v>12</v>
      </c>
      <c r="U385" s="28" t="s">
        <v>4</v>
      </c>
      <c r="V385" s="28" t="s">
        <v>20</v>
      </c>
    </row>
    <row r="386" spans="2:22" ht="14.25" customHeight="1">
      <c r="B386" s="89" t="s">
        <v>85</v>
      </c>
      <c r="C386" s="74" t="s">
        <v>398</v>
      </c>
      <c r="D386" s="74"/>
      <c r="E386" s="75"/>
      <c r="F386" s="26">
        <f>+E397</f>
        <v>0</v>
      </c>
      <c r="G386" s="26">
        <f>+K398</f>
        <v>0</v>
      </c>
      <c r="H386" s="26">
        <f>+E399</f>
        <v>0</v>
      </c>
      <c r="I386" s="78"/>
      <c r="J386" s="78"/>
      <c r="K386" s="68">
        <v>0</v>
      </c>
      <c r="L386" s="68">
        <v>0</v>
      </c>
      <c r="M386" s="63">
        <v>0</v>
      </c>
      <c r="N386" s="63">
        <v>0</v>
      </c>
      <c r="O386" s="68">
        <f>+F386+G386+H386+I386+J386</f>
        <v>0</v>
      </c>
      <c r="P386" s="68">
        <f>+F387+G387+H387+I387+J387</f>
        <v>0</v>
      </c>
      <c r="Q386" s="68">
        <f>+O386-P386</f>
        <v>0</v>
      </c>
      <c r="R386" s="63">
        <f>+F397+L398+F399</f>
        <v>0</v>
      </c>
      <c r="S386" s="63">
        <f>+L397+F398+L399</f>
        <v>0</v>
      </c>
      <c r="T386" s="63">
        <f>+R386-S386</f>
        <v>0</v>
      </c>
      <c r="U386" s="63">
        <f>+L386*2+M386*1+N386*0</f>
        <v>0</v>
      </c>
      <c r="V386" s="60"/>
    </row>
    <row r="387" spans="2:22" ht="14.25" customHeight="1">
      <c r="B387" s="90"/>
      <c r="C387" s="74"/>
      <c r="D387" s="74"/>
      <c r="E387" s="75"/>
      <c r="F387" s="26">
        <f>+K397</f>
        <v>0</v>
      </c>
      <c r="G387" s="26">
        <f>+E398</f>
        <v>0</v>
      </c>
      <c r="H387" s="26">
        <f>+K399</f>
        <v>0</v>
      </c>
      <c r="I387" s="78"/>
      <c r="J387" s="78"/>
      <c r="K387" s="68"/>
      <c r="L387" s="68"/>
      <c r="M387" s="63"/>
      <c r="N387" s="63"/>
      <c r="O387" s="68"/>
      <c r="P387" s="68"/>
      <c r="Q387" s="68"/>
      <c r="R387" s="63"/>
      <c r="S387" s="63"/>
      <c r="T387" s="63"/>
      <c r="U387" s="63"/>
      <c r="V387" s="60"/>
    </row>
    <row r="388" spans="2:22" ht="14.25" customHeight="1">
      <c r="B388" s="90"/>
      <c r="C388" s="67" t="s">
        <v>292</v>
      </c>
      <c r="D388" s="67"/>
      <c r="E388" s="30">
        <f>+K397</f>
        <v>0</v>
      </c>
      <c r="F388" s="59"/>
      <c r="G388" s="26">
        <f>+E400</f>
        <v>0</v>
      </c>
      <c r="H388" s="26">
        <f>+K401</f>
        <v>0</v>
      </c>
      <c r="I388" s="78"/>
      <c r="J388" s="78"/>
      <c r="K388" s="68">
        <v>0</v>
      </c>
      <c r="L388" s="68">
        <v>0</v>
      </c>
      <c r="M388" s="68">
        <v>0</v>
      </c>
      <c r="N388" s="68">
        <v>0</v>
      </c>
      <c r="O388" s="68">
        <f>+E388+G388+H388+I388+J388</f>
        <v>0</v>
      </c>
      <c r="P388" s="68">
        <f>+E389+G389+H389+I389+J389</f>
        <v>0</v>
      </c>
      <c r="Q388" s="68">
        <f>+O388-P388</f>
        <v>0</v>
      </c>
      <c r="R388" s="68">
        <f>+L397++F400+L401</f>
        <v>0</v>
      </c>
      <c r="S388" s="68">
        <f>+F397+L400+F401</f>
        <v>0</v>
      </c>
      <c r="T388" s="63">
        <f>+R388-S388</f>
        <v>0</v>
      </c>
      <c r="U388" s="63">
        <f>+L388*2+M388*1+N388*0</f>
        <v>0</v>
      </c>
      <c r="V388" s="60"/>
    </row>
    <row r="389" spans="2:22" ht="14.25" customHeight="1">
      <c r="B389" s="90"/>
      <c r="C389" s="67"/>
      <c r="D389" s="67"/>
      <c r="E389" s="30">
        <f>+E397</f>
        <v>0</v>
      </c>
      <c r="F389" s="59"/>
      <c r="G389" s="26">
        <f>+K400</f>
        <v>0</v>
      </c>
      <c r="H389" s="26">
        <f>+E401</f>
        <v>0</v>
      </c>
      <c r="I389" s="78"/>
      <c r="J389" s="78"/>
      <c r="K389" s="68"/>
      <c r="L389" s="68"/>
      <c r="M389" s="68"/>
      <c r="N389" s="68"/>
      <c r="O389" s="68"/>
      <c r="P389" s="68"/>
      <c r="Q389" s="68"/>
      <c r="R389" s="68"/>
      <c r="S389" s="68"/>
      <c r="T389" s="63"/>
      <c r="U389" s="63"/>
      <c r="V389" s="60"/>
    </row>
    <row r="390" spans="2:22" ht="14.25" customHeight="1">
      <c r="B390" s="90"/>
      <c r="C390" s="67" t="s">
        <v>345</v>
      </c>
      <c r="D390" s="67"/>
      <c r="E390" s="30">
        <f>+E398</f>
        <v>0</v>
      </c>
      <c r="F390" s="27">
        <f>+K400</f>
        <v>0</v>
      </c>
      <c r="G390" s="59"/>
      <c r="H390" s="26">
        <f>+E396</f>
        <v>0</v>
      </c>
      <c r="I390" s="78"/>
      <c r="J390" s="78"/>
      <c r="K390" s="68">
        <v>0</v>
      </c>
      <c r="L390" s="68">
        <v>0</v>
      </c>
      <c r="M390" s="68">
        <v>0</v>
      </c>
      <c r="N390" s="68">
        <v>0</v>
      </c>
      <c r="O390" s="68">
        <f>+E390+F390+H390+I390</f>
        <v>0</v>
      </c>
      <c r="P390" s="68">
        <f>+E391+F391+H391+I391</f>
        <v>0</v>
      </c>
      <c r="Q390" s="68">
        <f>+O390-P390</f>
        <v>0</v>
      </c>
      <c r="R390" s="68">
        <f>+F396+F398+L400</f>
        <v>0</v>
      </c>
      <c r="S390" s="68">
        <f>+L396+L398+F400</f>
        <v>0</v>
      </c>
      <c r="T390" s="63">
        <f>+R390-S390</f>
        <v>0</v>
      </c>
      <c r="U390" s="63">
        <f>+L390*2+M390*1+N390*0</f>
        <v>0</v>
      </c>
      <c r="V390" s="60"/>
    </row>
    <row r="391" spans="2:22" ht="14.25" customHeight="1">
      <c r="B391" s="90"/>
      <c r="C391" s="67"/>
      <c r="D391" s="67"/>
      <c r="E391" s="30">
        <f>+K398</f>
        <v>0</v>
      </c>
      <c r="F391" s="27">
        <f>+E400</f>
        <v>0</v>
      </c>
      <c r="G391" s="59"/>
      <c r="H391" s="26">
        <f>+K396</f>
        <v>0</v>
      </c>
      <c r="I391" s="78"/>
      <c r="J391" s="78"/>
      <c r="K391" s="68"/>
      <c r="L391" s="68"/>
      <c r="M391" s="68"/>
      <c r="N391" s="68"/>
      <c r="O391" s="68"/>
      <c r="P391" s="68"/>
      <c r="Q391" s="68"/>
      <c r="R391" s="68"/>
      <c r="S391" s="68"/>
      <c r="T391" s="63"/>
      <c r="U391" s="63"/>
      <c r="V391" s="60"/>
    </row>
    <row r="392" spans="2:22" ht="14.25" customHeight="1">
      <c r="B392" s="90"/>
      <c r="C392" s="67" t="s">
        <v>293</v>
      </c>
      <c r="D392" s="67"/>
      <c r="E392" s="30">
        <f>+K399</f>
        <v>0</v>
      </c>
      <c r="F392" s="26">
        <f>+E401</f>
        <v>0</v>
      </c>
      <c r="G392" s="26">
        <f>+K396</f>
        <v>0</v>
      </c>
      <c r="H392" s="59"/>
      <c r="I392" s="78"/>
      <c r="J392" s="78"/>
      <c r="K392" s="68">
        <v>0</v>
      </c>
      <c r="L392" s="68">
        <v>0</v>
      </c>
      <c r="M392" s="68">
        <v>0</v>
      </c>
      <c r="N392" s="68">
        <v>0</v>
      </c>
      <c r="O392" s="68">
        <f>E392+F392+G392</f>
        <v>0</v>
      </c>
      <c r="P392" s="68">
        <f>+E393+F393+G393+I393+J393</f>
        <v>0</v>
      </c>
      <c r="Q392" s="68">
        <f>+O392-P392</f>
        <v>0</v>
      </c>
      <c r="R392" s="68">
        <f>+L396+L399+F401</f>
        <v>0</v>
      </c>
      <c r="S392" s="68">
        <f>+F396+F399+L401</f>
        <v>0</v>
      </c>
      <c r="T392" s="63">
        <f>+R392-S392</f>
        <v>0</v>
      </c>
      <c r="U392" s="63">
        <f>+L392*2+M392*1+N392*0</f>
        <v>0</v>
      </c>
      <c r="V392" s="60"/>
    </row>
    <row r="393" spans="2:22" ht="14.25" customHeight="1">
      <c r="B393" s="90"/>
      <c r="C393" s="67"/>
      <c r="D393" s="67"/>
      <c r="E393" s="30">
        <f>+E399</f>
        <v>0</v>
      </c>
      <c r="F393" s="26">
        <f>+K401</f>
        <v>0</v>
      </c>
      <c r="G393" s="26">
        <f>+E396</f>
        <v>0</v>
      </c>
      <c r="H393" s="59"/>
      <c r="I393" s="78"/>
      <c r="J393" s="78"/>
      <c r="K393" s="68"/>
      <c r="L393" s="68"/>
      <c r="M393" s="68"/>
      <c r="N393" s="68"/>
      <c r="O393" s="68"/>
      <c r="P393" s="68"/>
      <c r="Q393" s="68"/>
      <c r="R393" s="68"/>
      <c r="S393" s="68"/>
      <c r="T393" s="63"/>
      <c r="U393" s="63"/>
      <c r="V393" s="60"/>
    </row>
    <row r="394" spans="2:22" ht="14.2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2:22" ht="15">
      <c r="B395" s="29" t="s">
        <v>85</v>
      </c>
      <c r="C395" s="76" t="s">
        <v>7</v>
      </c>
      <c r="D395" s="77"/>
      <c r="E395" s="29" t="s">
        <v>24</v>
      </c>
      <c r="F395" s="29" t="s">
        <v>4</v>
      </c>
      <c r="G395" s="29" t="s">
        <v>0</v>
      </c>
      <c r="H395" s="70" t="s">
        <v>7</v>
      </c>
      <c r="I395" s="70"/>
      <c r="J395" s="70"/>
      <c r="K395" s="29" t="s">
        <v>24</v>
      </c>
      <c r="L395" s="29" t="s">
        <v>4</v>
      </c>
      <c r="M395" s="70" t="s">
        <v>5</v>
      </c>
      <c r="N395" s="70"/>
      <c r="O395" s="70" t="s">
        <v>6</v>
      </c>
      <c r="P395" s="70"/>
      <c r="Q395" s="70"/>
      <c r="R395" s="70"/>
      <c r="S395" s="70" t="s">
        <v>19</v>
      </c>
      <c r="T395" s="70"/>
      <c r="U395" s="70"/>
      <c r="V395" s="70"/>
    </row>
    <row r="396" spans="2:22" ht="27.75" customHeight="1">
      <c r="B396" s="88" t="s">
        <v>85</v>
      </c>
      <c r="C396" s="72" t="str">
        <f>C386</f>
        <v>ANDERSON CRISTANCHO - INDEPORTES</v>
      </c>
      <c r="D396" s="73"/>
      <c r="E396" s="20"/>
      <c r="F396" s="20"/>
      <c r="G396" s="25" t="s">
        <v>0</v>
      </c>
      <c r="H396" s="61" t="str">
        <f>C388</f>
        <v>NIXON ALEXANDER MILLAN - AGENCIA PUBLICA DE EMPLEO</v>
      </c>
      <c r="I396" s="61"/>
      <c r="J396" s="61"/>
      <c r="K396" s="20"/>
      <c r="L396" s="20"/>
      <c r="M396" s="71">
        <v>0.4583333333333333</v>
      </c>
      <c r="N396" s="71"/>
      <c r="O396" s="79" t="s">
        <v>384</v>
      </c>
      <c r="P396" s="80"/>
      <c r="Q396" s="80"/>
      <c r="R396" s="81"/>
      <c r="S396" s="69">
        <v>1</v>
      </c>
      <c r="T396" s="69"/>
      <c r="U396" s="69"/>
      <c r="V396" s="69"/>
    </row>
    <row r="397" spans="2:22" ht="27.75" customHeight="1">
      <c r="B397" s="88"/>
      <c r="C397" s="65" t="str">
        <f>C390</f>
        <v>SILVIO ANDRES TREJOS CALVO - CONTRALORIA DE CUND.</v>
      </c>
      <c r="D397" s="66"/>
      <c r="E397" s="20"/>
      <c r="F397" s="20"/>
      <c r="G397" s="25" t="s">
        <v>0</v>
      </c>
      <c r="H397" s="61" t="str">
        <f>C392</f>
        <v>JHONATTAN FELIPE ORJUELA - EDUCACION</v>
      </c>
      <c r="I397" s="61"/>
      <c r="J397" s="61"/>
      <c r="K397" s="20"/>
      <c r="L397" s="20"/>
      <c r="M397" s="71">
        <v>0.46527777777777773</v>
      </c>
      <c r="N397" s="71"/>
      <c r="O397" s="82"/>
      <c r="P397" s="83"/>
      <c r="Q397" s="83"/>
      <c r="R397" s="84"/>
      <c r="S397" s="69"/>
      <c r="T397" s="69"/>
      <c r="U397" s="69"/>
      <c r="V397" s="69"/>
    </row>
    <row r="398" spans="2:22" ht="27.75" customHeight="1">
      <c r="B398" s="88"/>
      <c r="C398" s="72" t="str">
        <f>C392</f>
        <v>JHONATTAN FELIPE ORJUELA - EDUCACION</v>
      </c>
      <c r="D398" s="73"/>
      <c r="E398" s="20"/>
      <c r="F398" s="20"/>
      <c r="G398" s="25" t="s">
        <v>0</v>
      </c>
      <c r="H398" s="61" t="str">
        <f>C386</f>
        <v>ANDERSON CRISTANCHO - INDEPORTES</v>
      </c>
      <c r="I398" s="61"/>
      <c r="J398" s="61"/>
      <c r="K398" s="20"/>
      <c r="L398" s="20"/>
      <c r="M398" s="71">
        <v>0.47222222222222227</v>
      </c>
      <c r="N398" s="71"/>
      <c r="O398" s="82"/>
      <c r="P398" s="83"/>
      <c r="Q398" s="83"/>
      <c r="R398" s="84"/>
      <c r="S398" s="69"/>
      <c r="T398" s="69"/>
      <c r="U398" s="69"/>
      <c r="V398" s="69"/>
    </row>
    <row r="399" spans="2:22" ht="27.75" customHeight="1">
      <c r="B399" s="88"/>
      <c r="C399" s="65" t="str">
        <f>C388</f>
        <v>NIXON ALEXANDER MILLAN - AGENCIA PUBLICA DE EMPLEO</v>
      </c>
      <c r="D399" s="66"/>
      <c r="E399" s="20"/>
      <c r="F399" s="20"/>
      <c r="G399" s="25" t="s">
        <v>0</v>
      </c>
      <c r="H399" s="61" t="str">
        <f>C390</f>
        <v>SILVIO ANDRES TREJOS CALVO - CONTRALORIA DE CUND.</v>
      </c>
      <c r="I399" s="61"/>
      <c r="J399" s="61"/>
      <c r="K399" s="20"/>
      <c r="L399" s="20"/>
      <c r="M399" s="71">
        <v>0.4791666666666667</v>
      </c>
      <c r="N399" s="71"/>
      <c r="O399" s="82"/>
      <c r="P399" s="83"/>
      <c r="Q399" s="83"/>
      <c r="R399" s="84"/>
      <c r="S399" s="69"/>
      <c r="T399" s="69"/>
      <c r="U399" s="69"/>
      <c r="V399" s="69"/>
    </row>
    <row r="400" spans="2:22" ht="27.75" customHeight="1">
      <c r="B400" s="88"/>
      <c r="C400" s="65" t="str">
        <f>C386</f>
        <v>ANDERSON CRISTANCHO - INDEPORTES</v>
      </c>
      <c r="D400" s="66"/>
      <c r="E400" s="20"/>
      <c r="F400" s="20"/>
      <c r="G400" s="25" t="s">
        <v>0</v>
      </c>
      <c r="H400" s="61" t="str">
        <f>C390</f>
        <v>SILVIO ANDRES TREJOS CALVO - CONTRALORIA DE CUND.</v>
      </c>
      <c r="I400" s="61"/>
      <c r="J400" s="61"/>
      <c r="K400" s="20"/>
      <c r="L400" s="20"/>
      <c r="M400" s="71">
        <v>0.4861111111111111</v>
      </c>
      <c r="N400" s="71"/>
      <c r="O400" s="82"/>
      <c r="P400" s="83"/>
      <c r="Q400" s="83"/>
      <c r="R400" s="84"/>
      <c r="S400" s="69"/>
      <c r="T400" s="69"/>
      <c r="U400" s="69"/>
      <c r="V400" s="69"/>
    </row>
    <row r="401" spans="2:22" ht="27.75" customHeight="1">
      <c r="B401" s="88"/>
      <c r="C401" s="65" t="str">
        <f>C388</f>
        <v>NIXON ALEXANDER MILLAN - AGENCIA PUBLICA DE EMPLEO</v>
      </c>
      <c r="D401" s="66"/>
      <c r="E401" s="20"/>
      <c r="F401" s="20"/>
      <c r="G401" s="25" t="s">
        <v>0</v>
      </c>
      <c r="H401" s="61" t="str">
        <f>C392</f>
        <v>JHONATTAN FELIPE ORJUELA - EDUCACION</v>
      </c>
      <c r="I401" s="61"/>
      <c r="J401" s="61"/>
      <c r="K401" s="20"/>
      <c r="L401" s="20"/>
      <c r="M401" s="71">
        <v>0.4930555555555556</v>
      </c>
      <c r="N401" s="71"/>
      <c r="O401" s="85"/>
      <c r="P401" s="86"/>
      <c r="Q401" s="86"/>
      <c r="R401" s="87"/>
      <c r="S401" s="69"/>
      <c r="T401" s="69"/>
      <c r="U401" s="69"/>
      <c r="V401" s="69"/>
    </row>
    <row r="403" spans="2:22" ht="15.75">
      <c r="B403" s="38" t="s">
        <v>9</v>
      </c>
      <c r="C403" s="62"/>
      <c r="D403" s="62"/>
      <c r="E403" s="28">
        <v>1</v>
      </c>
      <c r="F403" s="28">
        <v>2</v>
      </c>
      <c r="G403" s="28">
        <v>3</v>
      </c>
      <c r="H403" s="28">
        <v>4</v>
      </c>
      <c r="I403" s="78"/>
      <c r="J403" s="78"/>
      <c r="K403" s="28" t="s">
        <v>1</v>
      </c>
      <c r="L403" s="28" t="s">
        <v>2</v>
      </c>
      <c r="M403" s="28" t="s">
        <v>3</v>
      </c>
      <c r="N403" s="28" t="s">
        <v>10</v>
      </c>
      <c r="O403" s="28" t="s">
        <v>21</v>
      </c>
      <c r="P403" s="28" t="s">
        <v>22</v>
      </c>
      <c r="Q403" s="28" t="s">
        <v>23</v>
      </c>
      <c r="R403" s="28" t="s">
        <v>13</v>
      </c>
      <c r="S403" s="28" t="s">
        <v>11</v>
      </c>
      <c r="T403" s="28" t="s">
        <v>12</v>
      </c>
      <c r="U403" s="28" t="s">
        <v>4</v>
      </c>
      <c r="V403" s="28" t="s">
        <v>20</v>
      </c>
    </row>
    <row r="404" spans="2:22" ht="14.25" customHeight="1">
      <c r="B404" s="89" t="s">
        <v>86</v>
      </c>
      <c r="C404" s="67" t="s">
        <v>294</v>
      </c>
      <c r="D404" s="67"/>
      <c r="E404" s="75"/>
      <c r="F404" s="26">
        <f>+E415</f>
        <v>0</v>
      </c>
      <c r="G404" s="26">
        <f>+K416</f>
        <v>0</v>
      </c>
      <c r="H404" s="26">
        <f>+E417</f>
        <v>0</v>
      </c>
      <c r="I404" s="78"/>
      <c r="J404" s="78"/>
      <c r="K404" s="68">
        <v>0</v>
      </c>
      <c r="L404" s="68">
        <v>0</v>
      </c>
      <c r="M404" s="63">
        <v>0</v>
      </c>
      <c r="N404" s="63">
        <v>0</v>
      </c>
      <c r="O404" s="68">
        <f>+F404+G404+H404+I404+J404</f>
        <v>0</v>
      </c>
      <c r="P404" s="68">
        <f>+F405+G405+H405+I405+J405</f>
        <v>0</v>
      </c>
      <c r="Q404" s="68">
        <f>+O404-P404</f>
        <v>0</v>
      </c>
      <c r="R404" s="63">
        <f>+F415+L416+F417</f>
        <v>0</v>
      </c>
      <c r="S404" s="63">
        <f>+L415+F416+L417</f>
        <v>0</v>
      </c>
      <c r="T404" s="63">
        <f>+R404-S404</f>
        <v>0</v>
      </c>
      <c r="U404" s="63">
        <f>+L404*2+M404*1+N404*0</f>
        <v>0</v>
      </c>
      <c r="V404" s="60"/>
    </row>
    <row r="405" spans="2:22" ht="14.25" customHeight="1">
      <c r="B405" s="90"/>
      <c r="C405" s="67"/>
      <c r="D405" s="67"/>
      <c r="E405" s="75"/>
      <c r="F405" s="26">
        <f>+K415</f>
        <v>0</v>
      </c>
      <c r="G405" s="26">
        <f>+E416</f>
        <v>0</v>
      </c>
      <c r="H405" s="26">
        <f>+K417</f>
        <v>0</v>
      </c>
      <c r="I405" s="78"/>
      <c r="J405" s="78"/>
      <c r="K405" s="68"/>
      <c r="L405" s="68"/>
      <c r="M405" s="63"/>
      <c r="N405" s="63"/>
      <c r="O405" s="68"/>
      <c r="P405" s="68"/>
      <c r="Q405" s="68"/>
      <c r="R405" s="63"/>
      <c r="S405" s="63"/>
      <c r="T405" s="63"/>
      <c r="U405" s="63"/>
      <c r="V405" s="60"/>
    </row>
    <row r="406" spans="2:22" ht="14.25" customHeight="1">
      <c r="B406" s="90"/>
      <c r="C406" s="67" t="s">
        <v>295</v>
      </c>
      <c r="D406" s="67"/>
      <c r="E406" s="30">
        <f>+K415</f>
        <v>0</v>
      </c>
      <c r="F406" s="59"/>
      <c r="G406" s="26">
        <f>+E418</f>
        <v>0</v>
      </c>
      <c r="H406" s="26">
        <f>+K419</f>
        <v>0</v>
      </c>
      <c r="I406" s="78"/>
      <c r="J406" s="78"/>
      <c r="K406" s="68">
        <v>0</v>
      </c>
      <c r="L406" s="68">
        <v>0</v>
      </c>
      <c r="M406" s="68">
        <v>0</v>
      </c>
      <c r="N406" s="68">
        <v>0</v>
      </c>
      <c r="O406" s="68">
        <f>+E406+G406+H406+I406+J406</f>
        <v>0</v>
      </c>
      <c r="P406" s="68">
        <f>+E407+G407+H407+I407+J407</f>
        <v>0</v>
      </c>
      <c r="Q406" s="68">
        <f>+O406-P406</f>
        <v>0</v>
      </c>
      <c r="R406" s="68">
        <f>+L415++F418+L419</f>
        <v>0</v>
      </c>
      <c r="S406" s="68">
        <f>+F415+L418+F419</f>
        <v>0</v>
      </c>
      <c r="T406" s="63">
        <f>+R406-S406</f>
        <v>0</v>
      </c>
      <c r="U406" s="63">
        <f>+L406*2+M406*1+N406*0</f>
        <v>0</v>
      </c>
      <c r="V406" s="60"/>
    </row>
    <row r="407" spans="2:22" ht="14.25" customHeight="1">
      <c r="B407" s="90"/>
      <c r="C407" s="67"/>
      <c r="D407" s="67"/>
      <c r="E407" s="30">
        <f>+E415</f>
        <v>0</v>
      </c>
      <c r="F407" s="59"/>
      <c r="G407" s="26">
        <f>+K418</f>
        <v>0</v>
      </c>
      <c r="H407" s="26">
        <f>+E419</f>
        <v>0</v>
      </c>
      <c r="I407" s="78"/>
      <c r="J407" s="78"/>
      <c r="K407" s="68"/>
      <c r="L407" s="68"/>
      <c r="M407" s="68"/>
      <c r="N407" s="68"/>
      <c r="O407" s="68"/>
      <c r="P407" s="68"/>
      <c r="Q407" s="68"/>
      <c r="R407" s="68"/>
      <c r="S407" s="68"/>
      <c r="T407" s="63"/>
      <c r="U407" s="63"/>
      <c r="V407" s="60"/>
    </row>
    <row r="408" spans="2:22" ht="14.25" customHeight="1">
      <c r="B408" s="90"/>
      <c r="C408" s="67" t="s">
        <v>296</v>
      </c>
      <c r="D408" s="67"/>
      <c r="E408" s="30">
        <f>+E416</f>
        <v>0</v>
      </c>
      <c r="F408" s="27">
        <f>+K418</f>
        <v>0</v>
      </c>
      <c r="G408" s="59"/>
      <c r="H408" s="26">
        <f>+E414</f>
        <v>0</v>
      </c>
      <c r="I408" s="78"/>
      <c r="J408" s="78"/>
      <c r="K408" s="68">
        <v>0</v>
      </c>
      <c r="L408" s="68">
        <v>0</v>
      </c>
      <c r="M408" s="68">
        <v>0</v>
      </c>
      <c r="N408" s="68">
        <v>0</v>
      </c>
      <c r="O408" s="68">
        <f>+E408+F408+H408+I408</f>
        <v>0</v>
      </c>
      <c r="P408" s="68">
        <f>+E409+F409+H409+I409</f>
        <v>0</v>
      </c>
      <c r="Q408" s="68">
        <f>+O408-P408</f>
        <v>0</v>
      </c>
      <c r="R408" s="68">
        <f>+F414+F416+L418</f>
        <v>0</v>
      </c>
      <c r="S408" s="68">
        <f>+L414+L416+F418</f>
        <v>0</v>
      </c>
      <c r="T408" s="63">
        <f>+R408-S408</f>
        <v>0</v>
      </c>
      <c r="U408" s="63">
        <f>+L408*2+M408*1+N408*0</f>
        <v>0</v>
      </c>
      <c r="V408" s="60"/>
    </row>
    <row r="409" spans="2:22" ht="14.25" customHeight="1">
      <c r="B409" s="90"/>
      <c r="C409" s="67"/>
      <c r="D409" s="67"/>
      <c r="E409" s="30">
        <f>+K416</f>
        <v>0</v>
      </c>
      <c r="F409" s="27">
        <f>+E418</f>
        <v>0</v>
      </c>
      <c r="G409" s="59"/>
      <c r="H409" s="26">
        <f>+K414</f>
        <v>0</v>
      </c>
      <c r="I409" s="78"/>
      <c r="J409" s="78"/>
      <c r="K409" s="68"/>
      <c r="L409" s="68"/>
      <c r="M409" s="68"/>
      <c r="N409" s="68"/>
      <c r="O409" s="68"/>
      <c r="P409" s="68"/>
      <c r="Q409" s="68"/>
      <c r="R409" s="68"/>
      <c r="S409" s="68"/>
      <c r="T409" s="63"/>
      <c r="U409" s="63"/>
      <c r="V409" s="60"/>
    </row>
    <row r="410" spans="2:22" ht="14.25" customHeight="1">
      <c r="B410" s="90"/>
      <c r="C410" s="67" t="s">
        <v>297</v>
      </c>
      <c r="D410" s="67"/>
      <c r="E410" s="30">
        <f>+K417</f>
        <v>0</v>
      </c>
      <c r="F410" s="26">
        <f>+E419</f>
        <v>0</v>
      </c>
      <c r="G410" s="26">
        <f>+K414</f>
        <v>0</v>
      </c>
      <c r="H410" s="59"/>
      <c r="I410" s="78"/>
      <c r="J410" s="78"/>
      <c r="K410" s="68">
        <v>0</v>
      </c>
      <c r="L410" s="68">
        <v>0</v>
      </c>
      <c r="M410" s="68">
        <v>0</v>
      </c>
      <c r="N410" s="68">
        <v>0</v>
      </c>
      <c r="O410" s="68">
        <f>E410+F410+G410</f>
        <v>0</v>
      </c>
      <c r="P410" s="68">
        <f>+E411+F411+G411+I411+J411</f>
        <v>0</v>
      </c>
      <c r="Q410" s="68">
        <f>+O410-P410</f>
        <v>0</v>
      </c>
      <c r="R410" s="68">
        <f>+L414+L417+F419</f>
        <v>0</v>
      </c>
      <c r="S410" s="68">
        <f>+F414+F417+L419</f>
        <v>0</v>
      </c>
      <c r="T410" s="63">
        <f>+R410-S410</f>
        <v>0</v>
      </c>
      <c r="U410" s="63">
        <f>+L410*2+M410*1+N410*0</f>
        <v>0</v>
      </c>
      <c r="V410" s="60"/>
    </row>
    <row r="411" spans="2:22" ht="14.25" customHeight="1">
      <c r="B411" s="90"/>
      <c r="C411" s="67"/>
      <c r="D411" s="67"/>
      <c r="E411" s="30">
        <f>+E417</f>
        <v>0</v>
      </c>
      <c r="F411" s="26">
        <f>+K419</f>
        <v>0</v>
      </c>
      <c r="G411" s="26">
        <f>+E414</f>
        <v>0</v>
      </c>
      <c r="H411" s="59"/>
      <c r="I411" s="78"/>
      <c r="J411" s="78"/>
      <c r="K411" s="68"/>
      <c r="L411" s="68"/>
      <c r="M411" s="68"/>
      <c r="N411" s="68"/>
      <c r="O411" s="68"/>
      <c r="P411" s="68"/>
      <c r="Q411" s="68"/>
      <c r="R411" s="68"/>
      <c r="S411" s="68"/>
      <c r="T411" s="63"/>
      <c r="U411" s="63"/>
      <c r="V411" s="60"/>
    </row>
    <row r="412" spans="2:22" ht="14.2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2:22" ht="15">
      <c r="B413" s="29" t="s">
        <v>86</v>
      </c>
      <c r="C413" s="76" t="s">
        <v>7</v>
      </c>
      <c r="D413" s="77"/>
      <c r="E413" s="29" t="s">
        <v>24</v>
      </c>
      <c r="F413" s="29" t="s">
        <v>4</v>
      </c>
      <c r="G413" s="29" t="s">
        <v>0</v>
      </c>
      <c r="H413" s="70" t="s">
        <v>7</v>
      </c>
      <c r="I413" s="70"/>
      <c r="J413" s="70"/>
      <c r="K413" s="29" t="s">
        <v>24</v>
      </c>
      <c r="L413" s="29" t="s">
        <v>4</v>
      </c>
      <c r="M413" s="70" t="s">
        <v>5</v>
      </c>
      <c r="N413" s="70"/>
      <c r="O413" s="70" t="s">
        <v>6</v>
      </c>
      <c r="P413" s="70"/>
      <c r="Q413" s="70"/>
      <c r="R413" s="70"/>
      <c r="S413" s="70" t="s">
        <v>19</v>
      </c>
      <c r="T413" s="70"/>
      <c r="U413" s="70"/>
      <c r="V413" s="70"/>
    </row>
    <row r="414" spans="2:22" ht="27.75" customHeight="1">
      <c r="B414" s="88" t="s">
        <v>86</v>
      </c>
      <c r="C414" s="72" t="str">
        <f>C404</f>
        <v>YURY ALEXANDER RIVEROS - TIC</v>
      </c>
      <c r="D414" s="73"/>
      <c r="E414" s="20"/>
      <c r="F414" s="20"/>
      <c r="G414" s="25" t="s">
        <v>0</v>
      </c>
      <c r="H414" s="61" t="str">
        <f>C406</f>
        <v>JUAN FELIPE RODRIGUEZ MELO- PLANEACION</v>
      </c>
      <c r="I414" s="61"/>
      <c r="J414" s="61"/>
      <c r="K414" s="20"/>
      <c r="L414" s="20"/>
      <c r="M414" s="71">
        <v>0.4583333333333333</v>
      </c>
      <c r="N414" s="71"/>
      <c r="O414" s="79" t="s">
        <v>384</v>
      </c>
      <c r="P414" s="80"/>
      <c r="Q414" s="80"/>
      <c r="R414" s="81"/>
      <c r="S414" s="69">
        <v>2</v>
      </c>
      <c r="T414" s="69"/>
      <c r="U414" s="69"/>
      <c r="V414" s="69"/>
    </row>
    <row r="415" spans="2:22" ht="27.75" customHeight="1">
      <c r="B415" s="88"/>
      <c r="C415" s="65" t="str">
        <f>C408</f>
        <v>CAMILO JOSE GUZMAN - EPC</v>
      </c>
      <c r="D415" s="66"/>
      <c r="E415" s="20"/>
      <c r="F415" s="20"/>
      <c r="G415" s="25" t="s">
        <v>0</v>
      </c>
      <c r="H415" s="61" t="str">
        <f>C410</f>
        <v>RAFAEL AVENDANÑO HERNANDEZ - AGENCIA CATASTRAL DE CUND.</v>
      </c>
      <c r="I415" s="61"/>
      <c r="J415" s="61"/>
      <c r="K415" s="20"/>
      <c r="L415" s="20"/>
      <c r="M415" s="71">
        <v>0.46527777777777773</v>
      </c>
      <c r="N415" s="71"/>
      <c r="O415" s="82"/>
      <c r="P415" s="83"/>
      <c r="Q415" s="83"/>
      <c r="R415" s="84"/>
      <c r="S415" s="69"/>
      <c r="T415" s="69"/>
      <c r="U415" s="69"/>
      <c r="V415" s="69"/>
    </row>
    <row r="416" spans="2:22" ht="27.75" customHeight="1">
      <c r="B416" s="88"/>
      <c r="C416" s="72" t="str">
        <f>C410</f>
        <v>RAFAEL AVENDANÑO HERNANDEZ - AGENCIA CATASTRAL DE CUND.</v>
      </c>
      <c r="D416" s="73"/>
      <c r="E416" s="20"/>
      <c r="F416" s="20"/>
      <c r="G416" s="25" t="s">
        <v>0</v>
      </c>
      <c r="H416" s="61" t="str">
        <f>C404</f>
        <v>YURY ALEXANDER RIVEROS - TIC</v>
      </c>
      <c r="I416" s="61"/>
      <c r="J416" s="61"/>
      <c r="K416" s="20"/>
      <c r="L416" s="20"/>
      <c r="M416" s="71">
        <v>0.47222222222222227</v>
      </c>
      <c r="N416" s="71"/>
      <c r="O416" s="82"/>
      <c r="P416" s="83"/>
      <c r="Q416" s="83"/>
      <c r="R416" s="84"/>
      <c r="S416" s="69"/>
      <c r="T416" s="69"/>
      <c r="U416" s="69"/>
      <c r="V416" s="69"/>
    </row>
    <row r="417" spans="2:22" ht="27.75" customHeight="1">
      <c r="B417" s="88"/>
      <c r="C417" s="65" t="str">
        <f>C406</f>
        <v>JUAN FELIPE RODRIGUEZ MELO- PLANEACION</v>
      </c>
      <c r="D417" s="66"/>
      <c r="E417" s="20"/>
      <c r="F417" s="20"/>
      <c r="G417" s="25" t="s">
        <v>0</v>
      </c>
      <c r="H417" s="61" t="str">
        <f>C408</f>
        <v>CAMILO JOSE GUZMAN - EPC</v>
      </c>
      <c r="I417" s="61"/>
      <c r="J417" s="61"/>
      <c r="K417" s="20"/>
      <c r="L417" s="20"/>
      <c r="M417" s="71">
        <v>0.4791666666666667</v>
      </c>
      <c r="N417" s="71"/>
      <c r="O417" s="82"/>
      <c r="P417" s="83"/>
      <c r="Q417" s="83"/>
      <c r="R417" s="84"/>
      <c r="S417" s="69"/>
      <c r="T417" s="69"/>
      <c r="U417" s="69"/>
      <c r="V417" s="69"/>
    </row>
    <row r="418" spans="2:22" ht="27.75" customHeight="1">
      <c r="B418" s="88"/>
      <c r="C418" s="65" t="str">
        <f>C404</f>
        <v>YURY ALEXANDER RIVEROS - TIC</v>
      </c>
      <c r="D418" s="66"/>
      <c r="E418" s="20"/>
      <c r="F418" s="20"/>
      <c r="G418" s="25" t="s">
        <v>0</v>
      </c>
      <c r="H418" s="61" t="str">
        <f>C408</f>
        <v>CAMILO JOSE GUZMAN - EPC</v>
      </c>
      <c r="I418" s="61"/>
      <c r="J418" s="61"/>
      <c r="K418" s="20"/>
      <c r="L418" s="20"/>
      <c r="M418" s="71">
        <v>0.4861111111111111</v>
      </c>
      <c r="N418" s="71"/>
      <c r="O418" s="82"/>
      <c r="P418" s="83"/>
      <c r="Q418" s="83"/>
      <c r="R418" s="84"/>
      <c r="S418" s="69"/>
      <c r="T418" s="69"/>
      <c r="U418" s="69"/>
      <c r="V418" s="69"/>
    </row>
    <row r="419" spans="2:22" ht="27.75" customHeight="1">
      <c r="B419" s="88"/>
      <c r="C419" s="65" t="str">
        <f>C406</f>
        <v>JUAN FELIPE RODRIGUEZ MELO- PLANEACION</v>
      </c>
      <c r="D419" s="66"/>
      <c r="E419" s="20"/>
      <c r="F419" s="20"/>
      <c r="G419" s="25" t="s">
        <v>0</v>
      </c>
      <c r="H419" s="61" t="str">
        <f>C410</f>
        <v>RAFAEL AVENDANÑO HERNANDEZ - AGENCIA CATASTRAL DE CUND.</v>
      </c>
      <c r="I419" s="61"/>
      <c r="J419" s="61"/>
      <c r="K419" s="20"/>
      <c r="L419" s="20"/>
      <c r="M419" s="71">
        <v>0.4930555555555556</v>
      </c>
      <c r="N419" s="71"/>
      <c r="O419" s="85"/>
      <c r="P419" s="86"/>
      <c r="Q419" s="86"/>
      <c r="R419" s="87"/>
      <c r="S419" s="69"/>
      <c r="T419" s="69"/>
      <c r="U419" s="69"/>
      <c r="V419" s="69"/>
    </row>
    <row r="421" spans="2:22" ht="15.75">
      <c r="B421" s="38" t="s">
        <v>9</v>
      </c>
      <c r="C421" s="62"/>
      <c r="D421" s="62"/>
      <c r="E421" s="28">
        <v>1</v>
      </c>
      <c r="F421" s="28">
        <v>2</v>
      </c>
      <c r="G421" s="28">
        <v>3</v>
      </c>
      <c r="H421" s="28">
        <v>4</v>
      </c>
      <c r="I421" s="78"/>
      <c r="J421" s="78"/>
      <c r="K421" s="28" t="s">
        <v>1</v>
      </c>
      <c r="L421" s="28" t="s">
        <v>2</v>
      </c>
      <c r="M421" s="28" t="s">
        <v>3</v>
      </c>
      <c r="N421" s="28" t="s">
        <v>10</v>
      </c>
      <c r="O421" s="28" t="s">
        <v>21</v>
      </c>
      <c r="P421" s="28" t="s">
        <v>22</v>
      </c>
      <c r="Q421" s="28" t="s">
        <v>23</v>
      </c>
      <c r="R421" s="28" t="s">
        <v>13</v>
      </c>
      <c r="S421" s="28" t="s">
        <v>11</v>
      </c>
      <c r="T421" s="28" t="s">
        <v>12</v>
      </c>
      <c r="U421" s="28" t="s">
        <v>4</v>
      </c>
      <c r="V421" s="28" t="s">
        <v>20</v>
      </c>
    </row>
    <row r="422" spans="2:22" ht="14.25" customHeight="1">
      <c r="B422" s="89" t="s">
        <v>87</v>
      </c>
      <c r="C422" s="74" t="s">
        <v>344</v>
      </c>
      <c r="D422" s="74"/>
      <c r="E422" s="75"/>
      <c r="F422" s="26">
        <f>+E433</f>
        <v>0</v>
      </c>
      <c r="G422" s="26">
        <f>+K434</f>
        <v>0</v>
      </c>
      <c r="H422" s="26">
        <f>+E435</f>
        <v>0</v>
      </c>
      <c r="I422" s="78"/>
      <c r="J422" s="78"/>
      <c r="K422" s="68">
        <v>0</v>
      </c>
      <c r="L422" s="68">
        <v>0</v>
      </c>
      <c r="M422" s="63">
        <v>0</v>
      </c>
      <c r="N422" s="63">
        <v>0</v>
      </c>
      <c r="O422" s="68">
        <f>+F422+G422+H422+I422+J422</f>
        <v>0</v>
      </c>
      <c r="P422" s="68">
        <f>+F423+G423+H423+I423+J423</f>
        <v>0</v>
      </c>
      <c r="Q422" s="68">
        <f>+O422-P422</f>
        <v>0</v>
      </c>
      <c r="R422" s="63">
        <f>+F433+L434+F435</f>
        <v>0</v>
      </c>
      <c r="S422" s="63">
        <f>+L433+F434+L435</f>
        <v>0</v>
      </c>
      <c r="T422" s="63">
        <f>+R422-S422</f>
        <v>0</v>
      </c>
      <c r="U422" s="63">
        <f>+L422*2+M422*1+N422*0</f>
        <v>0</v>
      </c>
      <c r="V422" s="60"/>
    </row>
    <row r="423" spans="2:22" ht="14.25" customHeight="1">
      <c r="B423" s="90"/>
      <c r="C423" s="74"/>
      <c r="D423" s="74"/>
      <c r="E423" s="75"/>
      <c r="F423" s="26">
        <f>+K433</f>
        <v>0</v>
      </c>
      <c r="G423" s="26">
        <f>+E434</f>
        <v>0</v>
      </c>
      <c r="H423" s="26">
        <f>+K435</f>
        <v>0</v>
      </c>
      <c r="I423" s="78"/>
      <c r="J423" s="78"/>
      <c r="K423" s="68"/>
      <c r="L423" s="68"/>
      <c r="M423" s="63"/>
      <c r="N423" s="63"/>
      <c r="O423" s="68"/>
      <c r="P423" s="68"/>
      <c r="Q423" s="68"/>
      <c r="R423" s="63"/>
      <c r="S423" s="63"/>
      <c r="T423" s="63"/>
      <c r="U423" s="63"/>
      <c r="V423" s="60"/>
    </row>
    <row r="424" spans="2:22" ht="14.25" customHeight="1">
      <c r="B424" s="90"/>
      <c r="C424" s="67" t="s">
        <v>298</v>
      </c>
      <c r="D424" s="67"/>
      <c r="E424" s="30">
        <f>+K433</f>
        <v>0</v>
      </c>
      <c r="F424" s="59"/>
      <c r="G424" s="26">
        <f>+E436</f>
        <v>0</v>
      </c>
      <c r="H424" s="26">
        <f>+K437</f>
        <v>0</v>
      </c>
      <c r="I424" s="78"/>
      <c r="J424" s="78"/>
      <c r="K424" s="68">
        <v>0</v>
      </c>
      <c r="L424" s="68">
        <v>0</v>
      </c>
      <c r="M424" s="68">
        <v>0</v>
      </c>
      <c r="N424" s="68">
        <v>0</v>
      </c>
      <c r="O424" s="68">
        <f>+E424+G424+H424+I424+J424</f>
        <v>0</v>
      </c>
      <c r="P424" s="68">
        <f>+E425+G425+H425+I425+J425</f>
        <v>0</v>
      </c>
      <c r="Q424" s="68">
        <f>+O424-P424</f>
        <v>0</v>
      </c>
      <c r="R424" s="68">
        <f>+L433++F436+L437</f>
        <v>0</v>
      </c>
      <c r="S424" s="68">
        <f>+F433+L436+F437</f>
        <v>0</v>
      </c>
      <c r="T424" s="63">
        <f>+R424-S424</f>
        <v>0</v>
      </c>
      <c r="U424" s="63">
        <f>+L424*2+M424*1+N424*0</f>
        <v>0</v>
      </c>
      <c r="V424" s="60"/>
    </row>
    <row r="425" spans="2:22" ht="14.25" customHeight="1">
      <c r="B425" s="90"/>
      <c r="C425" s="67"/>
      <c r="D425" s="67"/>
      <c r="E425" s="30">
        <f>+E433</f>
        <v>0</v>
      </c>
      <c r="F425" s="59"/>
      <c r="G425" s="26">
        <f>+K436</f>
        <v>0</v>
      </c>
      <c r="H425" s="26">
        <f>+E437</f>
        <v>0</v>
      </c>
      <c r="I425" s="78"/>
      <c r="J425" s="78"/>
      <c r="K425" s="68"/>
      <c r="L425" s="68"/>
      <c r="M425" s="68"/>
      <c r="N425" s="68"/>
      <c r="O425" s="68"/>
      <c r="P425" s="68"/>
      <c r="Q425" s="68"/>
      <c r="R425" s="68"/>
      <c r="S425" s="68"/>
      <c r="T425" s="63"/>
      <c r="U425" s="63"/>
      <c r="V425" s="60"/>
    </row>
    <row r="426" spans="2:22" ht="14.25" customHeight="1">
      <c r="B426" s="90"/>
      <c r="C426" s="67" t="s">
        <v>299</v>
      </c>
      <c r="D426" s="67"/>
      <c r="E426" s="30">
        <f>+E434</f>
        <v>0</v>
      </c>
      <c r="F426" s="27">
        <f>+K436</f>
        <v>0</v>
      </c>
      <c r="G426" s="59"/>
      <c r="H426" s="26">
        <f>+E432</f>
        <v>0</v>
      </c>
      <c r="I426" s="78"/>
      <c r="J426" s="78"/>
      <c r="K426" s="68">
        <v>0</v>
      </c>
      <c r="L426" s="68">
        <v>0</v>
      </c>
      <c r="M426" s="68">
        <v>0</v>
      </c>
      <c r="N426" s="68">
        <v>0</v>
      </c>
      <c r="O426" s="68">
        <f>+E426+F426+H426+I426</f>
        <v>0</v>
      </c>
      <c r="P426" s="68">
        <f>+E427+F427+H427+I427</f>
        <v>0</v>
      </c>
      <c r="Q426" s="68">
        <f>+O426-P426</f>
        <v>0</v>
      </c>
      <c r="R426" s="68">
        <f>+F432+F434+L436</f>
        <v>0</v>
      </c>
      <c r="S426" s="68">
        <f>+L432+L434+F436</f>
        <v>0</v>
      </c>
      <c r="T426" s="63">
        <f>+R426-S426</f>
        <v>0</v>
      </c>
      <c r="U426" s="63">
        <f>+L426*2+M426*1+N426*0</f>
        <v>0</v>
      </c>
      <c r="V426" s="60"/>
    </row>
    <row r="427" spans="2:22" ht="14.25" customHeight="1">
      <c r="B427" s="90"/>
      <c r="C427" s="67"/>
      <c r="D427" s="67"/>
      <c r="E427" s="30">
        <f>+K434</f>
        <v>0</v>
      </c>
      <c r="F427" s="27">
        <f>+E436</f>
        <v>0</v>
      </c>
      <c r="G427" s="59"/>
      <c r="H427" s="26">
        <f>+K432</f>
        <v>0</v>
      </c>
      <c r="I427" s="78"/>
      <c r="J427" s="78"/>
      <c r="K427" s="68"/>
      <c r="L427" s="68"/>
      <c r="M427" s="68"/>
      <c r="N427" s="68"/>
      <c r="O427" s="68"/>
      <c r="P427" s="68"/>
      <c r="Q427" s="68"/>
      <c r="R427" s="68"/>
      <c r="S427" s="68"/>
      <c r="T427" s="63"/>
      <c r="U427" s="63"/>
      <c r="V427" s="60"/>
    </row>
    <row r="428" spans="2:22" ht="14.25" customHeight="1">
      <c r="B428" s="90"/>
      <c r="C428" s="67" t="s">
        <v>300</v>
      </c>
      <c r="D428" s="67"/>
      <c r="E428" s="30">
        <f>+K435</f>
        <v>0</v>
      </c>
      <c r="F428" s="26">
        <f>+E437</f>
        <v>0</v>
      </c>
      <c r="G428" s="26">
        <f>+K432</f>
        <v>0</v>
      </c>
      <c r="H428" s="59"/>
      <c r="I428" s="78"/>
      <c r="J428" s="78"/>
      <c r="K428" s="68">
        <v>0</v>
      </c>
      <c r="L428" s="68">
        <v>0</v>
      </c>
      <c r="M428" s="68">
        <v>0</v>
      </c>
      <c r="N428" s="68">
        <v>0</v>
      </c>
      <c r="O428" s="68">
        <f>E428+F428+G428</f>
        <v>0</v>
      </c>
      <c r="P428" s="68">
        <f>+E429+F429+G429+I429+J429</f>
        <v>0</v>
      </c>
      <c r="Q428" s="68">
        <f>+O428-P428</f>
        <v>0</v>
      </c>
      <c r="R428" s="68">
        <f>+L432+L435+F437</f>
        <v>0</v>
      </c>
      <c r="S428" s="68">
        <f>+F432+F435+L437</f>
        <v>0</v>
      </c>
      <c r="T428" s="63">
        <f>+R428-S428</f>
        <v>0</v>
      </c>
      <c r="U428" s="63">
        <f>+L428*2+M428*1+N428*0</f>
        <v>0</v>
      </c>
      <c r="V428" s="60"/>
    </row>
    <row r="429" spans="2:22" ht="14.25" customHeight="1">
      <c r="B429" s="90"/>
      <c r="C429" s="67"/>
      <c r="D429" s="67"/>
      <c r="E429" s="30">
        <f>+E435</f>
        <v>0</v>
      </c>
      <c r="F429" s="26">
        <f>+K437</f>
        <v>0</v>
      </c>
      <c r="G429" s="26">
        <f>+E432</f>
        <v>0</v>
      </c>
      <c r="H429" s="59"/>
      <c r="I429" s="78"/>
      <c r="J429" s="78"/>
      <c r="K429" s="68"/>
      <c r="L429" s="68"/>
      <c r="M429" s="68"/>
      <c r="N429" s="68"/>
      <c r="O429" s="68"/>
      <c r="P429" s="68"/>
      <c r="Q429" s="68"/>
      <c r="R429" s="68"/>
      <c r="S429" s="68"/>
      <c r="T429" s="63"/>
      <c r="U429" s="63"/>
      <c r="V429" s="60"/>
    </row>
    <row r="430" spans="2:22" ht="14.2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2:22" ht="15">
      <c r="B431" s="29" t="s">
        <v>87</v>
      </c>
      <c r="C431" s="76" t="s">
        <v>7</v>
      </c>
      <c r="D431" s="77"/>
      <c r="E431" s="29" t="s">
        <v>24</v>
      </c>
      <c r="F431" s="29" t="s">
        <v>4</v>
      </c>
      <c r="G431" s="29" t="s">
        <v>0</v>
      </c>
      <c r="H431" s="70" t="s">
        <v>7</v>
      </c>
      <c r="I431" s="70"/>
      <c r="J431" s="70"/>
      <c r="K431" s="29" t="s">
        <v>24</v>
      </c>
      <c r="L431" s="29" t="s">
        <v>4</v>
      </c>
      <c r="M431" s="70" t="s">
        <v>5</v>
      </c>
      <c r="N431" s="70"/>
      <c r="O431" s="70" t="s">
        <v>6</v>
      </c>
      <c r="P431" s="70"/>
      <c r="Q431" s="70"/>
      <c r="R431" s="70"/>
      <c r="S431" s="70" t="s">
        <v>19</v>
      </c>
      <c r="T431" s="70"/>
      <c r="U431" s="70"/>
      <c r="V431" s="70"/>
    </row>
    <row r="432" spans="2:22" ht="25.5" customHeight="1">
      <c r="B432" s="88" t="s">
        <v>87</v>
      </c>
      <c r="C432" s="72" t="str">
        <f>C422</f>
        <v>YESID LEONEL MARIN PEÑA - IDACO</v>
      </c>
      <c r="D432" s="73"/>
      <c r="E432" s="20"/>
      <c r="F432" s="20"/>
      <c r="G432" s="25" t="s">
        <v>0</v>
      </c>
      <c r="H432" s="61" t="str">
        <f>C424</f>
        <v>JAVIER GERMAN SUAREZ ROBAYO - HACIENDA</v>
      </c>
      <c r="I432" s="61"/>
      <c r="J432" s="61"/>
      <c r="K432" s="20"/>
      <c r="L432" s="20"/>
      <c r="M432" s="71">
        <v>0.4583333333333333</v>
      </c>
      <c r="N432" s="71"/>
      <c r="O432" s="79" t="s">
        <v>384</v>
      </c>
      <c r="P432" s="80"/>
      <c r="Q432" s="80"/>
      <c r="R432" s="81"/>
      <c r="S432" s="69">
        <v>3</v>
      </c>
      <c r="T432" s="69"/>
      <c r="U432" s="69"/>
      <c r="V432" s="69"/>
    </row>
    <row r="433" spans="2:22" ht="25.5" customHeight="1">
      <c r="B433" s="88"/>
      <c r="C433" s="65" t="str">
        <f>C426</f>
        <v>CESAR ALONSO RODRIGUEZ - IDECUT</v>
      </c>
      <c r="D433" s="66"/>
      <c r="E433" s="20"/>
      <c r="F433" s="20"/>
      <c r="G433" s="25" t="s">
        <v>0</v>
      </c>
      <c r="H433" s="61" t="str">
        <f>C428</f>
        <v>OSCAR ROCHA - TRANSPORTE Y MOVILIDAD</v>
      </c>
      <c r="I433" s="61"/>
      <c r="J433" s="61"/>
      <c r="K433" s="20"/>
      <c r="L433" s="20"/>
      <c r="M433" s="71">
        <v>0.46527777777777773</v>
      </c>
      <c r="N433" s="71"/>
      <c r="O433" s="82"/>
      <c r="P433" s="83"/>
      <c r="Q433" s="83"/>
      <c r="R433" s="84"/>
      <c r="S433" s="69"/>
      <c r="T433" s="69"/>
      <c r="U433" s="69"/>
      <c r="V433" s="69"/>
    </row>
    <row r="434" spans="2:22" ht="25.5" customHeight="1">
      <c r="B434" s="88"/>
      <c r="C434" s="72" t="str">
        <f>C428</f>
        <v>OSCAR ROCHA - TRANSPORTE Y MOVILIDAD</v>
      </c>
      <c r="D434" s="73"/>
      <c r="E434" s="20"/>
      <c r="F434" s="20"/>
      <c r="G434" s="25" t="s">
        <v>0</v>
      </c>
      <c r="H434" s="61" t="str">
        <f>C422</f>
        <v>YESID LEONEL MARIN PEÑA - IDACO</v>
      </c>
      <c r="I434" s="61"/>
      <c r="J434" s="61"/>
      <c r="K434" s="20"/>
      <c r="L434" s="20"/>
      <c r="M434" s="71">
        <v>0.47222222222222227</v>
      </c>
      <c r="N434" s="71"/>
      <c r="O434" s="82"/>
      <c r="P434" s="83"/>
      <c r="Q434" s="83"/>
      <c r="R434" s="84"/>
      <c r="S434" s="69"/>
      <c r="T434" s="69"/>
      <c r="U434" s="69"/>
      <c r="V434" s="69"/>
    </row>
    <row r="435" spans="2:22" ht="25.5" customHeight="1">
      <c r="B435" s="88"/>
      <c r="C435" s="65" t="str">
        <f>C424</f>
        <v>JAVIER GERMAN SUAREZ ROBAYO - HACIENDA</v>
      </c>
      <c r="D435" s="66"/>
      <c r="E435" s="20"/>
      <c r="F435" s="20"/>
      <c r="G435" s="25" t="s">
        <v>0</v>
      </c>
      <c r="H435" s="61" t="str">
        <f>C426</f>
        <v>CESAR ALONSO RODRIGUEZ - IDECUT</v>
      </c>
      <c r="I435" s="61"/>
      <c r="J435" s="61"/>
      <c r="K435" s="20"/>
      <c r="L435" s="20"/>
      <c r="M435" s="71">
        <v>0.4791666666666667</v>
      </c>
      <c r="N435" s="71"/>
      <c r="O435" s="82"/>
      <c r="P435" s="83"/>
      <c r="Q435" s="83"/>
      <c r="R435" s="84"/>
      <c r="S435" s="69"/>
      <c r="T435" s="69"/>
      <c r="U435" s="69"/>
      <c r="V435" s="69"/>
    </row>
    <row r="436" spans="2:22" ht="25.5" customHeight="1">
      <c r="B436" s="88"/>
      <c r="C436" s="65" t="str">
        <f>C422</f>
        <v>YESID LEONEL MARIN PEÑA - IDACO</v>
      </c>
      <c r="D436" s="66"/>
      <c r="E436" s="20"/>
      <c r="F436" s="20"/>
      <c r="G436" s="25" t="s">
        <v>0</v>
      </c>
      <c r="H436" s="61" t="str">
        <f>C426</f>
        <v>CESAR ALONSO RODRIGUEZ - IDECUT</v>
      </c>
      <c r="I436" s="61"/>
      <c r="J436" s="61"/>
      <c r="K436" s="20"/>
      <c r="L436" s="20"/>
      <c r="M436" s="71">
        <v>0.4861111111111111</v>
      </c>
      <c r="N436" s="71"/>
      <c r="O436" s="82"/>
      <c r="P436" s="83"/>
      <c r="Q436" s="83"/>
      <c r="R436" s="84"/>
      <c r="S436" s="69"/>
      <c r="T436" s="69"/>
      <c r="U436" s="69"/>
      <c r="V436" s="69"/>
    </row>
    <row r="437" spans="2:22" ht="25.5" customHeight="1">
      <c r="B437" s="88"/>
      <c r="C437" s="65" t="str">
        <f>C424</f>
        <v>JAVIER GERMAN SUAREZ ROBAYO - HACIENDA</v>
      </c>
      <c r="D437" s="66"/>
      <c r="E437" s="20"/>
      <c r="F437" s="20"/>
      <c r="G437" s="25" t="s">
        <v>0</v>
      </c>
      <c r="H437" s="61" t="str">
        <f>C428</f>
        <v>OSCAR ROCHA - TRANSPORTE Y MOVILIDAD</v>
      </c>
      <c r="I437" s="61"/>
      <c r="J437" s="61"/>
      <c r="K437" s="20"/>
      <c r="L437" s="20"/>
      <c r="M437" s="71">
        <v>0.4930555555555556</v>
      </c>
      <c r="N437" s="71"/>
      <c r="O437" s="85"/>
      <c r="P437" s="86"/>
      <c r="Q437" s="86"/>
      <c r="R437" s="87"/>
      <c r="S437" s="69"/>
      <c r="T437" s="69"/>
      <c r="U437" s="69"/>
      <c r="V437" s="69"/>
    </row>
    <row r="439" spans="2:22" ht="15.75">
      <c r="B439" s="38" t="s">
        <v>9</v>
      </c>
      <c r="C439" s="62"/>
      <c r="D439" s="62"/>
      <c r="E439" s="28">
        <v>1</v>
      </c>
      <c r="F439" s="28">
        <v>2</v>
      </c>
      <c r="G439" s="28">
        <v>3</v>
      </c>
      <c r="H439" s="28">
        <v>4</v>
      </c>
      <c r="I439" s="78"/>
      <c r="J439" s="78"/>
      <c r="K439" s="28" t="s">
        <v>1</v>
      </c>
      <c r="L439" s="28" t="s">
        <v>2</v>
      </c>
      <c r="M439" s="28" t="s">
        <v>3</v>
      </c>
      <c r="N439" s="28" t="s">
        <v>10</v>
      </c>
      <c r="O439" s="28" t="s">
        <v>21</v>
      </c>
      <c r="P439" s="28" t="s">
        <v>22</v>
      </c>
      <c r="Q439" s="28" t="s">
        <v>23</v>
      </c>
      <c r="R439" s="28" t="s">
        <v>13</v>
      </c>
      <c r="S439" s="28" t="s">
        <v>11</v>
      </c>
      <c r="T439" s="28" t="s">
        <v>12</v>
      </c>
      <c r="U439" s="28" t="s">
        <v>4</v>
      </c>
      <c r="V439" s="28" t="s">
        <v>20</v>
      </c>
    </row>
    <row r="440" spans="2:22" ht="14.25" customHeight="1">
      <c r="B440" s="89" t="s">
        <v>88</v>
      </c>
      <c r="C440" s="67" t="s">
        <v>301</v>
      </c>
      <c r="D440" s="67"/>
      <c r="E440" s="75"/>
      <c r="F440" s="26">
        <f>+E451</f>
        <v>0</v>
      </c>
      <c r="G440" s="26">
        <f>+K452</f>
        <v>0</v>
      </c>
      <c r="H440" s="26">
        <f>+E453</f>
        <v>0</v>
      </c>
      <c r="I440" s="78"/>
      <c r="J440" s="78"/>
      <c r="K440" s="68">
        <v>0</v>
      </c>
      <c r="L440" s="68">
        <v>0</v>
      </c>
      <c r="M440" s="63">
        <v>0</v>
      </c>
      <c r="N440" s="63">
        <v>0</v>
      </c>
      <c r="O440" s="68">
        <f>+F440+G440+H440+I440+J440</f>
        <v>0</v>
      </c>
      <c r="P440" s="68">
        <f>+F441+G441+H441+I441+J441</f>
        <v>0</v>
      </c>
      <c r="Q440" s="68">
        <f>+O440-P440</f>
        <v>0</v>
      </c>
      <c r="R440" s="63">
        <f>+F451+L452+F453</f>
        <v>0</v>
      </c>
      <c r="S440" s="63">
        <f>+L451+F452+L453</f>
        <v>0</v>
      </c>
      <c r="T440" s="63">
        <f>+R440-S440</f>
        <v>0</v>
      </c>
      <c r="U440" s="63">
        <f>+L440*2+M440*1+N440*0</f>
        <v>0</v>
      </c>
      <c r="V440" s="60"/>
    </row>
    <row r="441" spans="2:22" ht="14.25" customHeight="1">
      <c r="B441" s="90"/>
      <c r="C441" s="67"/>
      <c r="D441" s="67"/>
      <c r="E441" s="75"/>
      <c r="F441" s="26">
        <f>+K451</f>
        <v>0</v>
      </c>
      <c r="G441" s="26">
        <f>+E452</f>
        <v>0</v>
      </c>
      <c r="H441" s="26">
        <f>+K453</f>
        <v>0</v>
      </c>
      <c r="I441" s="78"/>
      <c r="J441" s="78"/>
      <c r="K441" s="68"/>
      <c r="L441" s="68"/>
      <c r="M441" s="63"/>
      <c r="N441" s="63"/>
      <c r="O441" s="68"/>
      <c r="P441" s="68"/>
      <c r="Q441" s="68"/>
      <c r="R441" s="63"/>
      <c r="S441" s="63"/>
      <c r="T441" s="63"/>
      <c r="U441" s="63"/>
      <c r="V441" s="60"/>
    </row>
    <row r="442" spans="2:22" ht="14.25" customHeight="1">
      <c r="B442" s="90"/>
      <c r="C442" s="67" t="s">
        <v>302</v>
      </c>
      <c r="D442" s="67"/>
      <c r="E442" s="30">
        <f>+K451</f>
        <v>0</v>
      </c>
      <c r="F442" s="59"/>
      <c r="G442" s="26">
        <f>+E454</f>
        <v>0</v>
      </c>
      <c r="H442" s="26">
        <f>+K455</f>
        <v>0</v>
      </c>
      <c r="I442" s="78"/>
      <c r="J442" s="78"/>
      <c r="K442" s="68">
        <v>0</v>
      </c>
      <c r="L442" s="68">
        <v>0</v>
      </c>
      <c r="M442" s="68">
        <v>0</v>
      </c>
      <c r="N442" s="68">
        <v>0</v>
      </c>
      <c r="O442" s="68">
        <f>+E442+G442+H442+I442+J442</f>
        <v>0</v>
      </c>
      <c r="P442" s="68">
        <f>+E443+G443+H443+I443+J443</f>
        <v>0</v>
      </c>
      <c r="Q442" s="68">
        <f>+O442-P442</f>
        <v>0</v>
      </c>
      <c r="R442" s="68">
        <f>+L451++F454+L455</f>
        <v>0</v>
      </c>
      <c r="S442" s="68">
        <f>+F451+L454+F455</f>
        <v>0</v>
      </c>
      <c r="T442" s="63">
        <f>+R442-S442</f>
        <v>0</v>
      </c>
      <c r="U442" s="63">
        <f>+L442*2+M442*1+N442*0</f>
        <v>0</v>
      </c>
      <c r="V442" s="60"/>
    </row>
    <row r="443" spans="2:22" ht="14.25" customHeight="1">
      <c r="B443" s="90"/>
      <c r="C443" s="67"/>
      <c r="D443" s="67"/>
      <c r="E443" s="30">
        <f>+E451</f>
        <v>0</v>
      </c>
      <c r="F443" s="59"/>
      <c r="G443" s="26">
        <f>+K454</f>
        <v>0</v>
      </c>
      <c r="H443" s="26">
        <f>+E455</f>
        <v>0</v>
      </c>
      <c r="I443" s="78"/>
      <c r="J443" s="78"/>
      <c r="K443" s="68"/>
      <c r="L443" s="68"/>
      <c r="M443" s="68"/>
      <c r="N443" s="68"/>
      <c r="O443" s="68"/>
      <c r="P443" s="68"/>
      <c r="Q443" s="68"/>
      <c r="R443" s="68"/>
      <c r="S443" s="68"/>
      <c r="T443" s="63"/>
      <c r="U443" s="63"/>
      <c r="V443" s="60"/>
    </row>
    <row r="444" spans="2:22" ht="14.25" customHeight="1">
      <c r="B444" s="90"/>
      <c r="C444" s="67" t="s">
        <v>303</v>
      </c>
      <c r="D444" s="67"/>
      <c r="E444" s="30">
        <f>+E452</f>
        <v>0</v>
      </c>
      <c r="F444" s="27">
        <f>+K454</f>
        <v>0</v>
      </c>
      <c r="G444" s="59"/>
      <c r="H444" s="26">
        <f>+E450</f>
        <v>0</v>
      </c>
      <c r="I444" s="78"/>
      <c r="J444" s="78"/>
      <c r="K444" s="68">
        <v>0</v>
      </c>
      <c r="L444" s="68">
        <v>0</v>
      </c>
      <c r="M444" s="68">
        <v>0</v>
      </c>
      <c r="N444" s="68">
        <v>0</v>
      </c>
      <c r="O444" s="68">
        <f>+E444+F444+H444+I444</f>
        <v>0</v>
      </c>
      <c r="P444" s="68">
        <f>+E445+F445+H445+I445</f>
        <v>0</v>
      </c>
      <c r="Q444" s="68">
        <f>+O444-P444</f>
        <v>0</v>
      </c>
      <c r="R444" s="68">
        <f>+F450+F452+L454</f>
        <v>0</v>
      </c>
      <c r="S444" s="68">
        <f>+L450+L452+F454</f>
        <v>0</v>
      </c>
      <c r="T444" s="63">
        <f>+R444-S444</f>
        <v>0</v>
      </c>
      <c r="U444" s="63">
        <f>+L444*2+M444*1+N444*0</f>
        <v>0</v>
      </c>
      <c r="V444" s="60"/>
    </row>
    <row r="445" spans="2:22" ht="14.25" customHeight="1">
      <c r="B445" s="90"/>
      <c r="C445" s="67"/>
      <c r="D445" s="67"/>
      <c r="E445" s="30">
        <f>+K452</f>
        <v>0</v>
      </c>
      <c r="F445" s="27">
        <f>+E454</f>
        <v>0</v>
      </c>
      <c r="G445" s="59"/>
      <c r="H445" s="26">
        <f>+K450</f>
        <v>0</v>
      </c>
      <c r="I445" s="78"/>
      <c r="J445" s="78"/>
      <c r="K445" s="68"/>
      <c r="L445" s="68"/>
      <c r="M445" s="68"/>
      <c r="N445" s="68"/>
      <c r="O445" s="68"/>
      <c r="P445" s="68"/>
      <c r="Q445" s="68"/>
      <c r="R445" s="68"/>
      <c r="S445" s="68"/>
      <c r="T445" s="63"/>
      <c r="U445" s="63"/>
      <c r="V445" s="60"/>
    </row>
    <row r="446" spans="2:22" ht="14.25" customHeight="1">
      <c r="B446" s="90"/>
      <c r="C446" s="67" t="s">
        <v>304</v>
      </c>
      <c r="D446" s="67"/>
      <c r="E446" s="30">
        <f>+K453</f>
        <v>0</v>
      </c>
      <c r="F446" s="26">
        <f>+E455</f>
        <v>0</v>
      </c>
      <c r="G446" s="26">
        <f>+K450</f>
        <v>0</v>
      </c>
      <c r="H446" s="59"/>
      <c r="I446" s="78"/>
      <c r="J446" s="78"/>
      <c r="K446" s="68">
        <v>0</v>
      </c>
      <c r="L446" s="68">
        <v>0</v>
      </c>
      <c r="M446" s="68">
        <v>0</v>
      </c>
      <c r="N446" s="68">
        <v>0</v>
      </c>
      <c r="O446" s="68">
        <f>E446+F446+G446</f>
        <v>0</v>
      </c>
      <c r="P446" s="68">
        <f>+E447+F447+G447+I447+J447</f>
        <v>0</v>
      </c>
      <c r="Q446" s="68">
        <f>+O446-P446</f>
        <v>0</v>
      </c>
      <c r="R446" s="68">
        <f>+L450+L453+F455</f>
        <v>0</v>
      </c>
      <c r="S446" s="68">
        <f>+F450+F453+L455</f>
        <v>0</v>
      </c>
      <c r="T446" s="63">
        <f>+R446-S446</f>
        <v>0</v>
      </c>
      <c r="U446" s="63">
        <f>+L446*2+M446*1+N446*0</f>
        <v>0</v>
      </c>
      <c r="V446" s="60"/>
    </row>
    <row r="447" spans="2:22" ht="14.25" customHeight="1">
      <c r="B447" s="90"/>
      <c r="C447" s="67"/>
      <c r="D447" s="67"/>
      <c r="E447" s="30">
        <f>+E453</f>
        <v>0</v>
      </c>
      <c r="F447" s="26">
        <f>+K455</f>
        <v>0</v>
      </c>
      <c r="G447" s="26">
        <f>+E450</f>
        <v>0</v>
      </c>
      <c r="H447" s="59"/>
      <c r="I447" s="78"/>
      <c r="J447" s="78"/>
      <c r="K447" s="68"/>
      <c r="L447" s="68"/>
      <c r="M447" s="68"/>
      <c r="N447" s="68"/>
      <c r="O447" s="68"/>
      <c r="P447" s="68"/>
      <c r="Q447" s="68"/>
      <c r="R447" s="68"/>
      <c r="S447" s="68"/>
      <c r="T447" s="63"/>
      <c r="U447" s="63"/>
      <c r="V447" s="60"/>
    </row>
    <row r="448" spans="2:22" ht="14.2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2:22" ht="15">
      <c r="B449" s="29" t="s">
        <v>88</v>
      </c>
      <c r="C449" s="76" t="s">
        <v>7</v>
      </c>
      <c r="D449" s="77"/>
      <c r="E449" s="29" t="s">
        <v>24</v>
      </c>
      <c r="F449" s="29" t="s">
        <v>4</v>
      </c>
      <c r="G449" s="29" t="s">
        <v>0</v>
      </c>
      <c r="H449" s="70" t="s">
        <v>7</v>
      </c>
      <c r="I449" s="70"/>
      <c r="J449" s="70"/>
      <c r="K449" s="29" t="s">
        <v>24</v>
      </c>
      <c r="L449" s="29" t="s">
        <v>4</v>
      </c>
      <c r="M449" s="70" t="s">
        <v>5</v>
      </c>
      <c r="N449" s="70"/>
      <c r="O449" s="70" t="s">
        <v>6</v>
      </c>
      <c r="P449" s="70"/>
      <c r="Q449" s="70"/>
      <c r="R449" s="70"/>
      <c r="S449" s="70" t="s">
        <v>19</v>
      </c>
      <c r="T449" s="70"/>
      <c r="U449" s="70"/>
      <c r="V449" s="70"/>
    </row>
    <row r="450" spans="2:22" ht="30" customHeight="1">
      <c r="B450" s="88" t="s">
        <v>88</v>
      </c>
      <c r="C450" s="72" t="str">
        <f>C440</f>
        <v>FABIO ANDRES DIAZ BUITRAGO - GENERAL</v>
      </c>
      <c r="D450" s="73"/>
      <c r="E450" s="20"/>
      <c r="F450" s="20"/>
      <c r="G450" s="25" t="s">
        <v>0</v>
      </c>
      <c r="H450" s="61" t="str">
        <f>C442</f>
        <v>CESAR MORALES - IDACO</v>
      </c>
      <c r="I450" s="61"/>
      <c r="J450" s="61"/>
      <c r="K450" s="20"/>
      <c r="L450" s="20"/>
      <c r="M450" s="71">
        <v>0.5</v>
      </c>
      <c r="N450" s="71"/>
      <c r="O450" s="79" t="s">
        <v>384</v>
      </c>
      <c r="P450" s="80"/>
      <c r="Q450" s="80"/>
      <c r="R450" s="81"/>
      <c r="S450" s="69">
        <v>1</v>
      </c>
      <c r="T450" s="69"/>
      <c r="U450" s="69"/>
      <c r="V450" s="69"/>
    </row>
    <row r="451" spans="2:22" ht="30" customHeight="1">
      <c r="B451" s="88"/>
      <c r="C451" s="65" t="str">
        <f>C444</f>
        <v>MIGUEL PINZON - IDECUT</v>
      </c>
      <c r="D451" s="66"/>
      <c r="E451" s="20"/>
      <c r="F451" s="20"/>
      <c r="G451" s="25" t="s">
        <v>0</v>
      </c>
      <c r="H451" s="61" t="str">
        <f>C446</f>
        <v>JORDY EMILIO PUENTES - CIENCIA, TECNOLOGIA E INNOVACION</v>
      </c>
      <c r="I451" s="61"/>
      <c r="J451" s="61"/>
      <c r="K451" s="20"/>
      <c r="L451" s="20"/>
      <c r="M451" s="71">
        <v>0.5069444444444444</v>
      </c>
      <c r="N451" s="71"/>
      <c r="O451" s="82"/>
      <c r="P451" s="83"/>
      <c r="Q451" s="83"/>
      <c r="R451" s="84"/>
      <c r="S451" s="69"/>
      <c r="T451" s="69"/>
      <c r="U451" s="69"/>
      <c r="V451" s="69"/>
    </row>
    <row r="452" spans="2:22" ht="30" customHeight="1">
      <c r="B452" s="88"/>
      <c r="C452" s="72" t="str">
        <f>C446</f>
        <v>JORDY EMILIO PUENTES - CIENCIA, TECNOLOGIA E INNOVACION</v>
      </c>
      <c r="D452" s="73"/>
      <c r="E452" s="20"/>
      <c r="F452" s="20"/>
      <c r="G452" s="25" t="s">
        <v>0</v>
      </c>
      <c r="H452" s="61" t="str">
        <f>C440</f>
        <v>FABIO ANDRES DIAZ BUITRAGO - GENERAL</v>
      </c>
      <c r="I452" s="61"/>
      <c r="J452" s="61"/>
      <c r="K452" s="20"/>
      <c r="L452" s="20"/>
      <c r="M452" s="71">
        <v>0.513888888888889</v>
      </c>
      <c r="N452" s="71"/>
      <c r="O452" s="82"/>
      <c r="P452" s="83"/>
      <c r="Q452" s="83"/>
      <c r="R452" s="84"/>
      <c r="S452" s="69"/>
      <c r="T452" s="69"/>
      <c r="U452" s="69"/>
      <c r="V452" s="69"/>
    </row>
    <row r="453" spans="2:22" ht="30" customHeight="1">
      <c r="B453" s="88"/>
      <c r="C453" s="65" t="str">
        <f>C442</f>
        <v>CESAR MORALES - IDACO</v>
      </c>
      <c r="D453" s="66"/>
      <c r="E453" s="20"/>
      <c r="F453" s="20"/>
      <c r="G453" s="25" t="s">
        <v>0</v>
      </c>
      <c r="H453" s="61" t="str">
        <f>C444</f>
        <v>MIGUEL PINZON - IDECUT</v>
      </c>
      <c r="I453" s="61"/>
      <c r="J453" s="61"/>
      <c r="K453" s="20"/>
      <c r="L453" s="20"/>
      <c r="M453" s="71">
        <v>0.5208333333333334</v>
      </c>
      <c r="N453" s="71"/>
      <c r="O453" s="82"/>
      <c r="P453" s="83"/>
      <c r="Q453" s="83"/>
      <c r="R453" s="84"/>
      <c r="S453" s="69"/>
      <c r="T453" s="69"/>
      <c r="U453" s="69"/>
      <c r="V453" s="69"/>
    </row>
    <row r="454" spans="2:22" ht="30" customHeight="1">
      <c r="B454" s="88"/>
      <c r="C454" s="65" t="str">
        <f>C440</f>
        <v>FABIO ANDRES DIAZ BUITRAGO - GENERAL</v>
      </c>
      <c r="D454" s="66"/>
      <c r="E454" s="20"/>
      <c r="F454" s="20"/>
      <c r="G454" s="25" t="s">
        <v>0</v>
      </c>
      <c r="H454" s="61" t="str">
        <f>C444</f>
        <v>MIGUEL PINZON - IDECUT</v>
      </c>
      <c r="I454" s="61"/>
      <c r="J454" s="61"/>
      <c r="K454" s="20"/>
      <c r="L454" s="20"/>
      <c r="M454" s="71">
        <v>0.5277777777777778</v>
      </c>
      <c r="N454" s="71"/>
      <c r="O454" s="82"/>
      <c r="P454" s="83"/>
      <c r="Q454" s="83"/>
      <c r="R454" s="84"/>
      <c r="S454" s="69"/>
      <c r="T454" s="69"/>
      <c r="U454" s="69"/>
      <c r="V454" s="69"/>
    </row>
    <row r="455" spans="2:22" ht="30" customHeight="1">
      <c r="B455" s="88"/>
      <c r="C455" s="65" t="str">
        <f>C442</f>
        <v>CESAR MORALES - IDACO</v>
      </c>
      <c r="D455" s="66"/>
      <c r="E455" s="20"/>
      <c r="F455" s="20"/>
      <c r="G455" s="25" t="s">
        <v>0</v>
      </c>
      <c r="H455" s="61" t="str">
        <f>C446</f>
        <v>JORDY EMILIO PUENTES - CIENCIA, TECNOLOGIA E INNOVACION</v>
      </c>
      <c r="I455" s="61"/>
      <c r="J455" s="61"/>
      <c r="K455" s="20"/>
      <c r="L455" s="20"/>
      <c r="M455" s="71">
        <v>0.5347222222222222</v>
      </c>
      <c r="N455" s="71"/>
      <c r="O455" s="85"/>
      <c r="P455" s="86"/>
      <c r="Q455" s="86"/>
      <c r="R455" s="87"/>
      <c r="S455" s="69"/>
      <c r="T455" s="69"/>
      <c r="U455" s="69"/>
      <c r="V455" s="69"/>
    </row>
    <row r="457" spans="2:22" ht="15.75">
      <c r="B457" s="38" t="s">
        <v>9</v>
      </c>
      <c r="C457" s="62"/>
      <c r="D457" s="62"/>
      <c r="E457" s="28">
        <v>1</v>
      </c>
      <c r="F457" s="28">
        <v>2</v>
      </c>
      <c r="G457" s="28">
        <v>3</v>
      </c>
      <c r="H457" s="28">
        <v>4</v>
      </c>
      <c r="I457" s="78"/>
      <c r="J457" s="78"/>
      <c r="K457" s="28" t="s">
        <v>1</v>
      </c>
      <c r="L457" s="28" t="s">
        <v>2</v>
      </c>
      <c r="M457" s="28" t="s">
        <v>3</v>
      </c>
      <c r="N457" s="28" t="s">
        <v>10</v>
      </c>
      <c r="O457" s="28" t="s">
        <v>21</v>
      </c>
      <c r="P457" s="28" t="s">
        <v>22</v>
      </c>
      <c r="Q457" s="28" t="s">
        <v>23</v>
      </c>
      <c r="R457" s="28" t="s">
        <v>13</v>
      </c>
      <c r="S457" s="28" t="s">
        <v>11</v>
      </c>
      <c r="T457" s="28" t="s">
        <v>12</v>
      </c>
      <c r="U457" s="28" t="s">
        <v>4</v>
      </c>
      <c r="V457" s="28" t="s">
        <v>20</v>
      </c>
    </row>
    <row r="458" spans="2:22" ht="14.25" customHeight="1">
      <c r="B458" s="89" t="s">
        <v>89</v>
      </c>
      <c r="C458" s="67" t="s">
        <v>305</v>
      </c>
      <c r="D458" s="67"/>
      <c r="E458" s="75"/>
      <c r="F458" s="26">
        <f>+E469</f>
        <v>0</v>
      </c>
      <c r="G458" s="26">
        <f>+K470</f>
        <v>0</v>
      </c>
      <c r="H458" s="26">
        <f>+E471</f>
        <v>0</v>
      </c>
      <c r="I458" s="78"/>
      <c r="J458" s="78"/>
      <c r="K458" s="68">
        <v>0</v>
      </c>
      <c r="L458" s="68">
        <v>0</v>
      </c>
      <c r="M458" s="63">
        <v>0</v>
      </c>
      <c r="N458" s="63">
        <v>0</v>
      </c>
      <c r="O458" s="68">
        <f>+F458+G458+H458+I458+J458</f>
        <v>0</v>
      </c>
      <c r="P458" s="68">
        <f>+F459+G459+H459+I459+J459</f>
        <v>0</v>
      </c>
      <c r="Q458" s="68">
        <f>+O458-P458</f>
        <v>0</v>
      </c>
      <c r="R458" s="63">
        <f>+F469+L470+F471</f>
        <v>0</v>
      </c>
      <c r="S458" s="63">
        <f>+L469+F470+L471</f>
        <v>0</v>
      </c>
      <c r="T458" s="63">
        <f>+R458-S458</f>
        <v>0</v>
      </c>
      <c r="U458" s="63">
        <f>+L458*2+M458*1+N458*0</f>
        <v>0</v>
      </c>
      <c r="V458" s="60"/>
    </row>
    <row r="459" spans="2:22" ht="14.25" customHeight="1">
      <c r="B459" s="90"/>
      <c r="C459" s="67"/>
      <c r="D459" s="67"/>
      <c r="E459" s="75"/>
      <c r="F459" s="26">
        <f>+K469</f>
        <v>0</v>
      </c>
      <c r="G459" s="26">
        <f>+E470</f>
        <v>0</v>
      </c>
      <c r="H459" s="26">
        <f>+K471</f>
        <v>0</v>
      </c>
      <c r="I459" s="78"/>
      <c r="J459" s="78"/>
      <c r="K459" s="68"/>
      <c r="L459" s="68"/>
      <c r="M459" s="63"/>
      <c r="N459" s="63"/>
      <c r="O459" s="68"/>
      <c r="P459" s="68"/>
      <c r="Q459" s="68"/>
      <c r="R459" s="63"/>
      <c r="S459" s="63"/>
      <c r="T459" s="63"/>
      <c r="U459" s="63"/>
      <c r="V459" s="60"/>
    </row>
    <row r="460" spans="2:22" ht="14.25" customHeight="1">
      <c r="B460" s="90"/>
      <c r="C460" s="67" t="s">
        <v>306</v>
      </c>
      <c r="D460" s="67"/>
      <c r="E460" s="30">
        <f>+K469</f>
        <v>0</v>
      </c>
      <c r="F460" s="59"/>
      <c r="G460" s="26">
        <f>+E472</f>
        <v>0</v>
      </c>
      <c r="H460" s="26">
        <f>+K473</f>
        <v>0</v>
      </c>
      <c r="I460" s="78"/>
      <c r="J460" s="78"/>
      <c r="K460" s="68">
        <v>0</v>
      </c>
      <c r="L460" s="68">
        <v>0</v>
      </c>
      <c r="M460" s="68">
        <v>0</v>
      </c>
      <c r="N460" s="68">
        <v>0</v>
      </c>
      <c r="O460" s="68">
        <f>+E460+G460+H460+I460+J460</f>
        <v>0</v>
      </c>
      <c r="P460" s="68">
        <f>+E461+G461+H461+I461+J461</f>
        <v>0</v>
      </c>
      <c r="Q460" s="68">
        <f>+O460-P460</f>
        <v>0</v>
      </c>
      <c r="R460" s="68">
        <f>+L469++F472+L473</f>
        <v>0</v>
      </c>
      <c r="S460" s="68">
        <f>+F469+L472+F473</f>
        <v>0</v>
      </c>
      <c r="T460" s="63">
        <f>+R460-S460</f>
        <v>0</v>
      </c>
      <c r="U460" s="63">
        <f>+L460*2+M460*1+N460*0</f>
        <v>0</v>
      </c>
      <c r="V460" s="60"/>
    </row>
    <row r="461" spans="2:22" ht="14.25" customHeight="1">
      <c r="B461" s="90"/>
      <c r="C461" s="67"/>
      <c r="D461" s="67"/>
      <c r="E461" s="30">
        <f>+E469</f>
        <v>0</v>
      </c>
      <c r="F461" s="59"/>
      <c r="G461" s="26">
        <f>+K472</f>
        <v>0</v>
      </c>
      <c r="H461" s="26">
        <f>+E473</f>
        <v>0</v>
      </c>
      <c r="I461" s="78"/>
      <c r="J461" s="78"/>
      <c r="K461" s="68"/>
      <c r="L461" s="68"/>
      <c r="M461" s="68"/>
      <c r="N461" s="68"/>
      <c r="O461" s="68"/>
      <c r="P461" s="68"/>
      <c r="Q461" s="68"/>
      <c r="R461" s="68"/>
      <c r="S461" s="68"/>
      <c r="T461" s="63"/>
      <c r="U461" s="63"/>
      <c r="V461" s="60"/>
    </row>
    <row r="462" spans="2:22" ht="14.25" customHeight="1">
      <c r="B462" s="90"/>
      <c r="C462" s="67" t="s">
        <v>307</v>
      </c>
      <c r="D462" s="67"/>
      <c r="E462" s="30">
        <f>+E470</f>
        <v>0</v>
      </c>
      <c r="F462" s="27">
        <f>+K472</f>
        <v>0</v>
      </c>
      <c r="G462" s="59"/>
      <c r="H462" s="26">
        <f>+E468</f>
        <v>0</v>
      </c>
      <c r="I462" s="78"/>
      <c r="J462" s="78"/>
      <c r="K462" s="68">
        <v>0</v>
      </c>
      <c r="L462" s="68">
        <v>0</v>
      </c>
      <c r="M462" s="68">
        <v>0</v>
      </c>
      <c r="N462" s="68">
        <v>0</v>
      </c>
      <c r="O462" s="68">
        <f>+E462+F462+H462+I462</f>
        <v>0</v>
      </c>
      <c r="P462" s="68">
        <f>+E463+F463+H463+I463</f>
        <v>0</v>
      </c>
      <c r="Q462" s="68">
        <f>+O462-P462</f>
        <v>0</v>
      </c>
      <c r="R462" s="68">
        <f>+F468+F470+L472</f>
        <v>0</v>
      </c>
      <c r="S462" s="68">
        <f>+L468+L470+F472</f>
        <v>0</v>
      </c>
      <c r="T462" s="63">
        <f>+R462-S462</f>
        <v>0</v>
      </c>
      <c r="U462" s="63">
        <f>+L462*2+M462*1+N462*0</f>
        <v>0</v>
      </c>
      <c r="V462" s="60"/>
    </row>
    <row r="463" spans="2:22" ht="14.25" customHeight="1">
      <c r="B463" s="90"/>
      <c r="C463" s="67"/>
      <c r="D463" s="67"/>
      <c r="E463" s="30">
        <f>+K470</f>
        <v>0</v>
      </c>
      <c r="F463" s="27">
        <f>+E472</f>
        <v>0</v>
      </c>
      <c r="G463" s="59"/>
      <c r="H463" s="26">
        <f>+K468</f>
        <v>0</v>
      </c>
      <c r="I463" s="78"/>
      <c r="J463" s="78"/>
      <c r="K463" s="68"/>
      <c r="L463" s="68"/>
      <c r="M463" s="68"/>
      <c r="N463" s="68"/>
      <c r="O463" s="68"/>
      <c r="P463" s="68"/>
      <c r="Q463" s="68"/>
      <c r="R463" s="68"/>
      <c r="S463" s="68"/>
      <c r="T463" s="63"/>
      <c r="U463" s="63"/>
      <c r="V463" s="60"/>
    </row>
    <row r="464" spans="2:22" ht="14.25" customHeight="1">
      <c r="B464" s="90"/>
      <c r="C464" s="67" t="s">
        <v>308</v>
      </c>
      <c r="D464" s="67"/>
      <c r="E464" s="30">
        <f>+K471</f>
        <v>0</v>
      </c>
      <c r="F464" s="26">
        <f>+E473</f>
        <v>0</v>
      </c>
      <c r="G464" s="26">
        <f>+K468</f>
        <v>0</v>
      </c>
      <c r="H464" s="59"/>
      <c r="I464" s="78"/>
      <c r="J464" s="78"/>
      <c r="K464" s="68">
        <v>0</v>
      </c>
      <c r="L464" s="68">
        <v>0</v>
      </c>
      <c r="M464" s="68">
        <v>0</v>
      </c>
      <c r="N464" s="68">
        <v>0</v>
      </c>
      <c r="O464" s="68">
        <f>E464+F464+G464</f>
        <v>0</v>
      </c>
      <c r="P464" s="68">
        <f>+E465+F465+G465+I465+J465</f>
        <v>0</v>
      </c>
      <c r="Q464" s="68">
        <f>+O464-P464</f>
        <v>0</v>
      </c>
      <c r="R464" s="68">
        <f>+L468+L471+F473</f>
        <v>0</v>
      </c>
      <c r="S464" s="68">
        <f>+F468+F471+L473</f>
        <v>0</v>
      </c>
      <c r="T464" s="63">
        <f>+R464-S464</f>
        <v>0</v>
      </c>
      <c r="U464" s="63">
        <f>+L464*2+M464*1+N464*0</f>
        <v>0</v>
      </c>
      <c r="V464" s="60"/>
    </row>
    <row r="465" spans="2:22" ht="14.25" customHeight="1">
      <c r="B465" s="90"/>
      <c r="C465" s="67"/>
      <c r="D465" s="67"/>
      <c r="E465" s="30">
        <f>+E471</f>
        <v>0</v>
      </c>
      <c r="F465" s="26">
        <f>+K473</f>
        <v>0</v>
      </c>
      <c r="G465" s="26">
        <f>+E468</f>
        <v>0</v>
      </c>
      <c r="H465" s="59"/>
      <c r="I465" s="78"/>
      <c r="J465" s="78"/>
      <c r="K465" s="68"/>
      <c r="L465" s="68"/>
      <c r="M465" s="68"/>
      <c r="N465" s="68"/>
      <c r="O465" s="68"/>
      <c r="P465" s="68"/>
      <c r="Q465" s="68"/>
      <c r="R465" s="68"/>
      <c r="S465" s="68"/>
      <c r="T465" s="63"/>
      <c r="U465" s="63"/>
      <c r="V465" s="60"/>
    </row>
    <row r="466" spans="2:22" ht="14.2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2:22" ht="15">
      <c r="B467" s="29" t="s">
        <v>89</v>
      </c>
      <c r="C467" s="76" t="s">
        <v>7</v>
      </c>
      <c r="D467" s="77"/>
      <c r="E467" s="29" t="s">
        <v>24</v>
      </c>
      <c r="F467" s="29" t="s">
        <v>4</v>
      </c>
      <c r="G467" s="29" t="s">
        <v>0</v>
      </c>
      <c r="H467" s="70" t="s">
        <v>7</v>
      </c>
      <c r="I467" s="70"/>
      <c r="J467" s="70"/>
      <c r="K467" s="29" t="s">
        <v>24</v>
      </c>
      <c r="L467" s="29" t="s">
        <v>4</v>
      </c>
      <c r="M467" s="70" t="s">
        <v>5</v>
      </c>
      <c r="N467" s="70"/>
      <c r="O467" s="70" t="s">
        <v>6</v>
      </c>
      <c r="P467" s="70"/>
      <c r="Q467" s="70"/>
      <c r="R467" s="70"/>
      <c r="S467" s="70" t="s">
        <v>19</v>
      </c>
      <c r="T467" s="70"/>
      <c r="U467" s="70"/>
      <c r="V467" s="70"/>
    </row>
    <row r="468" spans="2:22" ht="26.25" customHeight="1">
      <c r="B468" s="88" t="s">
        <v>89</v>
      </c>
      <c r="C468" s="72" t="str">
        <f>C458</f>
        <v>ELKIN SALINAS LUQUE - PLANEACION</v>
      </c>
      <c r="D468" s="73"/>
      <c r="E468" s="20"/>
      <c r="F468" s="20"/>
      <c r="G468" s="25" t="s">
        <v>0</v>
      </c>
      <c r="H468" s="61" t="str">
        <f>C460</f>
        <v>ANDRES POVEDA - BENEFICENCIA</v>
      </c>
      <c r="I468" s="61"/>
      <c r="J468" s="61"/>
      <c r="K468" s="20"/>
      <c r="L468" s="20"/>
      <c r="M468" s="71">
        <v>0.5</v>
      </c>
      <c r="N468" s="71"/>
      <c r="O468" s="79" t="s">
        <v>384</v>
      </c>
      <c r="P468" s="80"/>
      <c r="Q468" s="80"/>
      <c r="R468" s="81"/>
      <c r="S468" s="69">
        <v>2</v>
      </c>
      <c r="T468" s="69"/>
      <c r="U468" s="69"/>
      <c r="V468" s="69"/>
    </row>
    <row r="469" spans="2:22" ht="26.25" customHeight="1">
      <c r="B469" s="88"/>
      <c r="C469" s="65" t="str">
        <f>C462</f>
        <v>JULIAN SANTIAGO HURTADO - ASAMBLEA DE CUND.</v>
      </c>
      <c r="D469" s="66"/>
      <c r="E469" s="20"/>
      <c r="F469" s="20"/>
      <c r="G469" s="25" t="s">
        <v>0</v>
      </c>
      <c r="H469" s="61" t="str">
        <f>C464</f>
        <v>IGOR EDILSON HUERTAS FLOREZ  -  IDACO</v>
      </c>
      <c r="I469" s="61"/>
      <c r="J469" s="61"/>
      <c r="K469" s="20"/>
      <c r="L469" s="20"/>
      <c r="M469" s="71">
        <v>0.5069444444444444</v>
      </c>
      <c r="N469" s="71"/>
      <c r="O469" s="82"/>
      <c r="P469" s="83"/>
      <c r="Q469" s="83"/>
      <c r="R469" s="84"/>
      <c r="S469" s="69"/>
      <c r="T469" s="69"/>
      <c r="U469" s="69"/>
      <c r="V469" s="69"/>
    </row>
    <row r="470" spans="2:22" ht="26.25" customHeight="1">
      <c r="B470" s="88"/>
      <c r="C470" s="72" t="str">
        <f>C464</f>
        <v>IGOR EDILSON HUERTAS FLOREZ  -  IDACO</v>
      </c>
      <c r="D470" s="73"/>
      <c r="E470" s="20"/>
      <c r="F470" s="20"/>
      <c r="G470" s="25" t="s">
        <v>0</v>
      </c>
      <c r="H470" s="61" t="str">
        <f>C458</f>
        <v>ELKIN SALINAS LUQUE - PLANEACION</v>
      </c>
      <c r="I470" s="61"/>
      <c r="J470" s="61"/>
      <c r="K470" s="20"/>
      <c r="L470" s="20"/>
      <c r="M470" s="71">
        <v>0.513888888888889</v>
      </c>
      <c r="N470" s="71"/>
      <c r="O470" s="82"/>
      <c r="P470" s="83"/>
      <c r="Q470" s="83"/>
      <c r="R470" s="84"/>
      <c r="S470" s="69"/>
      <c r="T470" s="69"/>
      <c r="U470" s="69"/>
      <c r="V470" s="69"/>
    </row>
    <row r="471" spans="2:22" ht="26.25" customHeight="1">
      <c r="B471" s="88"/>
      <c r="C471" s="65" t="str">
        <f>C460</f>
        <v>ANDRES POVEDA - BENEFICENCIA</v>
      </c>
      <c r="D471" s="66"/>
      <c r="E471" s="20"/>
      <c r="F471" s="20"/>
      <c r="G471" s="25" t="s">
        <v>0</v>
      </c>
      <c r="H471" s="61" t="str">
        <f>C462</f>
        <v>JULIAN SANTIAGO HURTADO - ASAMBLEA DE CUND.</v>
      </c>
      <c r="I471" s="61"/>
      <c r="J471" s="61"/>
      <c r="K471" s="20"/>
      <c r="L471" s="20"/>
      <c r="M471" s="71">
        <v>0.5208333333333334</v>
      </c>
      <c r="N471" s="71"/>
      <c r="O471" s="82"/>
      <c r="P471" s="83"/>
      <c r="Q471" s="83"/>
      <c r="R471" s="84"/>
      <c r="S471" s="69"/>
      <c r="T471" s="69"/>
      <c r="U471" s="69"/>
      <c r="V471" s="69"/>
    </row>
    <row r="472" spans="2:22" ht="26.25" customHeight="1">
      <c r="B472" s="88"/>
      <c r="C472" s="65" t="str">
        <f>C458</f>
        <v>ELKIN SALINAS LUQUE - PLANEACION</v>
      </c>
      <c r="D472" s="66"/>
      <c r="E472" s="20"/>
      <c r="F472" s="20"/>
      <c r="G472" s="25" t="s">
        <v>0</v>
      </c>
      <c r="H472" s="61" t="str">
        <f>C462</f>
        <v>JULIAN SANTIAGO HURTADO - ASAMBLEA DE CUND.</v>
      </c>
      <c r="I472" s="61"/>
      <c r="J472" s="61"/>
      <c r="K472" s="20"/>
      <c r="L472" s="20"/>
      <c r="M472" s="71">
        <v>0.5277777777777778</v>
      </c>
      <c r="N472" s="71"/>
      <c r="O472" s="82"/>
      <c r="P472" s="83"/>
      <c r="Q472" s="83"/>
      <c r="R472" s="84"/>
      <c r="S472" s="69"/>
      <c r="T472" s="69"/>
      <c r="U472" s="69"/>
      <c r="V472" s="69"/>
    </row>
    <row r="473" spans="2:22" ht="26.25" customHeight="1">
      <c r="B473" s="88"/>
      <c r="C473" s="65" t="str">
        <f>C460</f>
        <v>ANDRES POVEDA - BENEFICENCIA</v>
      </c>
      <c r="D473" s="66"/>
      <c r="E473" s="20"/>
      <c r="F473" s="20"/>
      <c r="G473" s="25" t="s">
        <v>0</v>
      </c>
      <c r="H473" s="61" t="str">
        <f>C464</f>
        <v>IGOR EDILSON HUERTAS FLOREZ  -  IDACO</v>
      </c>
      <c r="I473" s="61"/>
      <c r="J473" s="61"/>
      <c r="K473" s="20"/>
      <c r="L473" s="20"/>
      <c r="M473" s="71">
        <v>0.5347222222222222</v>
      </c>
      <c r="N473" s="71"/>
      <c r="O473" s="85"/>
      <c r="P473" s="86"/>
      <c r="Q473" s="86"/>
      <c r="R473" s="87"/>
      <c r="S473" s="69"/>
      <c r="T473" s="69"/>
      <c r="U473" s="69"/>
      <c r="V473" s="69"/>
    </row>
    <row r="475" spans="2:22" ht="15.75">
      <c r="B475" s="38" t="s">
        <v>9</v>
      </c>
      <c r="C475" s="62"/>
      <c r="D475" s="62"/>
      <c r="E475" s="28">
        <v>1</v>
      </c>
      <c r="F475" s="28">
        <v>2</v>
      </c>
      <c r="G475" s="28">
        <v>3</v>
      </c>
      <c r="H475" s="28">
        <v>4</v>
      </c>
      <c r="I475" s="78"/>
      <c r="J475" s="78"/>
      <c r="K475" s="28" t="s">
        <v>1</v>
      </c>
      <c r="L475" s="28" t="s">
        <v>2</v>
      </c>
      <c r="M475" s="28" t="s">
        <v>3</v>
      </c>
      <c r="N475" s="28" t="s">
        <v>10</v>
      </c>
      <c r="O475" s="28" t="s">
        <v>21</v>
      </c>
      <c r="P475" s="28" t="s">
        <v>22</v>
      </c>
      <c r="Q475" s="28" t="s">
        <v>23</v>
      </c>
      <c r="R475" s="28" t="s">
        <v>13</v>
      </c>
      <c r="S475" s="28" t="s">
        <v>11</v>
      </c>
      <c r="T475" s="28" t="s">
        <v>12</v>
      </c>
      <c r="U475" s="28" t="s">
        <v>4</v>
      </c>
      <c r="V475" s="28" t="s">
        <v>20</v>
      </c>
    </row>
    <row r="476" spans="2:22" ht="14.25" customHeight="1">
      <c r="B476" s="89" t="s">
        <v>90</v>
      </c>
      <c r="C476" s="67" t="s">
        <v>309</v>
      </c>
      <c r="D476" s="67"/>
      <c r="E476" s="75"/>
      <c r="F476" s="26">
        <f>+E487</f>
        <v>0</v>
      </c>
      <c r="G476" s="26">
        <f>+K488</f>
        <v>0</v>
      </c>
      <c r="H476" s="26">
        <f>+E489</f>
        <v>0</v>
      </c>
      <c r="I476" s="78"/>
      <c r="J476" s="78"/>
      <c r="K476" s="68">
        <v>0</v>
      </c>
      <c r="L476" s="68">
        <v>0</v>
      </c>
      <c r="M476" s="63">
        <v>0</v>
      </c>
      <c r="N476" s="63">
        <v>0</v>
      </c>
      <c r="O476" s="68">
        <f>+F476+G476+H476+I476+J476</f>
        <v>0</v>
      </c>
      <c r="P476" s="68">
        <f>+F477+G477+H477+I477+J477</f>
        <v>0</v>
      </c>
      <c r="Q476" s="68">
        <f>+O476-P476</f>
        <v>0</v>
      </c>
      <c r="R476" s="63">
        <f>+F487+L488+F489</f>
        <v>0</v>
      </c>
      <c r="S476" s="63">
        <f>+L487+F488+L489</f>
        <v>0</v>
      </c>
      <c r="T476" s="63">
        <f>+R476-S476</f>
        <v>0</v>
      </c>
      <c r="U476" s="63">
        <f>+L476*2+M476*1+N476*0</f>
        <v>0</v>
      </c>
      <c r="V476" s="60"/>
    </row>
    <row r="477" spans="2:22" ht="14.25" customHeight="1">
      <c r="B477" s="90"/>
      <c r="C477" s="67"/>
      <c r="D477" s="67"/>
      <c r="E477" s="75"/>
      <c r="F477" s="26">
        <f>+K487</f>
        <v>0</v>
      </c>
      <c r="G477" s="26">
        <f>+E488</f>
        <v>0</v>
      </c>
      <c r="H477" s="26">
        <f>+K489</f>
        <v>0</v>
      </c>
      <c r="I477" s="78"/>
      <c r="J477" s="78"/>
      <c r="K477" s="68"/>
      <c r="L477" s="68"/>
      <c r="M477" s="63"/>
      <c r="N477" s="63"/>
      <c r="O477" s="68"/>
      <c r="P477" s="68"/>
      <c r="Q477" s="68"/>
      <c r="R477" s="63"/>
      <c r="S477" s="63"/>
      <c r="T477" s="63"/>
      <c r="U477" s="63"/>
      <c r="V477" s="60"/>
    </row>
    <row r="478" spans="2:22" ht="14.25" customHeight="1">
      <c r="B478" s="90"/>
      <c r="C478" s="74" t="s">
        <v>343</v>
      </c>
      <c r="D478" s="74"/>
      <c r="E478" s="30">
        <f>+K487</f>
        <v>0</v>
      </c>
      <c r="F478" s="59"/>
      <c r="G478" s="26">
        <f>+E490</f>
        <v>0</v>
      </c>
      <c r="H478" s="26">
        <f>+K491</f>
        <v>0</v>
      </c>
      <c r="I478" s="78"/>
      <c r="J478" s="78"/>
      <c r="K478" s="68">
        <v>0</v>
      </c>
      <c r="L478" s="68">
        <v>0</v>
      </c>
      <c r="M478" s="68">
        <v>0</v>
      </c>
      <c r="N478" s="68">
        <v>0</v>
      </c>
      <c r="O478" s="68">
        <f>+E478+G478+H478+I478+J478</f>
        <v>0</v>
      </c>
      <c r="P478" s="68">
        <f>+E479+G479+H479+I479+J479</f>
        <v>0</v>
      </c>
      <c r="Q478" s="68">
        <f>+O478-P478</f>
        <v>0</v>
      </c>
      <c r="R478" s="68">
        <f>+L487++F490+L491</f>
        <v>0</v>
      </c>
      <c r="S478" s="68">
        <f>+F487+L490+F491</f>
        <v>0</v>
      </c>
      <c r="T478" s="63">
        <f>+R478-S478</f>
        <v>0</v>
      </c>
      <c r="U478" s="63">
        <f>+L478*2+M478*1+N478*0</f>
        <v>0</v>
      </c>
      <c r="V478" s="60"/>
    </row>
    <row r="479" spans="2:22" ht="14.25" customHeight="1">
      <c r="B479" s="90"/>
      <c r="C479" s="74"/>
      <c r="D479" s="74"/>
      <c r="E479" s="30">
        <f>+E487</f>
        <v>0</v>
      </c>
      <c r="F479" s="59"/>
      <c r="G479" s="26">
        <f>+K490</f>
        <v>0</v>
      </c>
      <c r="H479" s="26">
        <f>+E491</f>
        <v>0</v>
      </c>
      <c r="I479" s="78"/>
      <c r="J479" s="78"/>
      <c r="K479" s="68"/>
      <c r="L479" s="68"/>
      <c r="M479" s="68"/>
      <c r="N479" s="68"/>
      <c r="O479" s="68"/>
      <c r="P479" s="68"/>
      <c r="Q479" s="68"/>
      <c r="R479" s="68"/>
      <c r="S479" s="68"/>
      <c r="T479" s="63"/>
      <c r="U479" s="63"/>
      <c r="V479" s="60"/>
    </row>
    <row r="480" spans="2:22" ht="14.25" customHeight="1">
      <c r="B480" s="90"/>
      <c r="C480" s="67" t="s">
        <v>310</v>
      </c>
      <c r="D480" s="67"/>
      <c r="E480" s="30">
        <f>+E488</f>
        <v>0</v>
      </c>
      <c r="F480" s="27">
        <f>+K490</f>
        <v>0</v>
      </c>
      <c r="G480" s="59"/>
      <c r="H480" s="26">
        <f>+E486</f>
        <v>0</v>
      </c>
      <c r="I480" s="78"/>
      <c r="J480" s="78"/>
      <c r="K480" s="68">
        <v>0</v>
      </c>
      <c r="L480" s="68">
        <v>0</v>
      </c>
      <c r="M480" s="68">
        <v>0</v>
      </c>
      <c r="N480" s="68">
        <v>0</v>
      </c>
      <c r="O480" s="68">
        <f>+E480+F480+H480+I480</f>
        <v>0</v>
      </c>
      <c r="P480" s="68">
        <f>+E481+F481+H481+I481</f>
        <v>0</v>
      </c>
      <c r="Q480" s="68">
        <f>+O480-P480</f>
        <v>0</v>
      </c>
      <c r="R480" s="68">
        <f>+F486+F488+L490</f>
        <v>0</v>
      </c>
      <c r="S480" s="68">
        <f>+L486+L488+F490</f>
        <v>0</v>
      </c>
      <c r="T480" s="63">
        <f>+R480-S480</f>
        <v>0</v>
      </c>
      <c r="U480" s="63">
        <f>+L480*2+M480*1+N480*0</f>
        <v>0</v>
      </c>
      <c r="V480" s="60"/>
    </row>
    <row r="481" spans="2:22" ht="14.25" customHeight="1">
      <c r="B481" s="90"/>
      <c r="C481" s="67"/>
      <c r="D481" s="67"/>
      <c r="E481" s="30">
        <f>+K488</f>
        <v>0</v>
      </c>
      <c r="F481" s="27">
        <f>+E490</f>
        <v>0</v>
      </c>
      <c r="G481" s="59"/>
      <c r="H481" s="26">
        <f>+K486</f>
        <v>0</v>
      </c>
      <c r="I481" s="78"/>
      <c r="J481" s="78"/>
      <c r="K481" s="68"/>
      <c r="L481" s="68"/>
      <c r="M481" s="68"/>
      <c r="N481" s="68"/>
      <c r="O481" s="68"/>
      <c r="P481" s="68"/>
      <c r="Q481" s="68"/>
      <c r="R481" s="68"/>
      <c r="S481" s="68"/>
      <c r="T481" s="63"/>
      <c r="U481" s="63"/>
      <c r="V481" s="60"/>
    </row>
    <row r="482" spans="2:22" ht="14.25" customHeight="1">
      <c r="B482" s="90"/>
      <c r="C482" s="67" t="s">
        <v>311</v>
      </c>
      <c r="D482" s="67"/>
      <c r="E482" s="30">
        <f>+K489</f>
        <v>0</v>
      </c>
      <c r="F482" s="26">
        <f>+E491</f>
        <v>0</v>
      </c>
      <c r="G482" s="26">
        <f>+K486</f>
        <v>0</v>
      </c>
      <c r="H482" s="59"/>
      <c r="I482" s="78"/>
      <c r="J482" s="78"/>
      <c r="K482" s="68">
        <v>0</v>
      </c>
      <c r="L482" s="68">
        <v>0</v>
      </c>
      <c r="M482" s="68">
        <v>0</v>
      </c>
      <c r="N482" s="68">
        <v>0</v>
      </c>
      <c r="O482" s="68">
        <f>E482+F482+G482</f>
        <v>0</v>
      </c>
      <c r="P482" s="68">
        <f>+E483+F483+G483+I483+J483</f>
        <v>0</v>
      </c>
      <c r="Q482" s="68">
        <f>+O482-P482</f>
        <v>0</v>
      </c>
      <c r="R482" s="68">
        <f>+L486+L489+F491</f>
        <v>0</v>
      </c>
      <c r="S482" s="68">
        <f>+F486+F489+L491</f>
        <v>0</v>
      </c>
      <c r="T482" s="63">
        <f>+R482-S482</f>
        <v>0</v>
      </c>
      <c r="U482" s="63">
        <f>+L482*2+M482*1+N482*0</f>
        <v>0</v>
      </c>
      <c r="V482" s="60"/>
    </row>
    <row r="483" spans="2:22" ht="14.25" customHeight="1">
      <c r="B483" s="90"/>
      <c r="C483" s="67"/>
      <c r="D483" s="67"/>
      <c r="E483" s="30">
        <f>+E489</f>
        <v>0</v>
      </c>
      <c r="F483" s="26">
        <f>+K491</f>
        <v>0</v>
      </c>
      <c r="G483" s="26">
        <f>+E486</f>
        <v>0</v>
      </c>
      <c r="H483" s="59"/>
      <c r="I483" s="78"/>
      <c r="J483" s="78"/>
      <c r="K483" s="68"/>
      <c r="L483" s="68"/>
      <c r="M483" s="68"/>
      <c r="N483" s="68"/>
      <c r="O483" s="68"/>
      <c r="P483" s="68"/>
      <c r="Q483" s="68"/>
      <c r="R483" s="68"/>
      <c r="S483" s="68"/>
      <c r="T483" s="63"/>
      <c r="U483" s="63"/>
      <c r="V483" s="60"/>
    </row>
    <row r="484" spans="2:22" ht="14.2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2:22" ht="15">
      <c r="B485" s="29" t="s">
        <v>90</v>
      </c>
      <c r="C485" s="76" t="s">
        <v>7</v>
      </c>
      <c r="D485" s="77"/>
      <c r="E485" s="29" t="s">
        <v>24</v>
      </c>
      <c r="F485" s="29" t="s">
        <v>4</v>
      </c>
      <c r="G485" s="29" t="s">
        <v>0</v>
      </c>
      <c r="H485" s="70" t="s">
        <v>7</v>
      </c>
      <c r="I485" s="70"/>
      <c r="J485" s="70"/>
      <c r="K485" s="29" t="s">
        <v>24</v>
      </c>
      <c r="L485" s="29" t="s">
        <v>4</v>
      </c>
      <c r="M485" s="70" t="s">
        <v>5</v>
      </c>
      <c r="N485" s="70"/>
      <c r="O485" s="70" t="s">
        <v>6</v>
      </c>
      <c r="P485" s="70"/>
      <c r="Q485" s="70"/>
      <c r="R485" s="70"/>
      <c r="S485" s="70" t="s">
        <v>19</v>
      </c>
      <c r="T485" s="70"/>
      <c r="U485" s="70"/>
      <c r="V485" s="70"/>
    </row>
    <row r="486" spans="2:22" ht="27.75" customHeight="1">
      <c r="B486" s="88" t="s">
        <v>90</v>
      </c>
      <c r="C486" s="72" t="str">
        <f>C476</f>
        <v>GIANNDRY JOEE PERDOMO DIAZ - AGENCIA DE COMERCIALIZACIÓN </v>
      </c>
      <c r="D486" s="73"/>
      <c r="E486" s="20"/>
      <c r="F486" s="20"/>
      <c r="G486" s="25" t="s">
        <v>0</v>
      </c>
      <c r="H486" s="61" t="str">
        <f>C478</f>
        <v>BORIS JOHAN GARZÓN ZORRO - MUJER Y EQUIDAD DE GENERO</v>
      </c>
      <c r="I486" s="61"/>
      <c r="J486" s="61"/>
      <c r="K486" s="20"/>
      <c r="L486" s="20"/>
      <c r="M486" s="71">
        <v>0.5</v>
      </c>
      <c r="N486" s="71"/>
      <c r="O486" s="79" t="s">
        <v>384</v>
      </c>
      <c r="P486" s="80"/>
      <c r="Q486" s="80"/>
      <c r="R486" s="81"/>
      <c r="S486" s="69">
        <v>3</v>
      </c>
      <c r="T486" s="69"/>
      <c r="U486" s="69"/>
      <c r="V486" s="69"/>
    </row>
    <row r="487" spans="2:22" ht="27.75" customHeight="1">
      <c r="B487" s="88"/>
      <c r="C487" s="65" t="str">
        <f>C480</f>
        <v>FABIAN ALEJANDRO CARRILLO - DESARROLLO E INCLUSION SOCIAL</v>
      </c>
      <c r="D487" s="66"/>
      <c r="E487" s="20"/>
      <c r="F487" s="20"/>
      <c r="G487" s="25" t="s">
        <v>0</v>
      </c>
      <c r="H487" s="61" t="str">
        <f>C482</f>
        <v>MIGUEL AVENDAÑO HERNANDEZ  - LOTERIA DE CUND.</v>
      </c>
      <c r="I487" s="61"/>
      <c r="J487" s="61"/>
      <c r="K487" s="20"/>
      <c r="L487" s="20"/>
      <c r="M487" s="71">
        <v>0.5069444444444444</v>
      </c>
      <c r="N487" s="71"/>
      <c r="O487" s="82"/>
      <c r="P487" s="83"/>
      <c r="Q487" s="83"/>
      <c r="R487" s="84"/>
      <c r="S487" s="69"/>
      <c r="T487" s="69"/>
      <c r="U487" s="69"/>
      <c r="V487" s="69"/>
    </row>
    <row r="488" spans="2:22" ht="27.75" customHeight="1">
      <c r="B488" s="88"/>
      <c r="C488" s="72" t="str">
        <f>C482</f>
        <v>MIGUEL AVENDAÑO HERNANDEZ  - LOTERIA DE CUND.</v>
      </c>
      <c r="D488" s="73"/>
      <c r="E488" s="20"/>
      <c r="F488" s="20"/>
      <c r="G488" s="25" t="s">
        <v>0</v>
      </c>
      <c r="H488" s="61" t="str">
        <f>C476</f>
        <v>GIANNDRY JOEE PERDOMO DIAZ - AGENCIA DE COMERCIALIZACIÓN </v>
      </c>
      <c r="I488" s="61"/>
      <c r="J488" s="61"/>
      <c r="K488" s="20"/>
      <c r="L488" s="20"/>
      <c r="M488" s="71">
        <v>0.513888888888889</v>
      </c>
      <c r="N488" s="71"/>
      <c r="O488" s="82"/>
      <c r="P488" s="83"/>
      <c r="Q488" s="83"/>
      <c r="R488" s="84"/>
      <c r="S488" s="69"/>
      <c r="T488" s="69"/>
      <c r="U488" s="69"/>
      <c r="V488" s="69"/>
    </row>
    <row r="489" spans="2:22" ht="27.75" customHeight="1">
      <c r="B489" s="88"/>
      <c r="C489" s="65" t="str">
        <f>C478</f>
        <v>BORIS JOHAN GARZÓN ZORRO - MUJER Y EQUIDAD DE GENERO</v>
      </c>
      <c r="D489" s="66"/>
      <c r="E489" s="20"/>
      <c r="F489" s="20"/>
      <c r="G489" s="25" t="s">
        <v>0</v>
      </c>
      <c r="H489" s="61" t="str">
        <f>C480</f>
        <v>FABIAN ALEJANDRO CARRILLO - DESARROLLO E INCLUSION SOCIAL</v>
      </c>
      <c r="I489" s="61"/>
      <c r="J489" s="61"/>
      <c r="K489" s="20"/>
      <c r="L489" s="20"/>
      <c r="M489" s="71">
        <v>0.5208333333333334</v>
      </c>
      <c r="N489" s="71"/>
      <c r="O489" s="82"/>
      <c r="P489" s="83"/>
      <c r="Q489" s="83"/>
      <c r="R489" s="84"/>
      <c r="S489" s="69"/>
      <c r="T489" s="69"/>
      <c r="U489" s="69"/>
      <c r="V489" s="69"/>
    </row>
    <row r="490" spans="2:22" ht="27.75" customHeight="1">
      <c r="B490" s="88"/>
      <c r="C490" s="65" t="str">
        <f>C476</f>
        <v>GIANNDRY JOEE PERDOMO DIAZ - AGENCIA DE COMERCIALIZACIÓN </v>
      </c>
      <c r="D490" s="66"/>
      <c r="E490" s="20"/>
      <c r="F490" s="20"/>
      <c r="G490" s="25" t="s">
        <v>0</v>
      </c>
      <c r="H490" s="61" t="str">
        <f>C480</f>
        <v>FABIAN ALEJANDRO CARRILLO - DESARROLLO E INCLUSION SOCIAL</v>
      </c>
      <c r="I490" s="61"/>
      <c r="J490" s="61"/>
      <c r="K490" s="20"/>
      <c r="L490" s="20"/>
      <c r="M490" s="71">
        <v>0.5277777777777778</v>
      </c>
      <c r="N490" s="71"/>
      <c r="O490" s="82"/>
      <c r="P490" s="83"/>
      <c r="Q490" s="83"/>
      <c r="R490" s="84"/>
      <c r="S490" s="69"/>
      <c r="T490" s="69"/>
      <c r="U490" s="69"/>
      <c r="V490" s="69"/>
    </row>
    <row r="491" spans="2:22" ht="27.75" customHeight="1">
      <c r="B491" s="88"/>
      <c r="C491" s="65" t="str">
        <f>C478</f>
        <v>BORIS JOHAN GARZÓN ZORRO - MUJER Y EQUIDAD DE GENERO</v>
      </c>
      <c r="D491" s="66"/>
      <c r="E491" s="20"/>
      <c r="F491" s="20"/>
      <c r="G491" s="25" t="s">
        <v>0</v>
      </c>
      <c r="H491" s="61" t="str">
        <f>C482</f>
        <v>MIGUEL AVENDAÑO HERNANDEZ  - LOTERIA DE CUND.</v>
      </c>
      <c r="I491" s="61"/>
      <c r="J491" s="61"/>
      <c r="K491" s="20"/>
      <c r="L491" s="20"/>
      <c r="M491" s="71">
        <v>0.5347222222222222</v>
      </c>
      <c r="N491" s="71"/>
      <c r="O491" s="85"/>
      <c r="P491" s="86"/>
      <c r="Q491" s="86"/>
      <c r="R491" s="87"/>
      <c r="S491" s="69"/>
      <c r="T491" s="69"/>
      <c r="U491" s="69"/>
      <c r="V491" s="69"/>
    </row>
    <row r="493" spans="2:22" ht="15.75">
      <c r="B493" s="38" t="s">
        <v>9</v>
      </c>
      <c r="C493" s="62"/>
      <c r="D493" s="62"/>
      <c r="E493" s="28">
        <v>1</v>
      </c>
      <c r="F493" s="28">
        <v>2</v>
      </c>
      <c r="G493" s="40">
        <v>3</v>
      </c>
      <c r="H493" s="40">
        <v>4</v>
      </c>
      <c r="I493" s="93"/>
      <c r="J493" s="78"/>
      <c r="K493" s="28" t="s">
        <v>1</v>
      </c>
      <c r="L493" s="28" t="s">
        <v>2</v>
      </c>
      <c r="M493" s="28" t="s">
        <v>3</v>
      </c>
      <c r="N493" s="28" t="s">
        <v>10</v>
      </c>
      <c r="O493" s="28" t="s">
        <v>21</v>
      </c>
      <c r="P493" s="28" t="s">
        <v>22</v>
      </c>
      <c r="Q493" s="28" t="s">
        <v>23</v>
      </c>
      <c r="R493" s="28" t="s">
        <v>13</v>
      </c>
      <c r="S493" s="28" t="s">
        <v>11</v>
      </c>
      <c r="T493" s="28" t="s">
        <v>12</v>
      </c>
      <c r="U493" s="28" t="s">
        <v>4</v>
      </c>
      <c r="V493" s="28" t="s">
        <v>20</v>
      </c>
    </row>
    <row r="494" spans="2:22" ht="14.25" customHeight="1">
      <c r="B494" s="89" t="s">
        <v>91</v>
      </c>
      <c r="C494" s="67" t="s">
        <v>312</v>
      </c>
      <c r="D494" s="67"/>
      <c r="E494" s="75"/>
      <c r="F494" s="26">
        <f>+E505</f>
        <v>0</v>
      </c>
      <c r="G494" s="41">
        <f>+K506</f>
        <v>0</v>
      </c>
      <c r="H494" s="39">
        <f>+E507</f>
        <v>0</v>
      </c>
      <c r="I494" s="93"/>
      <c r="J494" s="78"/>
      <c r="K494" s="68">
        <v>0</v>
      </c>
      <c r="L494" s="68">
        <v>0</v>
      </c>
      <c r="M494" s="63">
        <v>0</v>
      </c>
      <c r="N494" s="63">
        <v>0</v>
      </c>
      <c r="O494" s="68">
        <f>+F494+G494+H494+I494+J494</f>
        <v>0</v>
      </c>
      <c r="P494" s="68">
        <f>+F495+G495+H495+I495+J495</f>
        <v>0</v>
      </c>
      <c r="Q494" s="68">
        <f>+O494-P494</f>
        <v>0</v>
      </c>
      <c r="R494" s="63">
        <f>+F505+L506+F507</f>
        <v>0</v>
      </c>
      <c r="S494" s="63">
        <f>+L505+F506+L507</f>
        <v>0</v>
      </c>
      <c r="T494" s="63">
        <f>+R494-S494</f>
        <v>0</v>
      </c>
      <c r="U494" s="63">
        <f>+L494*2+M494*1+N494*0</f>
        <v>0</v>
      </c>
      <c r="V494" s="60"/>
    </row>
    <row r="495" spans="2:22" ht="14.25" customHeight="1">
      <c r="B495" s="90"/>
      <c r="C495" s="67"/>
      <c r="D495" s="67"/>
      <c r="E495" s="75"/>
      <c r="F495" s="26">
        <f>+K505</f>
        <v>0</v>
      </c>
      <c r="G495" s="41">
        <f>+E506</f>
        <v>0</v>
      </c>
      <c r="H495" s="39">
        <f>+K507</f>
        <v>0</v>
      </c>
      <c r="I495" s="93"/>
      <c r="J495" s="78"/>
      <c r="K495" s="68"/>
      <c r="L495" s="68"/>
      <c r="M495" s="63"/>
      <c r="N495" s="63"/>
      <c r="O495" s="68"/>
      <c r="P495" s="68"/>
      <c r="Q495" s="68"/>
      <c r="R495" s="63"/>
      <c r="S495" s="63"/>
      <c r="T495" s="63"/>
      <c r="U495" s="63"/>
      <c r="V495" s="60"/>
    </row>
    <row r="496" spans="2:22" ht="14.25" customHeight="1">
      <c r="B496" s="90"/>
      <c r="C496" s="67" t="s">
        <v>313</v>
      </c>
      <c r="D496" s="67"/>
      <c r="E496" s="30">
        <f>+K505</f>
        <v>0</v>
      </c>
      <c r="F496" s="59"/>
      <c r="G496" s="41">
        <f>+E508</f>
        <v>0</v>
      </c>
      <c r="H496" s="39">
        <f>+K509</f>
        <v>0</v>
      </c>
      <c r="I496" s="93"/>
      <c r="J496" s="78"/>
      <c r="K496" s="68">
        <v>0</v>
      </c>
      <c r="L496" s="68">
        <v>0</v>
      </c>
      <c r="M496" s="68">
        <v>0</v>
      </c>
      <c r="N496" s="68">
        <v>0</v>
      </c>
      <c r="O496" s="68">
        <f>+E496+G496+H496+I496+J496</f>
        <v>0</v>
      </c>
      <c r="P496" s="68">
        <f>+E497+G497+H497+I497+J497</f>
        <v>0</v>
      </c>
      <c r="Q496" s="68">
        <f>+O496-P496</f>
        <v>0</v>
      </c>
      <c r="R496" s="68">
        <f>+L505++F508+L509</f>
        <v>0</v>
      </c>
      <c r="S496" s="68">
        <f>+F505+L508+F509</f>
        <v>0</v>
      </c>
      <c r="T496" s="63">
        <f>+R496-S496</f>
        <v>0</v>
      </c>
      <c r="U496" s="63">
        <f>+L496*2+M496*1+N496*0</f>
        <v>0</v>
      </c>
      <c r="V496" s="60"/>
    </row>
    <row r="497" spans="2:22" ht="14.25" customHeight="1">
      <c r="B497" s="90"/>
      <c r="C497" s="67"/>
      <c r="D497" s="67"/>
      <c r="E497" s="30">
        <f>+E505</f>
        <v>0</v>
      </c>
      <c r="F497" s="59"/>
      <c r="G497" s="41">
        <f>+K508</f>
        <v>0</v>
      </c>
      <c r="H497" s="39">
        <f>+E509</f>
        <v>0</v>
      </c>
      <c r="I497" s="93"/>
      <c r="J497" s="78"/>
      <c r="K497" s="68"/>
      <c r="L497" s="68"/>
      <c r="M497" s="68"/>
      <c r="N497" s="68"/>
      <c r="O497" s="68"/>
      <c r="P497" s="68"/>
      <c r="Q497" s="68"/>
      <c r="R497" s="68"/>
      <c r="S497" s="68"/>
      <c r="T497" s="63"/>
      <c r="U497" s="63"/>
      <c r="V497" s="60"/>
    </row>
    <row r="498" spans="2:22" ht="14.25" customHeight="1">
      <c r="B498" s="90"/>
      <c r="C498" s="67" t="s">
        <v>314</v>
      </c>
      <c r="D498" s="67"/>
      <c r="E498" s="30">
        <f>+E506</f>
        <v>0</v>
      </c>
      <c r="F498" s="27">
        <f>+K508</f>
        <v>0</v>
      </c>
      <c r="G498" s="64"/>
      <c r="H498" s="39">
        <f>+E504</f>
        <v>0</v>
      </c>
      <c r="I498" s="93"/>
      <c r="J498" s="78"/>
      <c r="K498" s="68">
        <v>0</v>
      </c>
      <c r="L498" s="68">
        <v>0</v>
      </c>
      <c r="M498" s="68">
        <v>0</v>
      </c>
      <c r="N498" s="68">
        <v>0</v>
      </c>
      <c r="O498" s="68">
        <f>+E498+F498+H498+I498</f>
        <v>0</v>
      </c>
      <c r="P498" s="68">
        <f>+E499+F499+H499+I499</f>
        <v>0</v>
      </c>
      <c r="Q498" s="68">
        <f>+O498-P498</f>
        <v>0</v>
      </c>
      <c r="R498" s="68">
        <f>+F504+F506+L508</f>
        <v>0</v>
      </c>
      <c r="S498" s="68">
        <f>+L504+L506+F508</f>
        <v>0</v>
      </c>
      <c r="T498" s="63">
        <f>+R498-S498</f>
        <v>0</v>
      </c>
      <c r="U498" s="63">
        <f>+L498*2+M498*1+N498*0</f>
        <v>0</v>
      </c>
      <c r="V498" s="60"/>
    </row>
    <row r="499" spans="2:22" ht="14.25" customHeight="1">
      <c r="B499" s="90"/>
      <c r="C499" s="67"/>
      <c r="D499" s="67"/>
      <c r="E499" s="30">
        <f>+K506</f>
        <v>0</v>
      </c>
      <c r="F499" s="27">
        <f>+E508</f>
        <v>0</v>
      </c>
      <c r="G499" s="64"/>
      <c r="H499" s="39">
        <f>+K504</f>
        <v>0</v>
      </c>
      <c r="I499" s="93"/>
      <c r="J499" s="78"/>
      <c r="K499" s="68"/>
      <c r="L499" s="68"/>
      <c r="M499" s="68"/>
      <c r="N499" s="68"/>
      <c r="O499" s="68"/>
      <c r="P499" s="68"/>
      <c r="Q499" s="68"/>
      <c r="R499" s="68"/>
      <c r="S499" s="68"/>
      <c r="T499" s="63"/>
      <c r="U499" s="63"/>
      <c r="V499" s="60"/>
    </row>
    <row r="500" spans="2:22" ht="14.25" customHeight="1">
      <c r="B500" s="90"/>
      <c r="C500" s="67" t="s">
        <v>315</v>
      </c>
      <c r="D500" s="67"/>
      <c r="E500" s="30">
        <f>+K507</f>
        <v>0</v>
      </c>
      <c r="F500" s="26">
        <f>+E509</f>
        <v>0</v>
      </c>
      <c r="G500" s="26">
        <f>+K504</f>
        <v>0</v>
      </c>
      <c r="H500" s="94"/>
      <c r="I500" s="78"/>
      <c r="J500" s="78"/>
      <c r="K500" s="68">
        <v>0</v>
      </c>
      <c r="L500" s="68">
        <v>0</v>
      </c>
      <c r="M500" s="68">
        <v>0</v>
      </c>
      <c r="N500" s="68">
        <v>0</v>
      </c>
      <c r="O500" s="68">
        <f>E500+F500+G500</f>
        <v>0</v>
      </c>
      <c r="P500" s="68">
        <f>+E501+F501+G501+I501+J501</f>
        <v>0</v>
      </c>
      <c r="Q500" s="68">
        <f>+O500-P500</f>
        <v>0</v>
      </c>
      <c r="R500" s="68">
        <f>+L504+L507+F509</f>
        <v>0</v>
      </c>
      <c r="S500" s="68">
        <f>+F504+F507+L509</f>
        <v>0</v>
      </c>
      <c r="T500" s="63">
        <f>+R500-S500</f>
        <v>0</v>
      </c>
      <c r="U500" s="63">
        <f>+L500*2+M500*1+N500*0</f>
        <v>0</v>
      </c>
      <c r="V500" s="60"/>
    </row>
    <row r="501" spans="2:22" ht="14.25" customHeight="1">
      <c r="B501" s="90"/>
      <c r="C501" s="67"/>
      <c r="D501" s="67"/>
      <c r="E501" s="30">
        <f>+E507</f>
        <v>0</v>
      </c>
      <c r="F501" s="26">
        <f>+K509</f>
        <v>0</v>
      </c>
      <c r="G501" s="26">
        <f>+E504</f>
        <v>0</v>
      </c>
      <c r="H501" s="59"/>
      <c r="I501" s="78"/>
      <c r="J501" s="78"/>
      <c r="K501" s="68"/>
      <c r="L501" s="68"/>
      <c r="M501" s="68"/>
      <c r="N501" s="68"/>
      <c r="O501" s="68"/>
      <c r="P501" s="68"/>
      <c r="Q501" s="68"/>
      <c r="R501" s="68"/>
      <c r="S501" s="68"/>
      <c r="T501" s="63"/>
      <c r="U501" s="63"/>
      <c r="V501" s="60"/>
    </row>
    <row r="502" spans="2:22" ht="14.2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2:22" ht="15">
      <c r="B503" s="29" t="s">
        <v>91</v>
      </c>
      <c r="C503" s="76" t="s">
        <v>7</v>
      </c>
      <c r="D503" s="77"/>
      <c r="E503" s="29" t="s">
        <v>24</v>
      </c>
      <c r="F503" s="29" t="s">
        <v>4</v>
      </c>
      <c r="G503" s="29" t="s">
        <v>0</v>
      </c>
      <c r="H503" s="70" t="s">
        <v>7</v>
      </c>
      <c r="I503" s="70"/>
      <c r="J503" s="70"/>
      <c r="K503" s="29" t="s">
        <v>24</v>
      </c>
      <c r="L503" s="29" t="s">
        <v>4</v>
      </c>
      <c r="M503" s="70" t="s">
        <v>5</v>
      </c>
      <c r="N503" s="70"/>
      <c r="O503" s="70" t="s">
        <v>6</v>
      </c>
      <c r="P503" s="70"/>
      <c r="Q503" s="70"/>
      <c r="R503" s="70"/>
      <c r="S503" s="70" t="s">
        <v>19</v>
      </c>
      <c r="T503" s="70"/>
      <c r="U503" s="70"/>
      <c r="V503" s="70"/>
    </row>
    <row r="504" spans="2:22" ht="27.75" customHeight="1">
      <c r="B504" s="88" t="s">
        <v>91</v>
      </c>
      <c r="C504" s="72" t="str">
        <f>C494</f>
        <v>YEISSON ARMANDO RAMIREZ MANRIQUE -  HACIENDA</v>
      </c>
      <c r="D504" s="73"/>
      <c r="E504" s="20"/>
      <c r="F504" s="20"/>
      <c r="G504" s="25" t="s">
        <v>0</v>
      </c>
      <c r="H504" s="61" t="str">
        <f>C496</f>
        <v>DANIEL GOMEZ - BENEFICENCIA</v>
      </c>
      <c r="I504" s="61"/>
      <c r="J504" s="61"/>
      <c r="K504" s="20"/>
      <c r="L504" s="20"/>
      <c r="M504" s="71">
        <v>0.5416666666666666</v>
      </c>
      <c r="N504" s="71"/>
      <c r="O504" s="79" t="s">
        <v>384</v>
      </c>
      <c r="P504" s="80"/>
      <c r="Q504" s="80"/>
      <c r="R504" s="81"/>
      <c r="S504" s="69">
        <v>1</v>
      </c>
      <c r="T504" s="69"/>
      <c r="U504" s="69"/>
      <c r="V504" s="69"/>
    </row>
    <row r="505" spans="2:22" ht="27.75" customHeight="1">
      <c r="B505" s="88"/>
      <c r="C505" s="65" t="str">
        <f>C498</f>
        <v>ANDRES FELIPE VARON OSPINA - AGENCIA DE EMPLEO</v>
      </c>
      <c r="D505" s="66"/>
      <c r="E505" s="20"/>
      <c r="F505" s="20"/>
      <c r="G505" s="25" t="s">
        <v>0</v>
      </c>
      <c r="H505" s="61" t="str">
        <f>C500</f>
        <v>ALVARO CUITIVA BARACALDO -  HACIENDA</v>
      </c>
      <c r="I505" s="61"/>
      <c r="J505" s="61"/>
      <c r="K505" s="20"/>
      <c r="L505" s="20"/>
      <c r="M505" s="71">
        <v>0.548611111111111</v>
      </c>
      <c r="N505" s="71"/>
      <c r="O505" s="82"/>
      <c r="P505" s="83"/>
      <c r="Q505" s="83"/>
      <c r="R505" s="84"/>
      <c r="S505" s="69"/>
      <c r="T505" s="69"/>
      <c r="U505" s="69"/>
      <c r="V505" s="69"/>
    </row>
    <row r="506" spans="2:22" ht="27.75" customHeight="1">
      <c r="B506" s="88"/>
      <c r="C506" s="72" t="str">
        <f>C500</f>
        <v>ALVARO CUITIVA BARACALDO -  HACIENDA</v>
      </c>
      <c r="D506" s="73"/>
      <c r="E506" s="20"/>
      <c r="F506" s="20"/>
      <c r="G506" s="25" t="s">
        <v>0</v>
      </c>
      <c r="H506" s="61" t="str">
        <f>C494</f>
        <v>YEISSON ARMANDO RAMIREZ MANRIQUE -  HACIENDA</v>
      </c>
      <c r="I506" s="61"/>
      <c r="J506" s="61"/>
      <c r="K506" s="20"/>
      <c r="L506" s="20"/>
      <c r="M506" s="71">
        <v>0.5555555555555556</v>
      </c>
      <c r="N506" s="71"/>
      <c r="O506" s="82"/>
      <c r="P506" s="83"/>
      <c r="Q506" s="83"/>
      <c r="R506" s="84"/>
      <c r="S506" s="69"/>
      <c r="T506" s="69"/>
      <c r="U506" s="69"/>
      <c r="V506" s="69"/>
    </row>
    <row r="507" spans="2:22" ht="27.75" customHeight="1">
      <c r="B507" s="88"/>
      <c r="C507" s="65" t="str">
        <f>C496</f>
        <v>DANIEL GOMEZ - BENEFICENCIA</v>
      </c>
      <c r="D507" s="66"/>
      <c r="E507" s="20"/>
      <c r="F507" s="20"/>
      <c r="G507" s="25" t="s">
        <v>0</v>
      </c>
      <c r="H507" s="61" t="str">
        <f>C498</f>
        <v>ANDRES FELIPE VARON OSPINA - AGENCIA DE EMPLEO</v>
      </c>
      <c r="I507" s="61"/>
      <c r="J507" s="61"/>
      <c r="K507" s="20"/>
      <c r="L507" s="20"/>
      <c r="M507" s="71">
        <v>0.5625</v>
      </c>
      <c r="N507" s="71"/>
      <c r="O507" s="82"/>
      <c r="P507" s="83"/>
      <c r="Q507" s="83"/>
      <c r="R507" s="84"/>
      <c r="S507" s="69"/>
      <c r="T507" s="69"/>
      <c r="U507" s="69"/>
      <c r="V507" s="69"/>
    </row>
    <row r="508" spans="2:22" ht="27.75" customHeight="1">
      <c r="B508" s="88"/>
      <c r="C508" s="65" t="str">
        <f>C494</f>
        <v>YEISSON ARMANDO RAMIREZ MANRIQUE -  HACIENDA</v>
      </c>
      <c r="D508" s="66"/>
      <c r="E508" s="20"/>
      <c r="F508" s="20"/>
      <c r="G508" s="25" t="s">
        <v>0</v>
      </c>
      <c r="H508" s="61" t="str">
        <f>C498</f>
        <v>ANDRES FELIPE VARON OSPINA - AGENCIA DE EMPLEO</v>
      </c>
      <c r="I508" s="61"/>
      <c r="J508" s="61"/>
      <c r="K508" s="20"/>
      <c r="L508" s="20"/>
      <c r="M508" s="71">
        <v>0.5694444444444444</v>
      </c>
      <c r="N508" s="71"/>
      <c r="O508" s="82"/>
      <c r="P508" s="83"/>
      <c r="Q508" s="83"/>
      <c r="R508" s="84"/>
      <c r="S508" s="69"/>
      <c r="T508" s="69"/>
      <c r="U508" s="69"/>
      <c r="V508" s="69"/>
    </row>
    <row r="509" spans="2:22" ht="27.75" customHeight="1">
      <c r="B509" s="88"/>
      <c r="C509" s="65" t="str">
        <f>C496</f>
        <v>DANIEL GOMEZ - BENEFICENCIA</v>
      </c>
      <c r="D509" s="66"/>
      <c r="E509" s="20"/>
      <c r="F509" s="20"/>
      <c r="G509" s="25" t="s">
        <v>0</v>
      </c>
      <c r="H509" s="61" t="str">
        <f>C500</f>
        <v>ALVARO CUITIVA BARACALDO -  HACIENDA</v>
      </c>
      <c r="I509" s="61"/>
      <c r="J509" s="61"/>
      <c r="K509" s="20"/>
      <c r="L509" s="20"/>
      <c r="M509" s="71">
        <v>0.576388888888889</v>
      </c>
      <c r="N509" s="71"/>
      <c r="O509" s="85"/>
      <c r="P509" s="86"/>
      <c r="Q509" s="86"/>
      <c r="R509" s="87"/>
      <c r="S509" s="69"/>
      <c r="T509" s="69"/>
      <c r="U509" s="69"/>
      <c r="V509" s="69"/>
    </row>
    <row r="511" spans="2:22" ht="15.75">
      <c r="B511" s="38" t="s">
        <v>9</v>
      </c>
      <c r="C511" s="62"/>
      <c r="D511" s="62"/>
      <c r="E511" s="28">
        <v>1</v>
      </c>
      <c r="F511" s="28">
        <v>2</v>
      </c>
      <c r="G511" s="28">
        <v>3</v>
      </c>
      <c r="H511" s="28">
        <v>4</v>
      </c>
      <c r="I511" s="78"/>
      <c r="J511" s="78"/>
      <c r="K511" s="28" t="s">
        <v>1</v>
      </c>
      <c r="L511" s="28" t="s">
        <v>2</v>
      </c>
      <c r="M511" s="28" t="s">
        <v>3</v>
      </c>
      <c r="N511" s="28" t="s">
        <v>10</v>
      </c>
      <c r="O511" s="28" t="s">
        <v>21</v>
      </c>
      <c r="P511" s="28" t="s">
        <v>22</v>
      </c>
      <c r="Q511" s="28" t="s">
        <v>23</v>
      </c>
      <c r="R511" s="28" t="s">
        <v>13</v>
      </c>
      <c r="S511" s="28" t="s">
        <v>11</v>
      </c>
      <c r="T511" s="28" t="s">
        <v>12</v>
      </c>
      <c r="U511" s="28" t="s">
        <v>4</v>
      </c>
      <c r="V511" s="28" t="s">
        <v>20</v>
      </c>
    </row>
    <row r="512" spans="2:22" ht="14.25" customHeight="1">
      <c r="B512" s="89" t="s">
        <v>92</v>
      </c>
      <c r="C512" s="74" t="s">
        <v>342</v>
      </c>
      <c r="D512" s="74"/>
      <c r="E512" s="75"/>
      <c r="F512" s="26">
        <f>+E523</f>
        <v>0</v>
      </c>
      <c r="G512" s="26">
        <f>+K524</f>
        <v>0</v>
      </c>
      <c r="H512" s="26">
        <f>+E525</f>
        <v>0</v>
      </c>
      <c r="I512" s="78"/>
      <c r="J512" s="78"/>
      <c r="K512" s="68">
        <v>0</v>
      </c>
      <c r="L512" s="68">
        <v>0</v>
      </c>
      <c r="M512" s="63">
        <v>0</v>
      </c>
      <c r="N512" s="63">
        <v>0</v>
      </c>
      <c r="O512" s="68">
        <f>+F512+G512+H512+I512+J512</f>
        <v>0</v>
      </c>
      <c r="P512" s="68">
        <f>+F513+G513+H513+I513+J513</f>
        <v>0</v>
      </c>
      <c r="Q512" s="68">
        <f>+O512-P512</f>
        <v>0</v>
      </c>
      <c r="R512" s="63">
        <f>+F523+L524+F525</f>
        <v>0</v>
      </c>
      <c r="S512" s="63">
        <f>+L523+F524+L525</f>
        <v>0</v>
      </c>
      <c r="T512" s="63">
        <f>+R512-S512</f>
        <v>0</v>
      </c>
      <c r="U512" s="63">
        <f>+L512*2+M512*1+N512*0</f>
        <v>0</v>
      </c>
      <c r="V512" s="60"/>
    </row>
    <row r="513" spans="2:22" ht="14.25" customHeight="1">
      <c r="B513" s="90"/>
      <c r="C513" s="74"/>
      <c r="D513" s="74"/>
      <c r="E513" s="75"/>
      <c r="F513" s="26">
        <f>+K523</f>
        <v>0</v>
      </c>
      <c r="G513" s="26">
        <f>+E524</f>
        <v>0</v>
      </c>
      <c r="H513" s="26">
        <f>+K525</f>
        <v>0</v>
      </c>
      <c r="I513" s="78"/>
      <c r="J513" s="78"/>
      <c r="K513" s="68"/>
      <c r="L513" s="68"/>
      <c r="M513" s="63"/>
      <c r="N513" s="63"/>
      <c r="O513" s="68"/>
      <c r="P513" s="68"/>
      <c r="Q513" s="68"/>
      <c r="R513" s="63"/>
      <c r="S513" s="63"/>
      <c r="T513" s="63"/>
      <c r="U513" s="63"/>
      <c r="V513" s="60"/>
    </row>
    <row r="514" spans="2:22" ht="14.25" customHeight="1">
      <c r="B514" s="90"/>
      <c r="C514" s="97" t="s">
        <v>316</v>
      </c>
      <c r="D514" s="97"/>
      <c r="E514" s="30">
        <f>+K523</f>
        <v>0</v>
      </c>
      <c r="F514" s="59"/>
      <c r="G514" s="26">
        <f>+E526</f>
        <v>0</v>
      </c>
      <c r="H514" s="26">
        <f>+K527</f>
        <v>0</v>
      </c>
      <c r="I514" s="78"/>
      <c r="J514" s="78"/>
      <c r="K514" s="68">
        <v>0</v>
      </c>
      <c r="L514" s="68">
        <v>0</v>
      </c>
      <c r="M514" s="68">
        <v>0</v>
      </c>
      <c r="N514" s="68">
        <v>0</v>
      </c>
      <c r="O514" s="68">
        <f>+E514+G514+H514+I514+J514</f>
        <v>0</v>
      </c>
      <c r="P514" s="68">
        <f>+E515+G515+H515+I515+J515</f>
        <v>0</v>
      </c>
      <c r="Q514" s="68">
        <f>+O514-P514</f>
        <v>0</v>
      </c>
      <c r="R514" s="68">
        <f>+L523++F526+L527</f>
        <v>0</v>
      </c>
      <c r="S514" s="68">
        <f>+F523+L526+F527</f>
        <v>0</v>
      </c>
      <c r="T514" s="63">
        <f>+R514-S514</f>
        <v>0</v>
      </c>
      <c r="U514" s="63">
        <f>+L514*2+M514*1+N514*0</f>
        <v>0</v>
      </c>
      <c r="V514" s="60"/>
    </row>
    <row r="515" spans="2:22" ht="14.25" customHeight="1">
      <c r="B515" s="90"/>
      <c r="C515" s="97"/>
      <c r="D515" s="97"/>
      <c r="E515" s="30">
        <f>+E523</f>
        <v>0</v>
      </c>
      <c r="F515" s="59"/>
      <c r="G515" s="26">
        <f>+K526</f>
        <v>0</v>
      </c>
      <c r="H515" s="26">
        <f>+E527</f>
        <v>0</v>
      </c>
      <c r="I515" s="78"/>
      <c r="J515" s="78"/>
      <c r="K515" s="68"/>
      <c r="L515" s="68"/>
      <c r="M515" s="68"/>
      <c r="N515" s="68"/>
      <c r="O515" s="68"/>
      <c r="P515" s="68"/>
      <c r="Q515" s="68"/>
      <c r="R515" s="68"/>
      <c r="S515" s="68"/>
      <c r="T515" s="63"/>
      <c r="U515" s="63"/>
      <c r="V515" s="60"/>
    </row>
    <row r="516" spans="2:22" ht="14.25" customHeight="1">
      <c r="B516" s="90"/>
      <c r="C516" s="74" t="s">
        <v>317</v>
      </c>
      <c r="D516" s="74"/>
      <c r="E516" s="30">
        <f>+E524</f>
        <v>0</v>
      </c>
      <c r="F516" s="27">
        <f>+K526</f>
        <v>0</v>
      </c>
      <c r="G516" s="59"/>
      <c r="H516" s="26">
        <f>+E522</f>
        <v>0</v>
      </c>
      <c r="I516" s="78"/>
      <c r="J516" s="78"/>
      <c r="K516" s="68">
        <v>0</v>
      </c>
      <c r="L516" s="68">
        <v>0</v>
      </c>
      <c r="M516" s="68">
        <v>0</v>
      </c>
      <c r="N516" s="68">
        <v>0</v>
      </c>
      <c r="O516" s="68">
        <f>+E516+F516+H516+I516</f>
        <v>0</v>
      </c>
      <c r="P516" s="68">
        <f>+E517+F517+H517+I517</f>
        <v>0</v>
      </c>
      <c r="Q516" s="68">
        <f>+O516-P516</f>
        <v>0</v>
      </c>
      <c r="R516" s="68">
        <f>+F522+F524+L526</f>
        <v>0</v>
      </c>
      <c r="S516" s="68">
        <f>+L522+L524+F526</f>
        <v>0</v>
      </c>
      <c r="T516" s="63">
        <f>+R516-S516</f>
        <v>0</v>
      </c>
      <c r="U516" s="63">
        <f>+L516*2+M516*1+N516*0</f>
        <v>0</v>
      </c>
      <c r="V516" s="60"/>
    </row>
    <row r="517" spans="2:22" ht="14.25" customHeight="1">
      <c r="B517" s="90"/>
      <c r="C517" s="74"/>
      <c r="D517" s="74"/>
      <c r="E517" s="30">
        <f>+K524</f>
        <v>0</v>
      </c>
      <c r="F517" s="27">
        <f>+E526</f>
        <v>0</v>
      </c>
      <c r="G517" s="59"/>
      <c r="H517" s="26">
        <f>+K522</f>
        <v>0</v>
      </c>
      <c r="I517" s="78"/>
      <c r="J517" s="78"/>
      <c r="K517" s="68"/>
      <c r="L517" s="68"/>
      <c r="M517" s="68"/>
      <c r="N517" s="68"/>
      <c r="O517" s="68"/>
      <c r="P517" s="68"/>
      <c r="Q517" s="68"/>
      <c r="R517" s="68"/>
      <c r="S517" s="68"/>
      <c r="T517" s="63"/>
      <c r="U517" s="63"/>
      <c r="V517" s="60"/>
    </row>
    <row r="518" spans="2:22" ht="14.25" customHeight="1">
      <c r="B518" s="90"/>
      <c r="C518" s="74" t="s">
        <v>406</v>
      </c>
      <c r="D518" s="74"/>
      <c r="E518" s="30">
        <f>+K525</f>
        <v>0</v>
      </c>
      <c r="F518" s="26">
        <f>+E527</f>
        <v>0</v>
      </c>
      <c r="G518" s="26">
        <f>+K522</f>
        <v>0</v>
      </c>
      <c r="H518" s="59"/>
      <c r="I518" s="78"/>
      <c r="J518" s="78"/>
      <c r="K518" s="68">
        <v>0</v>
      </c>
      <c r="L518" s="68">
        <v>0</v>
      </c>
      <c r="M518" s="68">
        <v>0</v>
      </c>
      <c r="N518" s="68">
        <v>0</v>
      </c>
      <c r="O518" s="68">
        <f>E518+F518+G518</f>
        <v>0</v>
      </c>
      <c r="P518" s="68">
        <f>+E519+F519+G519+I519+J519</f>
        <v>0</v>
      </c>
      <c r="Q518" s="68">
        <f>+O518-P518</f>
        <v>0</v>
      </c>
      <c r="R518" s="68">
        <f>+L522+L525+F527</f>
        <v>0</v>
      </c>
      <c r="S518" s="68">
        <f>+F522+F525+L527</f>
        <v>0</v>
      </c>
      <c r="T518" s="63">
        <f>+R518-S518</f>
        <v>0</v>
      </c>
      <c r="U518" s="63">
        <f>+L518*2+M518*1+N518*0</f>
        <v>0</v>
      </c>
      <c r="V518" s="60"/>
    </row>
    <row r="519" spans="2:22" ht="14.25" customHeight="1">
      <c r="B519" s="90"/>
      <c r="C519" s="74"/>
      <c r="D519" s="74"/>
      <c r="E519" s="30">
        <f>+E525</f>
        <v>0</v>
      </c>
      <c r="F519" s="26">
        <f>+K527</f>
        <v>0</v>
      </c>
      <c r="G519" s="26">
        <f>+E522</f>
        <v>0</v>
      </c>
      <c r="H519" s="59"/>
      <c r="I519" s="78"/>
      <c r="J519" s="78"/>
      <c r="K519" s="68"/>
      <c r="L519" s="68"/>
      <c r="M519" s="68"/>
      <c r="N519" s="68"/>
      <c r="O519" s="68"/>
      <c r="P519" s="68"/>
      <c r="Q519" s="68"/>
      <c r="R519" s="68"/>
      <c r="S519" s="68"/>
      <c r="T519" s="63"/>
      <c r="U519" s="63"/>
      <c r="V519" s="60"/>
    </row>
    <row r="520" spans="2:22" ht="14.2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2:22" ht="15">
      <c r="B521" s="29" t="s">
        <v>92</v>
      </c>
      <c r="C521" s="76" t="s">
        <v>7</v>
      </c>
      <c r="D521" s="77"/>
      <c r="E521" s="29" t="s">
        <v>24</v>
      </c>
      <c r="F521" s="29" t="s">
        <v>4</v>
      </c>
      <c r="G521" s="29" t="s">
        <v>0</v>
      </c>
      <c r="H521" s="70" t="s">
        <v>7</v>
      </c>
      <c r="I521" s="70"/>
      <c r="J521" s="70"/>
      <c r="K521" s="29" t="s">
        <v>24</v>
      </c>
      <c r="L521" s="29" t="s">
        <v>4</v>
      </c>
      <c r="M521" s="70" t="s">
        <v>5</v>
      </c>
      <c r="N521" s="70"/>
      <c r="O521" s="70" t="s">
        <v>6</v>
      </c>
      <c r="P521" s="70"/>
      <c r="Q521" s="70"/>
      <c r="R521" s="70"/>
      <c r="S521" s="70" t="s">
        <v>19</v>
      </c>
      <c r="T521" s="70"/>
      <c r="U521" s="70"/>
      <c r="V521" s="70"/>
    </row>
    <row r="522" spans="2:22" ht="30" customHeight="1">
      <c r="B522" s="88" t="s">
        <v>92</v>
      </c>
      <c r="C522" s="72" t="str">
        <f>C512</f>
        <v>CAMILO ANDRES ROMERO ROMERO - CONTRALORIA DE CUND.</v>
      </c>
      <c r="D522" s="73"/>
      <c r="E522" s="20"/>
      <c r="F522" s="20"/>
      <c r="G522" s="25" t="s">
        <v>0</v>
      </c>
      <c r="H522" s="61" t="str">
        <f>C514</f>
        <v>ROBERT FERLEY GUTIERREZ - CORPORACION SOCIAL</v>
      </c>
      <c r="I522" s="61"/>
      <c r="J522" s="61"/>
      <c r="K522" s="20"/>
      <c r="L522" s="20"/>
      <c r="M522" s="71">
        <v>0.5416666666666666</v>
      </c>
      <c r="N522" s="71"/>
      <c r="O522" s="79" t="s">
        <v>384</v>
      </c>
      <c r="P522" s="80"/>
      <c r="Q522" s="80"/>
      <c r="R522" s="81"/>
      <c r="S522" s="69">
        <v>2</v>
      </c>
      <c r="T522" s="69"/>
      <c r="U522" s="69"/>
      <c r="V522" s="69"/>
    </row>
    <row r="523" spans="2:22" ht="30" customHeight="1">
      <c r="B523" s="88"/>
      <c r="C523" s="65" t="str">
        <f>C516</f>
        <v>JUAN JOSE CONTRERAS - AMBIENTE</v>
      </c>
      <c r="D523" s="66"/>
      <c r="E523" s="20"/>
      <c r="F523" s="20"/>
      <c r="G523" s="25" t="s">
        <v>0</v>
      </c>
      <c r="H523" s="61" t="str">
        <f>C518</f>
        <v>DAVID VARGAS - HABITAD</v>
      </c>
      <c r="I523" s="61"/>
      <c r="J523" s="61"/>
      <c r="K523" s="20"/>
      <c r="L523" s="20"/>
      <c r="M523" s="71">
        <v>0.548611111111111</v>
      </c>
      <c r="N523" s="71"/>
      <c r="O523" s="82"/>
      <c r="P523" s="83"/>
      <c r="Q523" s="83"/>
      <c r="R523" s="84"/>
      <c r="S523" s="69"/>
      <c r="T523" s="69"/>
      <c r="U523" s="69"/>
      <c r="V523" s="69"/>
    </row>
    <row r="524" spans="2:22" ht="30" customHeight="1">
      <c r="B524" s="88"/>
      <c r="C524" s="72" t="str">
        <f>C518</f>
        <v>DAVID VARGAS - HABITAD</v>
      </c>
      <c r="D524" s="73"/>
      <c r="E524" s="20"/>
      <c r="F524" s="20"/>
      <c r="G524" s="25" t="s">
        <v>0</v>
      </c>
      <c r="H524" s="61" t="str">
        <f>C512</f>
        <v>CAMILO ANDRES ROMERO ROMERO - CONTRALORIA DE CUND.</v>
      </c>
      <c r="I524" s="61"/>
      <c r="J524" s="61"/>
      <c r="K524" s="20"/>
      <c r="L524" s="20"/>
      <c r="M524" s="71">
        <v>0.5555555555555556</v>
      </c>
      <c r="N524" s="71"/>
      <c r="O524" s="82"/>
      <c r="P524" s="83"/>
      <c r="Q524" s="83"/>
      <c r="R524" s="84"/>
      <c r="S524" s="69"/>
      <c r="T524" s="69"/>
      <c r="U524" s="69"/>
      <c r="V524" s="69"/>
    </row>
    <row r="525" spans="2:22" ht="30" customHeight="1">
      <c r="B525" s="88"/>
      <c r="C525" s="65" t="str">
        <f>C514</f>
        <v>ROBERT FERLEY GUTIERREZ - CORPORACION SOCIAL</v>
      </c>
      <c r="D525" s="66"/>
      <c r="E525" s="20"/>
      <c r="F525" s="20"/>
      <c r="G525" s="25" t="s">
        <v>0</v>
      </c>
      <c r="H525" s="61" t="str">
        <f>C516</f>
        <v>JUAN JOSE CONTRERAS - AMBIENTE</v>
      </c>
      <c r="I525" s="61"/>
      <c r="J525" s="61"/>
      <c r="K525" s="20"/>
      <c r="L525" s="20"/>
      <c r="M525" s="71">
        <v>0.5625</v>
      </c>
      <c r="N525" s="71"/>
      <c r="O525" s="82"/>
      <c r="P525" s="83"/>
      <c r="Q525" s="83"/>
      <c r="R525" s="84"/>
      <c r="S525" s="69"/>
      <c r="T525" s="69"/>
      <c r="U525" s="69"/>
      <c r="V525" s="69"/>
    </row>
    <row r="526" spans="2:22" ht="30" customHeight="1">
      <c r="B526" s="88"/>
      <c r="C526" s="65" t="str">
        <f>C512</f>
        <v>CAMILO ANDRES ROMERO ROMERO - CONTRALORIA DE CUND.</v>
      </c>
      <c r="D526" s="66"/>
      <c r="E526" s="20"/>
      <c r="F526" s="20"/>
      <c r="G526" s="25" t="s">
        <v>0</v>
      </c>
      <c r="H526" s="61" t="str">
        <f>C516</f>
        <v>JUAN JOSE CONTRERAS - AMBIENTE</v>
      </c>
      <c r="I526" s="61"/>
      <c r="J526" s="61"/>
      <c r="K526" s="20"/>
      <c r="L526" s="20"/>
      <c r="M526" s="71">
        <v>0.5694444444444444</v>
      </c>
      <c r="N526" s="71"/>
      <c r="O526" s="82"/>
      <c r="P526" s="83"/>
      <c r="Q526" s="83"/>
      <c r="R526" s="84"/>
      <c r="S526" s="69"/>
      <c r="T526" s="69"/>
      <c r="U526" s="69"/>
      <c r="V526" s="69"/>
    </row>
    <row r="527" spans="2:22" ht="30" customHeight="1">
      <c r="B527" s="88"/>
      <c r="C527" s="65" t="str">
        <f>C514</f>
        <v>ROBERT FERLEY GUTIERREZ - CORPORACION SOCIAL</v>
      </c>
      <c r="D527" s="66"/>
      <c r="E527" s="20"/>
      <c r="F527" s="20"/>
      <c r="G527" s="25" t="s">
        <v>0</v>
      </c>
      <c r="H527" s="61" t="str">
        <f>C518</f>
        <v>DAVID VARGAS - HABITAD</v>
      </c>
      <c r="I527" s="61"/>
      <c r="J527" s="61"/>
      <c r="K527" s="20"/>
      <c r="L527" s="20"/>
      <c r="M527" s="71">
        <v>0.576388888888889</v>
      </c>
      <c r="N527" s="71"/>
      <c r="O527" s="85"/>
      <c r="P527" s="86"/>
      <c r="Q527" s="86"/>
      <c r="R527" s="87"/>
      <c r="S527" s="69"/>
      <c r="T527" s="69"/>
      <c r="U527" s="69"/>
      <c r="V527" s="69"/>
    </row>
    <row r="529" spans="2:22" ht="15.75">
      <c r="B529" s="38" t="s">
        <v>9</v>
      </c>
      <c r="C529" s="62"/>
      <c r="D529" s="62"/>
      <c r="E529" s="28">
        <v>1</v>
      </c>
      <c r="F529" s="28">
        <v>2</v>
      </c>
      <c r="G529" s="28">
        <v>3</v>
      </c>
      <c r="H529" s="28">
        <v>4</v>
      </c>
      <c r="I529" s="78"/>
      <c r="J529" s="78"/>
      <c r="K529" s="28" t="s">
        <v>1</v>
      </c>
      <c r="L529" s="28" t="s">
        <v>2</v>
      </c>
      <c r="M529" s="28" t="s">
        <v>3</v>
      </c>
      <c r="N529" s="28" t="s">
        <v>10</v>
      </c>
      <c r="O529" s="28" t="s">
        <v>21</v>
      </c>
      <c r="P529" s="28" t="s">
        <v>22</v>
      </c>
      <c r="Q529" s="28" t="s">
        <v>23</v>
      </c>
      <c r="R529" s="28" t="s">
        <v>13</v>
      </c>
      <c r="S529" s="28" t="s">
        <v>11</v>
      </c>
      <c r="T529" s="28" t="s">
        <v>12</v>
      </c>
      <c r="U529" s="28" t="s">
        <v>4</v>
      </c>
      <c r="V529" s="28" t="s">
        <v>20</v>
      </c>
    </row>
    <row r="530" spans="2:22" ht="14.25" customHeight="1">
      <c r="B530" s="89" t="s">
        <v>93</v>
      </c>
      <c r="C530" s="67" t="s">
        <v>318</v>
      </c>
      <c r="D530" s="67"/>
      <c r="E530" s="75"/>
      <c r="F530" s="26">
        <f>+E541</f>
        <v>0</v>
      </c>
      <c r="G530" s="26">
        <f>+K542</f>
        <v>0</v>
      </c>
      <c r="H530" s="26">
        <f>+E543</f>
        <v>0</v>
      </c>
      <c r="I530" s="78"/>
      <c r="J530" s="78"/>
      <c r="K530" s="68">
        <v>0</v>
      </c>
      <c r="L530" s="68">
        <v>0</v>
      </c>
      <c r="M530" s="63">
        <v>0</v>
      </c>
      <c r="N530" s="63">
        <v>0</v>
      </c>
      <c r="O530" s="68">
        <f>+F530+G530+H530+I530+J530</f>
        <v>0</v>
      </c>
      <c r="P530" s="68">
        <f>+F531+G531+H531+I531+J531</f>
        <v>0</v>
      </c>
      <c r="Q530" s="68">
        <f>+O530-P530</f>
        <v>0</v>
      </c>
      <c r="R530" s="63">
        <f>+F541+L542+F543</f>
        <v>0</v>
      </c>
      <c r="S530" s="63">
        <f>+L541+F542+L543</f>
        <v>0</v>
      </c>
      <c r="T530" s="63">
        <f>+R530-S530</f>
        <v>0</v>
      </c>
      <c r="U530" s="63">
        <f>+L530*2+M530*1+N530*0</f>
        <v>0</v>
      </c>
      <c r="V530" s="60"/>
    </row>
    <row r="531" spans="2:22" ht="14.25" customHeight="1">
      <c r="B531" s="90"/>
      <c r="C531" s="67"/>
      <c r="D531" s="67"/>
      <c r="E531" s="75"/>
      <c r="F531" s="26">
        <f>+K541</f>
        <v>0</v>
      </c>
      <c r="G531" s="26">
        <f>+E542</f>
        <v>0</v>
      </c>
      <c r="H531" s="26">
        <f>+K543</f>
        <v>0</v>
      </c>
      <c r="I531" s="78"/>
      <c r="J531" s="78"/>
      <c r="K531" s="68"/>
      <c r="L531" s="68"/>
      <c r="M531" s="63"/>
      <c r="N531" s="63"/>
      <c r="O531" s="68"/>
      <c r="P531" s="68"/>
      <c r="Q531" s="68"/>
      <c r="R531" s="63"/>
      <c r="S531" s="63"/>
      <c r="T531" s="63"/>
      <c r="U531" s="63"/>
      <c r="V531" s="60"/>
    </row>
    <row r="532" spans="2:22" ht="14.25" customHeight="1">
      <c r="B532" s="90"/>
      <c r="C532" s="74" t="s">
        <v>319</v>
      </c>
      <c r="D532" s="74"/>
      <c r="E532" s="30">
        <f>+K541</f>
        <v>0</v>
      </c>
      <c r="F532" s="59"/>
      <c r="G532" s="26">
        <f>+E544</f>
        <v>0</v>
      </c>
      <c r="H532" s="26">
        <f>+K545</f>
        <v>0</v>
      </c>
      <c r="I532" s="78"/>
      <c r="J532" s="78"/>
      <c r="K532" s="68">
        <v>0</v>
      </c>
      <c r="L532" s="68">
        <v>0</v>
      </c>
      <c r="M532" s="68">
        <v>0</v>
      </c>
      <c r="N532" s="68">
        <v>0</v>
      </c>
      <c r="O532" s="68">
        <f>+E532+G532+H532+I532+J532</f>
        <v>0</v>
      </c>
      <c r="P532" s="68">
        <f>+E533+G533+H533+I533+J533</f>
        <v>0</v>
      </c>
      <c r="Q532" s="68">
        <f>+O532-P532</f>
        <v>0</v>
      </c>
      <c r="R532" s="68">
        <f>+L541++F544+L545</f>
        <v>0</v>
      </c>
      <c r="S532" s="68">
        <f>+F541+L544+F545</f>
        <v>0</v>
      </c>
      <c r="T532" s="63">
        <f>+R532-S532</f>
        <v>0</v>
      </c>
      <c r="U532" s="63">
        <f>+L532*2+M532*1+N532*0</f>
        <v>0</v>
      </c>
      <c r="V532" s="60"/>
    </row>
    <row r="533" spans="2:22" ht="14.25" customHeight="1">
      <c r="B533" s="90"/>
      <c r="C533" s="74"/>
      <c r="D533" s="74"/>
      <c r="E533" s="30">
        <f>+E541</f>
        <v>0</v>
      </c>
      <c r="F533" s="59"/>
      <c r="G533" s="26">
        <f>+K544</f>
        <v>0</v>
      </c>
      <c r="H533" s="26">
        <f>+E545</f>
        <v>0</v>
      </c>
      <c r="I533" s="78"/>
      <c r="J533" s="78"/>
      <c r="K533" s="68"/>
      <c r="L533" s="68"/>
      <c r="M533" s="68"/>
      <c r="N533" s="68"/>
      <c r="O533" s="68"/>
      <c r="P533" s="68"/>
      <c r="Q533" s="68"/>
      <c r="R533" s="68"/>
      <c r="S533" s="68"/>
      <c r="T533" s="63"/>
      <c r="U533" s="63"/>
      <c r="V533" s="60"/>
    </row>
    <row r="534" spans="2:22" ht="14.25" customHeight="1">
      <c r="B534" s="90"/>
      <c r="C534" s="67" t="s">
        <v>320</v>
      </c>
      <c r="D534" s="67"/>
      <c r="E534" s="30">
        <f>+E542</f>
        <v>0</v>
      </c>
      <c r="F534" s="27">
        <f>+K544</f>
        <v>0</v>
      </c>
      <c r="G534" s="59"/>
      <c r="H534" s="26">
        <f>+E540</f>
        <v>0</v>
      </c>
      <c r="I534" s="78"/>
      <c r="J534" s="78"/>
      <c r="K534" s="68">
        <v>0</v>
      </c>
      <c r="L534" s="68">
        <v>0</v>
      </c>
      <c r="M534" s="68">
        <v>0</v>
      </c>
      <c r="N534" s="68">
        <v>0</v>
      </c>
      <c r="O534" s="68">
        <f>+E534+F534+H534+I534</f>
        <v>0</v>
      </c>
      <c r="P534" s="68">
        <f>+E535+F535+H535+I535</f>
        <v>0</v>
      </c>
      <c r="Q534" s="68">
        <f>+O534-P534</f>
        <v>0</v>
      </c>
      <c r="R534" s="68">
        <f>+F540+F542+L544</f>
        <v>0</v>
      </c>
      <c r="S534" s="68">
        <f>+L540+L542+F544</f>
        <v>0</v>
      </c>
      <c r="T534" s="63">
        <f>+R534-S534</f>
        <v>0</v>
      </c>
      <c r="U534" s="63">
        <f>+L534*2+M534*1+N534*0</f>
        <v>0</v>
      </c>
      <c r="V534" s="60"/>
    </row>
    <row r="535" spans="2:22" ht="14.25" customHeight="1">
      <c r="B535" s="90"/>
      <c r="C535" s="67"/>
      <c r="D535" s="67"/>
      <c r="E535" s="30">
        <f>+K542</f>
        <v>0</v>
      </c>
      <c r="F535" s="27">
        <f>+E544</f>
        <v>0</v>
      </c>
      <c r="G535" s="59"/>
      <c r="H535" s="26">
        <f>+K540</f>
        <v>0</v>
      </c>
      <c r="I535" s="78"/>
      <c r="J535" s="78"/>
      <c r="K535" s="68"/>
      <c r="L535" s="68"/>
      <c r="M535" s="68"/>
      <c r="N535" s="68"/>
      <c r="O535" s="68"/>
      <c r="P535" s="68"/>
      <c r="Q535" s="68"/>
      <c r="R535" s="68"/>
      <c r="S535" s="68"/>
      <c r="T535" s="63"/>
      <c r="U535" s="63"/>
      <c r="V535" s="60"/>
    </row>
    <row r="536" spans="2:22" ht="14.25" customHeight="1">
      <c r="B536" s="90"/>
      <c r="C536" s="67" t="s">
        <v>321</v>
      </c>
      <c r="D536" s="67"/>
      <c r="E536" s="30">
        <f>+K543</f>
        <v>0</v>
      </c>
      <c r="F536" s="26">
        <f>+E545</f>
        <v>0</v>
      </c>
      <c r="G536" s="26">
        <f>+K540</f>
        <v>0</v>
      </c>
      <c r="H536" s="59"/>
      <c r="I536" s="78"/>
      <c r="J536" s="78"/>
      <c r="K536" s="68">
        <v>0</v>
      </c>
      <c r="L536" s="68">
        <v>0</v>
      </c>
      <c r="M536" s="68">
        <v>0</v>
      </c>
      <c r="N536" s="68">
        <v>0</v>
      </c>
      <c r="O536" s="68">
        <f>E536+F536+G536</f>
        <v>0</v>
      </c>
      <c r="P536" s="68">
        <f>+E537+F537+G537+I537+J537</f>
        <v>0</v>
      </c>
      <c r="Q536" s="68">
        <f>+O536-P536</f>
        <v>0</v>
      </c>
      <c r="R536" s="68">
        <f>+L540+L543+F545</f>
        <v>0</v>
      </c>
      <c r="S536" s="68">
        <f>+F540+F543+L545</f>
        <v>0</v>
      </c>
      <c r="T536" s="63">
        <f>+R536-S536</f>
        <v>0</v>
      </c>
      <c r="U536" s="63">
        <f>+L536*2+M536*1+N536*0</f>
        <v>0</v>
      </c>
      <c r="V536" s="60"/>
    </row>
    <row r="537" spans="2:22" ht="14.25" customHeight="1">
      <c r="B537" s="90"/>
      <c r="C537" s="67"/>
      <c r="D537" s="67"/>
      <c r="E537" s="30">
        <f>+E543</f>
        <v>0</v>
      </c>
      <c r="F537" s="26">
        <f>+K545</f>
        <v>0</v>
      </c>
      <c r="G537" s="26">
        <f>+E540</f>
        <v>0</v>
      </c>
      <c r="H537" s="59"/>
      <c r="I537" s="78"/>
      <c r="J537" s="78"/>
      <c r="K537" s="68"/>
      <c r="L537" s="68"/>
      <c r="M537" s="68"/>
      <c r="N537" s="68"/>
      <c r="O537" s="68"/>
      <c r="P537" s="68"/>
      <c r="Q537" s="68"/>
      <c r="R537" s="68"/>
      <c r="S537" s="68"/>
      <c r="T537" s="63"/>
      <c r="U537" s="63"/>
      <c r="V537" s="60"/>
    </row>
    <row r="538" spans="2:22" ht="14.2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2:22" ht="15">
      <c r="B539" s="29" t="s">
        <v>93</v>
      </c>
      <c r="C539" s="76" t="s">
        <v>7</v>
      </c>
      <c r="D539" s="77"/>
      <c r="E539" s="29" t="s">
        <v>24</v>
      </c>
      <c r="F539" s="29" t="s">
        <v>4</v>
      </c>
      <c r="G539" s="29" t="s">
        <v>0</v>
      </c>
      <c r="H539" s="70" t="s">
        <v>7</v>
      </c>
      <c r="I539" s="70"/>
      <c r="J539" s="70"/>
      <c r="K539" s="29" t="s">
        <v>24</v>
      </c>
      <c r="L539" s="29" t="s">
        <v>4</v>
      </c>
      <c r="M539" s="70" t="s">
        <v>5</v>
      </c>
      <c r="N539" s="70"/>
      <c r="O539" s="70" t="s">
        <v>6</v>
      </c>
      <c r="P539" s="70"/>
      <c r="Q539" s="70"/>
      <c r="R539" s="70"/>
      <c r="S539" s="70" t="s">
        <v>19</v>
      </c>
      <c r="T539" s="70"/>
      <c r="U539" s="70"/>
      <c r="V539" s="70"/>
    </row>
    <row r="540" spans="2:22" ht="26.25" customHeight="1">
      <c r="B540" s="88" t="s">
        <v>93</v>
      </c>
      <c r="C540" s="72" t="str">
        <f>C530</f>
        <v>DIEGO PAEZ - BENEFICENCIA</v>
      </c>
      <c r="D540" s="73"/>
      <c r="E540" s="20"/>
      <c r="F540" s="20"/>
      <c r="G540" s="25" t="s">
        <v>0</v>
      </c>
      <c r="H540" s="61" t="str">
        <f>C532</f>
        <v>JAIME ALEXANDER ULLOA RODRIGUEZ  -  AGENCIA DE COMERCIALIZACIÓN</v>
      </c>
      <c r="I540" s="61"/>
      <c r="J540" s="61"/>
      <c r="K540" s="20"/>
      <c r="L540" s="20"/>
      <c r="M540" s="71">
        <v>0.5416666666666666</v>
      </c>
      <c r="N540" s="71"/>
      <c r="O540" s="79" t="s">
        <v>384</v>
      </c>
      <c r="P540" s="80"/>
      <c r="Q540" s="80"/>
      <c r="R540" s="81"/>
      <c r="S540" s="69">
        <v>3</v>
      </c>
      <c r="T540" s="69"/>
      <c r="U540" s="69"/>
      <c r="V540" s="69"/>
    </row>
    <row r="541" spans="2:22" ht="26.25" customHeight="1">
      <c r="B541" s="88"/>
      <c r="C541" s="65" t="str">
        <f>C534</f>
        <v>CARLOS MOYA - HABITAD Y VIVIENDA</v>
      </c>
      <c r="D541" s="66"/>
      <c r="E541" s="20"/>
      <c r="F541" s="20"/>
      <c r="G541" s="25" t="s">
        <v>0</v>
      </c>
      <c r="H541" s="61" t="str">
        <f>C536</f>
        <v>OSCAR FABIAN RAMIREZ  - COMPETITIVIDAD</v>
      </c>
      <c r="I541" s="61"/>
      <c r="J541" s="61"/>
      <c r="K541" s="20"/>
      <c r="L541" s="20"/>
      <c r="M541" s="71">
        <v>0.548611111111111</v>
      </c>
      <c r="N541" s="71"/>
      <c r="O541" s="82"/>
      <c r="P541" s="83"/>
      <c r="Q541" s="83"/>
      <c r="R541" s="84"/>
      <c r="S541" s="69"/>
      <c r="T541" s="69"/>
      <c r="U541" s="69"/>
      <c r="V541" s="69"/>
    </row>
    <row r="542" spans="2:22" ht="26.25" customHeight="1">
      <c r="B542" s="88"/>
      <c r="C542" s="72" t="str">
        <f>C536</f>
        <v>OSCAR FABIAN RAMIREZ  - COMPETITIVIDAD</v>
      </c>
      <c r="D542" s="73"/>
      <c r="E542" s="20"/>
      <c r="F542" s="20"/>
      <c r="G542" s="25" t="s">
        <v>0</v>
      </c>
      <c r="H542" s="61" t="str">
        <f>C530</f>
        <v>DIEGO PAEZ - BENEFICENCIA</v>
      </c>
      <c r="I542" s="61"/>
      <c r="J542" s="61"/>
      <c r="K542" s="20"/>
      <c r="L542" s="20"/>
      <c r="M542" s="71">
        <v>0.5555555555555556</v>
      </c>
      <c r="N542" s="71"/>
      <c r="O542" s="82"/>
      <c r="P542" s="83"/>
      <c r="Q542" s="83"/>
      <c r="R542" s="84"/>
      <c r="S542" s="69"/>
      <c r="T542" s="69"/>
      <c r="U542" s="69"/>
      <c r="V542" s="69"/>
    </row>
    <row r="543" spans="2:22" ht="26.25" customHeight="1">
      <c r="B543" s="88"/>
      <c r="C543" s="65" t="str">
        <f>C532</f>
        <v>JAIME ALEXANDER ULLOA RODRIGUEZ  -  AGENCIA DE COMERCIALIZACIÓN</v>
      </c>
      <c r="D543" s="66"/>
      <c r="E543" s="20"/>
      <c r="F543" s="20"/>
      <c r="G543" s="25" t="s">
        <v>0</v>
      </c>
      <c r="H543" s="61" t="str">
        <f>C534</f>
        <v>CARLOS MOYA - HABITAD Y VIVIENDA</v>
      </c>
      <c r="I543" s="61"/>
      <c r="J543" s="61"/>
      <c r="K543" s="20"/>
      <c r="L543" s="20"/>
      <c r="M543" s="71">
        <v>0.5625</v>
      </c>
      <c r="N543" s="71"/>
      <c r="O543" s="82"/>
      <c r="P543" s="83"/>
      <c r="Q543" s="83"/>
      <c r="R543" s="84"/>
      <c r="S543" s="69"/>
      <c r="T543" s="69"/>
      <c r="U543" s="69"/>
      <c r="V543" s="69"/>
    </row>
    <row r="544" spans="2:22" ht="26.25" customHeight="1">
      <c r="B544" s="88"/>
      <c r="C544" s="65" t="str">
        <f>C530</f>
        <v>DIEGO PAEZ - BENEFICENCIA</v>
      </c>
      <c r="D544" s="66"/>
      <c r="E544" s="20"/>
      <c r="F544" s="20"/>
      <c r="G544" s="25" t="s">
        <v>0</v>
      </c>
      <c r="H544" s="61" t="str">
        <f>C534</f>
        <v>CARLOS MOYA - HABITAD Y VIVIENDA</v>
      </c>
      <c r="I544" s="61"/>
      <c r="J544" s="61"/>
      <c r="K544" s="20"/>
      <c r="L544" s="20"/>
      <c r="M544" s="71">
        <v>0.5694444444444444</v>
      </c>
      <c r="N544" s="71"/>
      <c r="O544" s="82"/>
      <c r="P544" s="83"/>
      <c r="Q544" s="83"/>
      <c r="R544" s="84"/>
      <c r="S544" s="69"/>
      <c r="T544" s="69"/>
      <c r="U544" s="69"/>
      <c r="V544" s="69"/>
    </row>
    <row r="545" spans="2:22" ht="26.25" customHeight="1">
      <c r="B545" s="88"/>
      <c r="C545" s="65" t="str">
        <f>C532</f>
        <v>JAIME ALEXANDER ULLOA RODRIGUEZ  -  AGENCIA DE COMERCIALIZACIÓN</v>
      </c>
      <c r="D545" s="66"/>
      <c r="E545" s="20"/>
      <c r="F545" s="20"/>
      <c r="G545" s="25" t="s">
        <v>0</v>
      </c>
      <c r="H545" s="61" t="str">
        <f>C536</f>
        <v>OSCAR FABIAN RAMIREZ  - COMPETITIVIDAD</v>
      </c>
      <c r="I545" s="61"/>
      <c r="J545" s="61"/>
      <c r="K545" s="20"/>
      <c r="L545" s="20"/>
      <c r="M545" s="71">
        <v>0.576388888888889</v>
      </c>
      <c r="N545" s="71"/>
      <c r="O545" s="85"/>
      <c r="P545" s="86"/>
      <c r="Q545" s="86"/>
      <c r="R545" s="87"/>
      <c r="S545" s="69"/>
      <c r="T545" s="69"/>
      <c r="U545" s="69"/>
      <c r="V545" s="69"/>
    </row>
    <row r="547" spans="2:22" ht="15.75">
      <c r="B547" s="38" t="s">
        <v>9</v>
      </c>
      <c r="C547" s="62"/>
      <c r="D547" s="62"/>
      <c r="E547" s="28">
        <v>1</v>
      </c>
      <c r="F547" s="28">
        <v>2</v>
      </c>
      <c r="G547" s="28">
        <v>3</v>
      </c>
      <c r="H547" s="28">
        <v>4</v>
      </c>
      <c r="I547" s="78"/>
      <c r="J547" s="78"/>
      <c r="K547" s="28" t="s">
        <v>1</v>
      </c>
      <c r="L547" s="28" t="s">
        <v>2</v>
      </c>
      <c r="M547" s="28" t="s">
        <v>3</v>
      </c>
      <c r="N547" s="28" t="s">
        <v>10</v>
      </c>
      <c r="O547" s="28" t="s">
        <v>21</v>
      </c>
      <c r="P547" s="28" t="s">
        <v>22</v>
      </c>
      <c r="Q547" s="28" t="s">
        <v>23</v>
      </c>
      <c r="R547" s="28" t="s">
        <v>13</v>
      </c>
      <c r="S547" s="28" t="s">
        <v>11</v>
      </c>
      <c r="T547" s="28" t="s">
        <v>12</v>
      </c>
      <c r="U547" s="28" t="s">
        <v>4</v>
      </c>
      <c r="V547" s="28" t="s">
        <v>20</v>
      </c>
    </row>
    <row r="548" spans="2:22" ht="14.25" customHeight="1">
      <c r="B548" s="89" t="s">
        <v>94</v>
      </c>
      <c r="C548" s="67" t="s">
        <v>322</v>
      </c>
      <c r="D548" s="67"/>
      <c r="E548" s="75"/>
      <c r="F548" s="26">
        <f>+E559</f>
        <v>0</v>
      </c>
      <c r="G548" s="26">
        <f>+K560</f>
        <v>0</v>
      </c>
      <c r="H548" s="26">
        <f>+E561</f>
        <v>0</v>
      </c>
      <c r="I548" s="78"/>
      <c r="J548" s="78"/>
      <c r="K548" s="68">
        <v>0</v>
      </c>
      <c r="L548" s="68">
        <v>0</v>
      </c>
      <c r="M548" s="63">
        <v>0</v>
      </c>
      <c r="N548" s="63">
        <v>0</v>
      </c>
      <c r="O548" s="68">
        <f>+F548+G548+H548+I548+J548</f>
        <v>0</v>
      </c>
      <c r="P548" s="68">
        <f>+F549+G549+H549+I549+J549</f>
        <v>0</v>
      </c>
      <c r="Q548" s="68">
        <f>+O548-P548</f>
        <v>0</v>
      </c>
      <c r="R548" s="63">
        <f>+F559+L560+F561</f>
        <v>0</v>
      </c>
      <c r="S548" s="63">
        <f>+L559+F560+L561</f>
        <v>0</v>
      </c>
      <c r="T548" s="63">
        <f>+R548-S548</f>
        <v>0</v>
      </c>
      <c r="U548" s="63">
        <f>+L548*2+M548*1+N548*0</f>
        <v>0</v>
      </c>
      <c r="V548" s="60"/>
    </row>
    <row r="549" spans="2:22" ht="14.25" customHeight="1">
      <c r="B549" s="90"/>
      <c r="C549" s="67"/>
      <c r="D549" s="67"/>
      <c r="E549" s="75"/>
      <c r="F549" s="26">
        <f>+K559</f>
        <v>0</v>
      </c>
      <c r="G549" s="26">
        <f>+E560</f>
        <v>0</v>
      </c>
      <c r="H549" s="26">
        <f>+K561</f>
        <v>0</v>
      </c>
      <c r="I549" s="78"/>
      <c r="J549" s="78"/>
      <c r="K549" s="68"/>
      <c r="L549" s="68"/>
      <c r="M549" s="63"/>
      <c r="N549" s="63"/>
      <c r="O549" s="68"/>
      <c r="P549" s="68"/>
      <c r="Q549" s="68"/>
      <c r="R549" s="63"/>
      <c r="S549" s="63"/>
      <c r="T549" s="63"/>
      <c r="U549" s="63"/>
      <c r="V549" s="60"/>
    </row>
    <row r="550" spans="2:22" ht="14.25" customHeight="1">
      <c r="B550" s="90"/>
      <c r="C550" s="74" t="s">
        <v>323</v>
      </c>
      <c r="D550" s="74"/>
      <c r="E550" s="30">
        <f>+K559</f>
        <v>0</v>
      </c>
      <c r="F550" s="59"/>
      <c r="G550" s="26">
        <f>+E562</f>
        <v>0</v>
      </c>
      <c r="H550" s="26">
        <f>+K563</f>
        <v>0</v>
      </c>
      <c r="I550" s="78"/>
      <c r="J550" s="78"/>
      <c r="K550" s="68">
        <v>0</v>
      </c>
      <c r="L550" s="68">
        <v>0</v>
      </c>
      <c r="M550" s="68">
        <v>0</v>
      </c>
      <c r="N550" s="68">
        <v>0</v>
      </c>
      <c r="O550" s="68">
        <f>+E550+G550+H550+I550+J550</f>
        <v>0</v>
      </c>
      <c r="P550" s="68">
        <f>+E551+G551+H551+I551+J551</f>
        <v>0</v>
      </c>
      <c r="Q550" s="68">
        <f>+O550-P550</f>
        <v>0</v>
      </c>
      <c r="R550" s="68">
        <f>+L559++F562+L563</f>
        <v>0</v>
      </c>
      <c r="S550" s="68">
        <f>+F559+L562+F563</f>
        <v>0</v>
      </c>
      <c r="T550" s="63">
        <f>+R550-S550</f>
        <v>0</v>
      </c>
      <c r="U550" s="63">
        <f>+L550*2+M550*1+N550*0</f>
        <v>0</v>
      </c>
      <c r="V550" s="60"/>
    </row>
    <row r="551" spans="2:22" ht="14.25" customHeight="1">
      <c r="B551" s="90"/>
      <c r="C551" s="74"/>
      <c r="D551" s="74"/>
      <c r="E551" s="30">
        <f>+E559</f>
        <v>0</v>
      </c>
      <c r="F551" s="59"/>
      <c r="G551" s="26">
        <f>+K562</f>
        <v>0</v>
      </c>
      <c r="H551" s="26">
        <f>+E563</f>
        <v>0</v>
      </c>
      <c r="I551" s="78"/>
      <c r="J551" s="78"/>
      <c r="K551" s="68"/>
      <c r="L551" s="68"/>
      <c r="M551" s="68"/>
      <c r="N551" s="68"/>
      <c r="O551" s="68"/>
      <c r="P551" s="68"/>
      <c r="Q551" s="68"/>
      <c r="R551" s="68"/>
      <c r="S551" s="68"/>
      <c r="T551" s="63"/>
      <c r="U551" s="63"/>
      <c r="V551" s="60"/>
    </row>
    <row r="552" spans="2:22" ht="14.25" customHeight="1">
      <c r="B552" s="90"/>
      <c r="C552" s="67" t="s">
        <v>324</v>
      </c>
      <c r="D552" s="67"/>
      <c r="E552" s="30">
        <f>+E560</f>
        <v>0</v>
      </c>
      <c r="F552" s="27">
        <f>+K562</f>
        <v>0</v>
      </c>
      <c r="G552" s="59"/>
      <c r="H552" s="26">
        <f>+E558</f>
        <v>0</v>
      </c>
      <c r="I552" s="78"/>
      <c r="J552" s="78"/>
      <c r="K552" s="68">
        <v>0</v>
      </c>
      <c r="L552" s="68">
        <v>0</v>
      </c>
      <c r="M552" s="68">
        <v>0</v>
      </c>
      <c r="N552" s="68">
        <v>0</v>
      </c>
      <c r="O552" s="68">
        <f>+E552+F552+H552+I552</f>
        <v>0</v>
      </c>
      <c r="P552" s="68">
        <f>+E553+F553+H553+I553</f>
        <v>0</v>
      </c>
      <c r="Q552" s="68">
        <f>+O552-P552</f>
        <v>0</v>
      </c>
      <c r="R552" s="68">
        <f>+F558+F560+L562</f>
        <v>0</v>
      </c>
      <c r="S552" s="68">
        <f>+L558+L560+F562</f>
        <v>0</v>
      </c>
      <c r="T552" s="63">
        <f>+R552-S552</f>
        <v>0</v>
      </c>
      <c r="U552" s="63">
        <f>+L552*2+M552*1+N552*0</f>
        <v>0</v>
      </c>
      <c r="V552" s="60"/>
    </row>
    <row r="553" spans="2:22" ht="14.25" customHeight="1">
      <c r="B553" s="90"/>
      <c r="C553" s="67"/>
      <c r="D553" s="67"/>
      <c r="E553" s="30">
        <f>+K560</f>
        <v>0</v>
      </c>
      <c r="F553" s="27">
        <f>+E562</f>
        <v>0</v>
      </c>
      <c r="G553" s="59"/>
      <c r="H553" s="26">
        <f>+K558</f>
        <v>0</v>
      </c>
      <c r="I553" s="78"/>
      <c r="J553" s="78"/>
      <c r="K553" s="68"/>
      <c r="L553" s="68"/>
      <c r="M553" s="68"/>
      <c r="N553" s="68"/>
      <c r="O553" s="68"/>
      <c r="P553" s="68"/>
      <c r="Q553" s="68"/>
      <c r="R553" s="68"/>
      <c r="S553" s="68"/>
      <c r="T553" s="63"/>
      <c r="U553" s="63"/>
      <c r="V553" s="60"/>
    </row>
    <row r="554" spans="2:22" ht="14.25" customHeight="1">
      <c r="B554" s="90"/>
      <c r="C554" s="74" t="s">
        <v>325</v>
      </c>
      <c r="D554" s="74"/>
      <c r="E554" s="30">
        <f>+K561</f>
        <v>0</v>
      </c>
      <c r="F554" s="26">
        <f>+E563</f>
        <v>0</v>
      </c>
      <c r="G554" s="26">
        <f>+K558</f>
        <v>0</v>
      </c>
      <c r="H554" s="59"/>
      <c r="I554" s="78"/>
      <c r="J554" s="78"/>
      <c r="K554" s="68">
        <v>0</v>
      </c>
      <c r="L554" s="68">
        <v>0</v>
      </c>
      <c r="M554" s="68">
        <v>0</v>
      </c>
      <c r="N554" s="68">
        <v>0</v>
      </c>
      <c r="O554" s="68">
        <f>E554+F554+G554</f>
        <v>0</v>
      </c>
      <c r="P554" s="68">
        <f>+E555+F555+G555+I555+J555</f>
        <v>0</v>
      </c>
      <c r="Q554" s="68">
        <f>+O554-P554</f>
        <v>0</v>
      </c>
      <c r="R554" s="68">
        <f>+L558+L561+F563</f>
        <v>0</v>
      </c>
      <c r="S554" s="68">
        <f>+F558+F561+L563</f>
        <v>0</v>
      </c>
      <c r="T554" s="63">
        <f>+R554-S554</f>
        <v>0</v>
      </c>
      <c r="U554" s="63">
        <f>+L554*2+M554*1+N554*0</f>
        <v>0</v>
      </c>
      <c r="V554" s="60"/>
    </row>
    <row r="555" spans="2:22" ht="14.25" customHeight="1">
      <c r="B555" s="90"/>
      <c r="C555" s="74"/>
      <c r="D555" s="74"/>
      <c r="E555" s="30">
        <f>+E561</f>
        <v>0</v>
      </c>
      <c r="F555" s="26">
        <f>+K563</f>
        <v>0</v>
      </c>
      <c r="G555" s="26">
        <f>+E558</f>
        <v>0</v>
      </c>
      <c r="H555" s="59"/>
      <c r="I555" s="78"/>
      <c r="J555" s="78"/>
      <c r="K555" s="68"/>
      <c r="L555" s="68"/>
      <c r="M555" s="68"/>
      <c r="N555" s="68"/>
      <c r="O555" s="68"/>
      <c r="P555" s="68"/>
      <c r="Q555" s="68"/>
      <c r="R555" s="68"/>
      <c r="S555" s="68"/>
      <c r="T555" s="63"/>
      <c r="U555" s="63"/>
      <c r="V555" s="60"/>
    </row>
    <row r="556" spans="2:22" ht="14.2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2:22" ht="15">
      <c r="B557" s="29" t="s">
        <v>94</v>
      </c>
      <c r="C557" s="76" t="s">
        <v>7</v>
      </c>
      <c r="D557" s="77"/>
      <c r="E557" s="29" t="s">
        <v>24</v>
      </c>
      <c r="F557" s="29" t="s">
        <v>4</v>
      </c>
      <c r="G557" s="29" t="s">
        <v>0</v>
      </c>
      <c r="H557" s="70" t="s">
        <v>7</v>
      </c>
      <c r="I557" s="70"/>
      <c r="J557" s="70"/>
      <c r="K557" s="29" t="s">
        <v>24</v>
      </c>
      <c r="L557" s="29" t="s">
        <v>4</v>
      </c>
      <c r="M557" s="70" t="s">
        <v>5</v>
      </c>
      <c r="N557" s="70"/>
      <c r="O557" s="70" t="s">
        <v>6</v>
      </c>
      <c r="P557" s="70"/>
      <c r="Q557" s="70"/>
      <c r="R557" s="70"/>
      <c r="S557" s="70" t="s">
        <v>19</v>
      </c>
      <c r="T557" s="70"/>
      <c r="U557" s="70"/>
      <c r="V557" s="70"/>
    </row>
    <row r="558" spans="2:22" ht="26.25" customHeight="1">
      <c r="B558" s="88" t="s">
        <v>94</v>
      </c>
      <c r="C558" s="65" t="str">
        <f>C548</f>
        <v>JAEL MAURICIO DUQUE GARZON - ASUNTOS INTERNACIONALES</v>
      </c>
      <c r="D558" s="66"/>
      <c r="E558" s="20"/>
      <c r="F558" s="20"/>
      <c r="G558" s="25" t="s">
        <v>0</v>
      </c>
      <c r="H558" s="61" t="str">
        <f>C550</f>
        <v>JUAN DAVID MAHECHA SANCHEZ - DESARROLLO E INCLUSION SOCIAL</v>
      </c>
      <c r="I558" s="61"/>
      <c r="J558" s="61"/>
      <c r="K558" s="20"/>
      <c r="L558" s="20"/>
      <c r="M558" s="71">
        <v>0.5833333333333334</v>
      </c>
      <c r="N558" s="71"/>
      <c r="O558" s="79" t="s">
        <v>384</v>
      </c>
      <c r="P558" s="80"/>
      <c r="Q558" s="80"/>
      <c r="R558" s="81"/>
      <c r="S558" s="69">
        <v>1</v>
      </c>
      <c r="T558" s="69"/>
      <c r="U558" s="69"/>
      <c r="V558" s="69"/>
    </row>
    <row r="559" spans="2:22" ht="26.25" customHeight="1">
      <c r="B559" s="88"/>
      <c r="C559" s="65" t="str">
        <f>C552</f>
        <v>JUAN CARLOS GONZALEZ FRANCO - ASUNTOS INTERNACIONALES</v>
      </c>
      <c r="D559" s="66"/>
      <c r="E559" s="20"/>
      <c r="F559" s="20"/>
      <c r="G559" s="25" t="s">
        <v>0</v>
      </c>
      <c r="H559" s="61" t="str">
        <f>C554</f>
        <v>CARLOS ALBERTO MARTINES CONTRERAS - DESARROLLO E INCLUSION SOCIAL</v>
      </c>
      <c r="I559" s="61"/>
      <c r="J559" s="61"/>
      <c r="K559" s="20"/>
      <c r="L559" s="20"/>
      <c r="M559" s="71">
        <v>0.5902777777777778</v>
      </c>
      <c r="N559" s="71"/>
      <c r="O559" s="82"/>
      <c r="P559" s="83"/>
      <c r="Q559" s="83"/>
      <c r="R559" s="84"/>
      <c r="S559" s="69"/>
      <c r="T559" s="69"/>
      <c r="U559" s="69"/>
      <c r="V559" s="69"/>
    </row>
    <row r="560" spans="2:22" ht="26.25" customHeight="1">
      <c r="B560" s="88"/>
      <c r="C560" s="65" t="str">
        <f>C554</f>
        <v>CARLOS ALBERTO MARTINES CONTRERAS - DESARROLLO E INCLUSION SOCIAL</v>
      </c>
      <c r="D560" s="66"/>
      <c r="E560" s="20"/>
      <c r="F560" s="20"/>
      <c r="G560" s="25" t="s">
        <v>0</v>
      </c>
      <c r="H560" s="61" t="str">
        <f>C548</f>
        <v>JAEL MAURICIO DUQUE GARZON - ASUNTOS INTERNACIONALES</v>
      </c>
      <c r="I560" s="61"/>
      <c r="J560" s="61"/>
      <c r="K560" s="20"/>
      <c r="L560" s="20"/>
      <c r="M560" s="71">
        <v>0.5972222222222222</v>
      </c>
      <c r="N560" s="71"/>
      <c r="O560" s="82"/>
      <c r="P560" s="83"/>
      <c r="Q560" s="83"/>
      <c r="R560" s="84"/>
      <c r="S560" s="69"/>
      <c r="T560" s="69"/>
      <c r="U560" s="69"/>
      <c r="V560" s="69"/>
    </row>
    <row r="561" spans="2:22" ht="26.25" customHeight="1">
      <c r="B561" s="88"/>
      <c r="C561" s="65" t="str">
        <f>C550</f>
        <v>JUAN DAVID MAHECHA SANCHEZ - DESARROLLO E INCLUSION SOCIAL</v>
      </c>
      <c r="D561" s="66"/>
      <c r="E561" s="20"/>
      <c r="F561" s="20"/>
      <c r="G561" s="25" t="s">
        <v>0</v>
      </c>
      <c r="H561" s="61" t="str">
        <f>C552</f>
        <v>JUAN CARLOS GONZALEZ FRANCO - ASUNTOS INTERNACIONALES</v>
      </c>
      <c r="I561" s="61"/>
      <c r="J561" s="61"/>
      <c r="K561" s="20"/>
      <c r="L561" s="20"/>
      <c r="M561" s="71">
        <v>0.6041666666666666</v>
      </c>
      <c r="N561" s="71"/>
      <c r="O561" s="82"/>
      <c r="P561" s="83"/>
      <c r="Q561" s="83"/>
      <c r="R561" s="84"/>
      <c r="S561" s="69"/>
      <c r="T561" s="69"/>
      <c r="U561" s="69"/>
      <c r="V561" s="69"/>
    </row>
    <row r="562" spans="2:22" ht="26.25" customHeight="1">
      <c r="B562" s="88"/>
      <c r="C562" s="65" t="str">
        <f>C548</f>
        <v>JAEL MAURICIO DUQUE GARZON - ASUNTOS INTERNACIONALES</v>
      </c>
      <c r="D562" s="66"/>
      <c r="E562" s="20"/>
      <c r="F562" s="20"/>
      <c r="G562" s="25" t="s">
        <v>0</v>
      </c>
      <c r="H562" s="61" t="str">
        <f>C552</f>
        <v>JUAN CARLOS GONZALEZ FRANCO - ASUNTOS INTERNACIONALES</v>
      </c>
      <c r="I562" s="61"/>
      <c r="J562" s="61"/>
      <c r="K562" s="20"/>
      <c r="L562" s="20"/>
      <c r="M562" s="71">
        <v>0.611111111111111</v>
      </c>
      <c r="N562" s="71"/>
      <c r="O562" s="82"/>
      <c r="P562" s="83"/>
      <c r="Q562" s="83"/>
      <c r="R562" s="84"/>
      <c r="S562" s="69"/>
      <c r="T562" s="69"/>
      <c r="U562" s="69"/>
      <c r="V562" s="69"/>
    </row>
    <row r="563" spans="2:22" ht="26.25" customHeight="1">
      <c r="B563" s="88"/>
      <c r="C563" s="65" t="str">
        <f>C550</f>
        <v>JUAN DAVID MAHECHA SANCHEZ - DESARROLLO E INCLUSION SOCIAL</v>
      </c>
      <c r="D563" s="66"/>
      <c r="E563" s="20"/>
      <c r="F563" s="20"/>
      <c r="G563" s="25" t="s">
        <v>0</v>
      </c>
      <c r="H563" s="61" t="str">
        <f>C554</f>
        <v>CARLOS ALBERTO MARTINES CONTRERAS - DESARROLLO E INCLUSION SOCIAL</v>
      </c>
      <c r="I563" s="61"/>
      <c r="J563" s="61"/>
      <c r="K563" s="20"/>
      <c r="L563" s="20"/>
      <c r="M563" s="71">
        <v>0.6180555555555556</v>
      </c>
      <c r="N563" s="71"/>
      <c r="O563" s="85"/>
      <c r="P563" s="86"/>
      <c r="Q563" s="86"/>
      <c r="R563" s="87"/>
      <c r="S563" s="69"/>
      <c r="T563" s="69"/>
      <c r="U563" s="69"/>
      <c r="V563" s="69"/>
    </row>
    <row r="565" spans="2:22" ht="15.75">
      <c r="B565" s="38" t="s">
        <v>9</v>
      </c>
      <c r="C565" s="62"/>
      <c r="D565" s="62"/>
      <c r="E565" s="28">
        <v>1</v>
      </c>
      <c r="F565" s="28">
        <v>2</v>
      </c>
      <c r="G565" s="28">
        <v>3</v>
      </c>
      <c r="H565" s="28">
        <v>4</v>
      </c>
      <c r="I565" s="78"/>
      <c r="J565" s="78"/>
      <c r="K565" s="28" t="s">
        <v>1</v>
      </c>
      <c r="L565" s="28" t="s">
        <v>2</v>
      </c>
      <c r="M565" s="28" t="s">
        <v>3</v>
      </c>
      <c r="N565" s="28" t="s">
        <v>10</v>
      </c>
      <c r="O565" s="28" t="s">
        <v>21</v>
      </c>
      <c r="P565" s="28" t="s">
        <v>22</v>
      </c>
      <c r="Q565" s="28" t="s">
        <v>23</v>
      </c>
      <c r="R565" s="28" t="s">
        <v>13</v>
      </c>
      <c r="S565" s="28" t="s">
        <v>11</v>
      </c>
      <c r="T565" s="28" t="s">
        <v>12</v>
      </c>
      <c r="U565" s="28" t="s">
        <v>4</v>
      </c>
      <c r="V565" s="28" t="s">
        <v>20</v>
      </c>
    </row>
    <row r="566" spans="2:22" ht="14.25" customHeight="1">
      <c r="B566" s="89" t="s">
        <v>95</v>
      </c>
      <c r="C566" s="67" t="s">
        <v>326</v>
      </c>
      <c r="D566" s="67"/>
      <c r="E566" s="75"/>
      <c r="F566" s="26">
        <f>+E577</f>
        <v>0</v>
      </c>
      <c r="G566" s="26">
        <f>+K578</f>
        <v>0</v>
      </c>
      <c r="H566" s="26">
        <f>+E579</f>
        <v>0</v>
      </c>
      <c r="I566" s="78"/>
      <c r="J566" s="78"/>
      <c r="K566" s="68">
        <v>0</v>
      </c>
      <c r="L566" s="68">
        <v>0</v>
      </c>
      <c r="M566" s="63">
        <v>0</v>
      </c>
      <c r="N566" s="63">
        <v>0</v>
      </c>
      <c r="O566" s="68">
        <f>+F566+G566+H566+I566+J566</f>
        <v>0</v>
      </c>
      <c r="P566" s="68">
        <f>+F567+G567+H567+I567+J567</f>
        <v>0</v>
      </c>
      <c r="Q566" s="68">
        <f>+O566-P566</f>
        <v>0</v>
      </c>
      <c r="R566" s="63">
        <f>+F577+L578+F579</f>
        <v>0</v>
      </c>
      <c r="S566" s="63">
        <f>+L577+F578+L579</f>
        <v>0</v>
      </c>
      <c r="T566" s="63">
        <f>+R566-S566</f>
        <v>0</v>
      </c>
      <c r="U566" s="63">
        <f>+L566*2+M566*1+N566*0</f>
        <v>0</v>
      </c>
      <c r="V566" s="60"/>
    </row>
    <row r="567" spans="2:22" ht="14.25" customHeight="1">
      <c r="B567" s="90"/>
      <c r="C567" s="67"/>
      <c r="D567" s="67"/>
      <c r="E567" s="75"/>
      <c r="F567" s="26">
        <f>+K577</f>
        <v>0</v>
      </c>
      <c r="G567" s="26">
        <f>+E578</f>
        <v>0</v>
      </c>
      <c r="H567" s="26">
        <f>+K579</f>
        <v>0</v>
      </c>
      <c r="I567" s="78"/>
      <c r="J567" s="78"/>
      <c r="K567" s="68"/>
      <c r="L567" s="68"/>
      <c r="M567" s="63"/>
      <c r="N567" s="63"/>
      <c r="O567" s="68"/>
      <c r="P567" s="68"/>
      <c r="Q567" s="68"/>
      <c r="R567" s="63"/>
      <c r="S567" s="63"/>
      <c r="T567" s="63"/>
      <c r="U567" s="63"/>
      <c r="V567" s="60"/>
    </row>
    <row r="568" spans="2:22" ht="14.25" customHeight="1">
      <c r="B568" s="90"/>
      <c r="C568" s="67" t="s">
        <v>328</v>
      </c>
      <c r="D568" s="67"/>
      <c r="E568" s="30">
        <f>+K577</f>
        <v>0</v>
      </c>
      <c r="F568" s="59"/>
      <c r="G568" s="26">
        <f>+E580</f>
        <v>0</v>
      </c>
      <c r="H568" s="26">
        <f>+K581</f>
        <v>0</v>
      </c>
      <c r="I568" s="78"/>
      <c r="J568" s="78"/>
      <c r="K568" s="68">
        <v>0</v>
      </c>
      <c r="L568" s="68">
        <v>0</v>
      </c>
      <c r="M568" s="68">
        <v>0</v>
      </c>
      <c r="N568" s="68">
        <v>0</v>
      </c>
      <c r="O568" s="68">
        <f>+E568+G568+H568+I568+J568</f>
        <v>0</v>
      </c>
      <c r="P568" s="68">
        <f>+E569+G569+H569+I569+J569</f>
        <v>0</v>
      </c>
      <c r="Q568" s="68">
        <f>+O568-P568</f>
        <v>0</v>
      </c>
      <c r="R568" s="68">
        <f>+L577++F580+L581</f>
        <v>0</v>
      </c>
      <c r="S568" s="68">
        <f>+F577+L580+F581</f>
        <v>0</v>
      </c>
      <c r="T568" s="63">
        <f>+R568-S568</f>
        <v>0</v>
      </c>
      <c r="U568" s="63">
        <f>+L568*2+M568*1+N568*0</f>
        <v>0</v>
      </c>
      <c r="V568" s="60"/>
    </row>
    <row r="569" spans="2:22" ht="14.25" customHeight="1">
      <c r="B569" s="90"/>
      <c r="C569" s="67"/>
      <c r="D569" s="67"/>
      <c r="E569" s="30">
        <f>+E577</f>
        <v>0</v>
      </c>
      <c r="F569" s="59"/>
      <c r="G569" s="26">
        <f>+K580</f>
        <v>0</v>
      </c>
      <c r="H569" s="26">
        <f>+E581</f>
        <v>0</v>
      </c>
      <c r="I569" s="78"/>
      <c r="J569" s="78"/>
      <c r="K569" s="68"/>
      <c r="L569" s="68"/>
      <c r="M569" s="68"/>
      <c r="N569" s="68"/>
      <c r="O569" s="68"/>
      <c r="P569" s="68"/>
      <c r="Q569" s="68"/>
      <c r="R569" s="68"/>
      <c r="S569" s="68"/>
      <c r="T569" s="63"/>
      <c r="U569" s="63"/>
      <c r="V569" s="60"/>
    </row>
    <row r="570" spans="2:22" ht="14.25" customHeight="1">
      <c r="B570" s="90"/>
      <c r="C570" s="67" t="s">
        <v>327</v>
      </c>
      <c r="D570" s="67"/>
      <c r="E570" s="30">
        <f>+E578</f>
        <v>0</v>
      </c>
      <c r="F570" s="27">
        <f>+K580</f>
        <v>0</v>
      </c>
      <c r="G570" s="59"/>
      <c r="H570" s="26">
        <f>+E576</f>
        <v>0</v>
      </c>
      <c r="I570" s="78"/>
      <c r="J570" s="78"/>
      <c r="K570" s="68">
        <v>0</v>
      </c>
      <c r="L570" s="68">
        <v>0</v>
      </c>
      <c r="M570" s="68">
        <v>0</v>
      </c>
      <c r="N570" s="68">
        <v>0</v>
      </c>
      <c r="O570" s="68">
        <f>+E570+F570+H570+I570</f>
        <v>0</v>
      </c>
      <c r="P570" s="68">
        <f>+E571+F571+H571+I571</f>
        <v>0</v>
      </c>
      <c r="Q570" s="68">
        <f>+O570-P570</f>
        <v>0</v>
      </c>
      <c r="R570" s="68">
        <f>+F576+F578+L580</f>
        <v>0</v>
      </c>
      <c r="S570" s="68">
        <f>+L576+L578+F580</f>
        <v>0</v>
      </c>
      <c r="T570" s="63">
        <f>+R570-S570</f>
        <v>0</v>
      </c>
      <c r="U570" s="63">
        <f>+L570*2+M570*1+N570*0</f>
        <v>0</v>
      </c>
      <c r="V570" s="60"/>
    </row>
    <row r="571" spans="2:22" ht="14.25" customHeight="1">
      <c r="B571" s="90"/>
      <c r="C571" s="67"/>
      <c r="D571" s="67"/>
      <c r="E571" s="30">
        <f>+K578</f>
        <v>0</v>
      </c>
      <c r="F571" s="27">
        <f>+E580</f>
        <v>0</v>
      </c>
      <c r="G571" s="59"/>
      <c r="H571" s="26">
        <f>+K576</f>
        <v>0</v>
      </c>
      <c r="I571" s="78"/>
      <c r="J571" s="78"/>
      <c r="K571" s="68"/>
      <c r="L571" s="68"/>
      <c r="M571" s="68"/>
      <c r="N571" s="68"/>
      <c r="O571" s="68"/>
      <c r="P571" s="68"/>
      <c r="Q571" s="68"/>
      <c r="R571" s="68"/>
      <c r="S571" s="68"/>
      <c r="T571" s="63"/>
      <c r="U571" s="63"/>
      <c r="V571" s="60"/>
    </row>
    <row r="572" spans="2:22" ht="14.25" customHeight="1" hidden="1">
      <c r="B572" s="90"/>
      <c r="C572" s="67"/>
      <c r="D572" s="67"/>
      <c r="E572" s="30">
        <f>+K579</f>
        <v>0</v>
      </c>
      <c r="F572" s="26">
        <f>+E581</f>
        <v>0</v>
      </c>
      <c r="G572" s="26">
        <f>+K576</f>
        <v>0</v>
      </c>
      <c r="H572" s="59"/>
      <c r="I572" s="78"/>
      <c r="J572" s="78"/>
      <c r="K572" s="68">
        <v>0</v>
      </c>
      <c r="L572" s="68">
        <v>0</v>
      </c>
      <c r="M572" s="68">
        <v>0</v>
      </c>
      <c r="N572" s="68">
        <v>0</v>
      </c>
      <c r="O572" s="68">
        <f>E572+F572+G572</f>
        <v>0</v>
      </c>
      <c r="P572" s="68">
        <f>+E573+F573+G573+I573+J573</f>
        <v>0</v>
      </c>
      <c r="Q572" s="68">
        <f>+O572-P572</f>
        <v>0</v>
      </c>
      <c r="R572" s="68">
        <f>+L576+L579+F581</f>
        <v>0</v>
      </c>
      <c r="S572" s="68">
        <f>+F576+F579+L581</f>
        <v>0</v>
      </c>
      <c r="T572" s="63">
        <f>+R572-S572</f>
        <v>0</v>
      </c>
      <c r="U572" s="63">
        <f>+L572*2+M572*1+N572*0</f>
        <v>0</v>
      </c>
      <c r="V572" s="60"/>
    </row>
    <row r="573" spans="2:22" ht="14.25" customHeight="1" hidden="1">
      <c r="B573" s="90"/>
      <c r="C573" s="67"/>
      <c r="D573" s="67"/>
      <c r="E573" s="30">
        <f>+E579</f>
        <v>0</v>
      </c>
      <c r="F573" s="26">
        <f>+K581</f>
        <v>0</v>
      </c>
      <c r="G573" s="26">
        <f>+E576</f>
        <v>0</v>
      </c>
      <c r="H573" s="59"/>
      <c r="I573" s="78"/>
      <c r="J573" s="78"/>
      <c r="K573" s="68"/>
      <c r="L573" s="68"/>
      <c r="M573" s="68"/>
      <c r="N573" s="68"/>
      <c r="O573" s="68"/>
      <c r="P573" s="68"/>
      <c r="Q573" s="68"/>
      <c r="R573" s="68"/>
      <c r="S573" s="68"/>
      <c r="T573" s="63"/>
      <c r="U573" s="63"/>
      <c r="V573" s="60"/>
    </row>
    <row r="574" spans="2:22" ht="14.2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2:22" ht="15">
      <c r="B575" s="29" t="s">
        <v>95</v>
      </c>
      <c r="C575" s="76" t="s">
        <v>7</v>
      </c>
      <c r="D575" s="77"/>
      <c r="E575" s="29" t="s">
        <v>24</v>
      </c>
      <c r="F575" s="29" t="s">
        <v>4</v>
      </c>
      <c r="G575" s="29" t="s">
        <v>0</v>
      </c>
      <c r="H575" s="70" t="s">
        <v>7</v>
      </c>
      <c r="I575" s="70"/>
      <c r="J575" s="70"/>
      <c r="K575" s="29" t="s">
        <v>24</v>
      </c>
      <c r="L575" s="29" t="s">
        <v>4</v>
      </c>
      <c r="M575" s="70" t="s">
        <v>5</v>
      </c>
      <c r="N575" s="70"/>
      <c r="O575" s="70" t="s">
        <v>6</v>
      </c>
      <c r="P575" s="70"/>
      <c r="Q575" s="70"/>
      <c r="R575" s="70"/>
      <c r="S575" s="70" t="s">
        <v>19</v>
      </c>
      <c r="T575" s="70"/>
      <c r="U575" s="70"/>
      <c r="V575" s="70"/>
    </row>
    <row r="576" spans="2:22" ht="27.75" customHeight="1">
      <c r="B576" s="88" t="s">
        <v>95</v>
      </c>
      <c r="C576" s="72" t="str">
        <f>C566</f>
        <v>NESTOR FABIAN PEÑALOZA GARCIA - EMPRESA INMOBILIARIA</v>
      </c>
      <c r="D576" s="73"/>
      <c r="E576" s="20"/>
      <c r="F576" s="20"/>
      <c r="G576" s="25" t="s">
        <v>0</v>
      </c>
      <c r="H576" s="61" t="str">
        <f>C568</f>
        <v>MAURICIO VASQUEZ - EPC</v>
      </c>
      <c r="I576" s="61"/>
      <c r="J576" s="61"/>
      <c r="K576" s="20"/>
      <c r="L576" s="20"/>
      <c r="M576" s="71">
        <v>0.5833333333333334</v>
      </c>
      <c r="N576" s="71"/>
      <c r="O576" s="79" t="s">
        <v>384</v>
      </c>
      <c r="P576" s="80"/>
      <c r="Q576" s="80"/>
      <c r="R576" s="81"/>
      <c r="S576" s="69">
        <v>2</v>
      </c>
      <c r="T576" s="69"/>
      <c r="U576" s="69"/>
      <c r="V576" s="69"/>
    </row>
    <row r="577" spans="2:22" ht="27.75" customHeight="1" hidden="1">
      <c r="B577" s="88"/>
      <c r="C577" s="65" t="str">
        <f>C570</f>
        <v>RICARDO ANDRES LOPEZ - HABITAD Y VIVIENDA</v>
      </c>
      <c r="D577" s="66"/>
      <c r="E577" s="20"/>
      <c r="F577" s="20"/>
      <c r="G577" s="25" t="s">
        <v>0</v>
      </c>
      <c r="H577" s="61">
        <f>C572</f>
        <v>0</v>
      </c>
      <c r="I577" s="61"/>
      <c r="J577" s="61"/>
      <c r="K577" s="20"/>
      <c r="L577" s="20"/>
      <c r="M577" s="71">
        <v>0.5069444444444444</v>
      </c>
      <c r="N577" s="71"/>
      <c r="O577" s="82"/>
      <c r="P577" s="83"/>
      <c r="Q577" s="83"/>
      <c r="R577" s="84"/>
      <c r="S577" s="69"/>
      <c r="T577" s="69"/>
      <c r="U577" s="69"/>
      <c r="V577" s="69"/>
    </row>
    <row r="578" spans="2:22" ht="27.75" customHeight="1" hidden="1">
      <c r="B578" s="88"/>
      <c r="C578" s="72">
        <f>C572</f>
        <v>0</v>
      </c>
      <c r="D578" s="73"/>
      <c r="E578" s="20"/>
      <c r="F578" s="20"/>
      <c r="G578" s="25" t="s">
        <v>0</v>
      </c>
      <c r="H578" s="61" t="str">
        <f>C566</f>
        <v>NESTOR FABIAN PEÑALOZA GARCIA - EMPRESA INMOBILIARIA</v>
      </c>
      <c r="I578" s="61"/>
      <c r="J578" s="61"/>
      <c r="K578" s="20"/>
      <c r="L578" s="20"/>
      <c r="M578" s="71">
        <v>0.513888888888889</v>
      </c>
      <c r="N578" s="71"/>
      <c r="O578" s="82"/>
      <c r="P578" s="83"/>
      <c r="Q578" s="83"/>
      <c r="R578" s="84"/>
      <c r="S578" s="69"/>
      <c r="T578" s="69"/>
      <c r="U578" s="69"/>
      <c r="V578" s="69"/>
    </row>
    <row r="579" spans="2:22" ht="27.75" customHeight="1">
      <c r="B579" s="88"/>
      <c r="C579" s="65" t="str">
        <f>C568</f>
        <v>MAURICIO VASQUEZ - EPC</v>
      </c>
      <c r="D579" s="66"/>
      <c r="E579" s="20"/>
      <c r="F579" s="20"/>
      <c r="G579" s="25" t="s">
        <v>0</v>
      </c>
      <c r="H579" s="61" t="str">
        <f>C570</f>
        <v>RICARDO ANDRES LOPEZ - HABITAD Y VIVIENDA</v>
      </c>
      <c r="I579" s="61"/>
      <c r="J579" s="61"/>
      <c r="K579" s="20"/>
      <c r="L579" s="20"/>
      <c r="M579" s="71">
        <v>0.5902777777777778</v>
      </c>
      <c r="N579" s="71"/>
      <c r="O579" s="82"/>
      <c r="P579" s="83"/>
      <c r="Q579" s="83"/>
      <c r="R579" s="84"/>
      <c r="S579" s="69"/>
      <c r="T579" s="69"/>
      <c r="U579" s="69"/>
      <c r="V579" s="69"/>
    </row>
    <row r="580" spans="2:22" ht="27.75" customHeight="1">
      <c r="B580" s="88"/>
      <c r="C580" s="65" t="str">
        <f>C566</f>
        <v>NESTOR FABIAN PEÑALOZA GARCIA - EMPRESA INMOBILIARIA</v>
      </c>
      <c r="D580" s="66"/>
      <c r="E580" s="20"/>
      <c r="F580" s="20"/>
      <c r="G580" s="25" t="s">
        <v>0</v>
      </c>
      <c r="H580" s="61" t="str">
        <f>C570</f>
        <v>RICARDO ANDRES LOPEZ - HABITAD Y VIVIENDA</v>
      </c>
      <c r="I580" s="61"/>
      <c r="J580" s="61"/>
      <c r="K580" s="20"/>
      <c r="L580" s="20"/>
      <c r="M580" s="71">
        <v>0.5972222222222222</v>
      </c>
      <c r="N580" s="71"/>
      <c r="O580" s="82"/>
      <c r="P580" s="83"/>
      <c r="Q580" s="83"/>
      <c r="R580" s="84"/>
      <c r="S580" s="69"/>
      <c r="T580" s="69"/>
      <c r="U580" s="69"/>
      <c r="V580" s="69"/>
    </row>
    <row r="581" spans="2:22" ht="27.75" customHeight="1" hidden="1">
      <c r="B581" s="88"/>
      <c r="C581" s="65" t="str">
        <f>C568</f>
        <v>MAURICIO VASQUEZ - EPC</v>
      </c>
      <c r="D581" s="66"/>
      <c r="E581" s="20"/>
      <c r="F581" s="20"/>
      <c r="G581" s="25" t="s">
        <v>0</v>
      </c>
      <c r="H581" s="61">
        <f>C572</f>
        <v>0</v>
      </c>
      <c r="I581" s="61"/>
      <c r="J581" s="61"/>
      <c r="K581" s="20"/>
      <c r="L581" s="20"/>
      <c r="M581" s="71">
        <v>0.5347222222222222</v>
      </c>
      <c r="N581" s="71"/>
      <c r="O581" s="85"/>
      <c r="P581" s="86"/>
      <c r="Q581" s="86"/>
      <c r="R581" s="87"/>
      <c r="S581" s="69"/>
      <c r="T581" s="69"/>
      <c r="U581" s="69"/>
      <c r="V581" s="69"/>
    </row>
    <row r="583" spans="2:22" ht="15.75">
      <c r="B583" s="38" t="s">
        <v>9</v>
      </c>
      <c r="C583" s="62"/>
      <c r="D583" s="62"/>
      <c r="E583" s="28">
        <v>1</v>
      </c>
      <c r="F583" s="28">
        <v>2</v>
      </c>
      <c r="G583" s="28">
        <v>3</v>
      </c>
      <c r="H583" s="28">
        <v>4</v>
      </c>
      <c r="I583" s="78"/>
      <c r="J583" s="78"/>
      <c r="K583" s="28" t="s">
        <v>1</v>
      </c>
      <c r="L583" s="28" t="s">
        <v>2</v>
      </c>
      <c r="M583" s="28" t="s">
        <v>3</v>
      </c>
      <c r="N583" s="28" t="s">
        <v>10</v>
      </c>
      <c r="O583" s="28" t="s">
        <v>21</v>
      </c>
      <c r="P583" s="28" t="s">
        <v>22</v>
      </c>
      <c r="Q583" s="28" t="s">
        <v>23</v>
      </c>
      <c r="R583" s="28" t="s">
        <v>13</v>
      </c>
      <c r="S583" s="28" t="s">
        <v>11</v>
      </c>
      <c r="T583" s="28" t="s">
        <v>12</v>
      </c>
      <c r="U583" s="28" t="s">
        <v>4</v>
      </c>
      <c r="V583" s="28" t="s">
        <v>20</v>
      </c>
    </row>
    <row r="584" spans="2:22" ht="14.25" customHeight="1">
      <c r="B584" s="89" t="s">
        <v>96</v>
      </c>
      <c r="C584" s="67" t="s">
        <v>329</v>
      </c>
      <c r="D584" s="67"/>
      <c r="E584" s="75"/>
      <c r="F584" s="26">
        <f>+E595</f>
        <v>0</v>
      </c>
      <c r="G584" s="26">
        <f>+K596</f>
        <v>0</v>
      </c>
      <c r="H584" s="26">
        <f>+E597</f>
        <v>0</v>
      </c>
      <c r="I584" s="78"/>
      <c r="J584" s="78"/>
      <c r="K584" s="68">
        <v>0</v>
      </c>
      <c r="L584" s="68">
        <v>0</v>
      </c>
      <c r="M584" s="63">
        <v>0</v>
      </c>
      <c r="N584" s="63">
        <v>0</v>
      </c>
      <c r="O584" s="68">
        <f>+F584+G584+H584+I584+J584</f>
        <v>0</v>
      </c>
      <c r="P584" s="68">
        <f>+F585+G585+H585+I585+J585</f>
        <v>0</v>
      </c>
      <c r="Q584" s="68">
        <f>+O584-P584</f>
        <v>0</v>
      </c>
      <c r="R584" s="63">
        <f>+F595+L596+F597</f>
        <v>0</v>
      </c>
      <c r="S584" s="63">
        <f>+L595+F596+L597</f>
        <v>0</v>
      </c>
      <c r="T584" s="63">
        <f>+R584-S584</f>
        <v>0</v>
      </c>
      <c r="U584" s="63">
        <f>+L584*2+M584*1+N584*0</f>
        <v>0</v>
      </c>
      <c r="V584" s="60"/>
    </row>
    <row r="585" spans="2:22" ht="14.25" customHeight="1">
      <c r="B585" s="90"/>
      <c r="C585" s="67"/>
      <c r="D585" s="67"/>
      <c r="E585" s="75"/>
      <c r="F585" s="26">
        <f>+K595</f>
        <v>0</v>
      </c>
      <c r="G585" s="26">
        <f>+E596</f>
        <v>0</v>
      </c>
      <c r="H585" s="26">
        <f>+K597</f>
        <v>0</v>
      </c>
      <c r="I585" s="78"/>
      <c r="J585" s="78"/>
      <c r="K585" s="68"/>
      <c r="L585" s="68"/>
      <c r="M585" s="63"/>
      <c r="N585" s="63"/>
      <c r="O585" s="68"/>
      <c r="P585" s="68"/>
      <c r="Q585" s="68"/>
      <c r="R585" s="63"/>
      <c r="S585" s="63"/>
      <c r="T585" s="63"/>
      <c r="U585" s="63"/>
      <c r="V585" s="60"/>
    </row>
    <row r="586" spans="2:22" ht="14.25" customHeight="1">
      <c r="B586" s="90"/>
      <c r="C586" s="67" t="s">
        <v>330</v>
      </c>
      <c r="D586" s="67"/>
      <c r="E586" s="30">
        <f>+K595</f>
        <v>0</v>
      </c>
      <c r="F586" s="59"/>
      <c r="G586" s="26">
        <f>+E598</f>
        <v>0</v>
      </c>
      <c r="H586" s="26">
        <f>+K599</f>
        <v>0</v>
      </c>
      <c r="I586" s="78"/>
      <c r="J586" s="78"/>
      <c r="K586" s="68">
        <v>0</v>
      </c>
      <c r="L586" s="68">
        <v>0</v>
      </c>
      <c r="M586" s="68">
        <v>0</v>
      </c>
      <c r="N586" s="68">
        <v>0</v>
      </c>
      <c r="O586" s="68">
        <f>+E586+G586+H586+I586+J586</f>
        <v>0</v>
      </c>
      <c r="P586" s="68">
        <f>+E587+G587+H587+I587+J587</f>
        <v>0</v>
      </c>
      <c r="Q586" s="68">
        <f>+O586-P586</f>
        <v>0</v>
      </c>
      <c r="R586" s="68">
        <f>+L595++F598+L599</f>
        <v>0</v>
      </c>
      <c r="S586" s="68">
        <f>+F595+L598+F599</f>
        <v>0</v>
      </c>
      <c r="T586" s="63">
        <f>+R586-S586</f>
        <v>0</v>
      </c>
      <c r="U586" s="63">
        <f>+L586*2+M586*1+N586*0</f>
        <v>0</v>
      </c>
      <c r="V586" s="60"/>
    </row>
    <row r="587" spans="2:22" ht="14.25" customHeight="1">
      <c r="B587" s="90"/>
      <c r="C587" s="67"/>
      <c r="D587" s="67"/>
      <c r="E587" s="30">
        <f>+E595</f>
        <v>0</v>
      </c>
      <c r="F587" s="59"/>
      <c r="G587" s="26">
        <f>+K598</f>
        <v>0</v>
      </c>
      <c r="H587" s="26">
        <f>+E599</f>
        <v>0</v>
      </c>
      <c r="I587" s="78"/>
      <c r="J587" s="78"/>
      <c r="K587" s="68"/>
      <c r="L587" s="68"/>
      <c r="M587" s="68"/>
      <c r="N587" s="68"/>
      <c r="O587" s="68"/>
      <c r="P587" s="68"/>
      <c r="Q587" s="68"/>
      <c r="R587" s="68"/>
      <c r="S587" s="68"/>
      <c r="T587" s="63"/>
      <c r="U587" s="63"/>
      <c r="V587" s="60"/>
    </row>
    <row r="588" spans="2:22" ht="14.25" customHeight="1">
      <c r="B588" s="90"/>
      <c r="C588" s="67" t="s">
        <v>331</v>
      </c>
      <c r="D588" s="67"/>
      <c r="E588" s="30">
        <f>+E596</f>
        <v>0</v>
      </c>
      <c r="F588" s="27">
        <f>+K598</f>
        <v>0</v>
      </c>
      <c r="G588" s="59"/>
      <c r="H588" s="26">
        <f>+E594</f>
        <v>0</v>
      </c>
      <c r="I588" s="78"/>
      <c r="J588" s="78"/>
      <c r="K588" s="68">
        <v>0</v>
      </c>
      <c r="L588" s="68">
        <v>0</v>
      </c>
      <c r="M588" s="68">
        <v>0</v>
      </c>
      <c r="N588" s="68">
        <v>0</v>
      </c>
      <c r="O588" s="68">
        <f>+E588+F588+H588+I588</f>
        <v>0</v>
      </c>
      <c r="P588" s="68">
        <f>+E589+F589+H589+I589</f>
        <v>0</v>
      </c>
      <c r="Q588" s="68">
        <f>+O588-P588</f>
        <v>0</v>
      </c>
      <c r="R588" s="68">
        <f>+F594+F596+L598</f>
        <v>0</v>
      </c>
      <c r="S588" s="68">
        <f>+L594+L596+F598</f>
        <v>0</v>
      </c>
      <c r="T588" s="63">
        <f>+R588-S588</f>
        <v>0</v>
      </c>
      <c r="U588" s="63">
        <f>+L588*2+M588*1+N588*0</f>
        <v>0</v>
      </c>
      <c r="V588" s="60"/>
    </row>
    <row r="589" spans="2:22" ht="14.25" customHeight="1">
      <c r="B589" s="90"/>
      <c r="C589" s="67"/>
      <c r="D589" s="67"/>
      <c r="E589" s="30">
        <f>+K596</f>
        <v>0</v>
      </c>
      <c r="F589" s="27">
        <f>+E598</f>
        <v>0</v>
      </c>
      <c r="G589" s="59"/>
      <c r="H589" s="26">
        <f>+K594</f>
        <v>0</v>
      </c>
      <c r="I589" s="78"/>
      <c r="J589" s="78"/>
      <c r="K589" s="68"/>
      <c r="L589" s="68"/>
      <c r="M589" s="68"/>
      <c r="N589" s="68"/>
      <c r="O589" s="68"/>
      <c r="P589" s="68"/>
      <c r="Q589" s="68"/>
      <c r="R589" s="68"/>
      <c r="S589" s="68"/>
      <c r="T589" s="63"/>
      <c r="U589" s="63"/>
      <c r="V589" s="60"/>
    </row>
    <row r="590" spans="2:22" ht="14.25" customHeight="1">
      <c r="B590" s="90"/>
      <c r="C590" s="67" t="s">
        <v>332</v>
      </c>
      <c r="D590" s="67"/>
      <c r="E590" s="30">
        <f>+K597</f>
        <v>0</v>
      </c>
      <c r="F590" s="26">
        <f>+E599</f>
        <v>0</v>
      </c>
      <c r="G590" s="26">
        <f>+K594</f>
        <v>0</v>
      </c>
      <c r="H590" s="59"/>
      <c r="I590" s="78"/>
      <c r="J590" s="78"/>
      <c r="K590" s="68">
        <v>0</v>
      </c>
      <c r="L590" s="68">
        <v>0</v>
      </c>
      <c r="M590" s="68">
        <v>0</v>
      </c>
      <c r="N590" s="68">
        <v>0</v>
      </c>
      <c r="O590" s="68">
        <f>E590+F590+G590</f>
        <v>0</v>
      </c>
      <c r="P590" s="68">
        <f>+E591+F591+G591+I591+J591</f>
        <v>0</v>
      </c>
      <c r="Q590" s="68">
        <f>+O590-P590</f>
        <v>0</v>
      </c>
      <c r="R590" s="68">
        <f>+L594+L597+F599</f>
        <v>0</v>
      </c>
      <c r="S590" s="68">
        <f>+F594+F597+L599</f>
        <v>0</v>
      </c>
      <c r="T590" s="63">
        <f>+R590-S590</f>
        <v>0</v>
      </c>
      <c r="U590" s="63">
        <f>+L590*2+M590*1+N590*0</f>
        <v>0</v>
      </c>
      <c r="V590" s="60"/>
    </row>
    <row r="591" spans="2:22" ht="14.25" customHeight="1">
      <c r="B591" s="90"/>
      <c r="C591" s="67"/>
      <c r="D591" s="67"/>
      <c r="E591" s="30">
        <f>+E597</f>
        <v>0</v>
      </c>
      <c r="F591" s="26">
        <f>+K599</f>
        <v>0</v>
      </c>
      <c r="G591" s="26">
        <f>+E594</f>
        <v>0</v>
      </c>
      <c r="H591" s="59"/>
      <c r="I591" s="78"/>
      <c r="J591" s="78"/>
      <c r="K591" s="68"/>
      <c r="L591" s="68"/>
      <c r="M591" s="68"/>
      <c r="N591" s="68"/>
      <c r="O591" s="68"/>
      <c r="P591" s="68"/>
      <c r="Q591" s="68"/>
      <c r="R591" s="68"/>
      <c r="S591" s="68"/>
      <c r="T591" s="63"/>
      <c r="U591" s="63"/>
      <c r="V591" s="60"/>
    </row>
    <row r="592" spans="2:22" ht="14.2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2:22" ht="15">
      <c r="B593" s="29" t="s">
        <v>96</v>
      </c>
      <c r="C593" s="76" t="s">
        <v>7</v>
      </c>
      <c r="D593" s="77"/>
      <c r="E593" s="29" t="s">
        <v>24</v>
      </c>
      <c r="F593" s="29" t="s">
        <v>4</v>
      </c>
      <c r="G593" s="29" t="s">
        <v>0</v>
      </c>
      <c r="H593" s="70" t="s">
        <v>7</v>
      </c>
      <c r="I593" s="70"/>
      <c r="J593" s="70"/>
      <c r="K593" s="29" t="s">
        <v>24</v>
      </c>
      <c r="L593" s="29" t="s">
        <v>4</v>
      </c>
      <c r="M593" s="70" t="s">
        <v>5</v>
      </c>
      <c r="N593" s="70"/>
      <c r="O593" s="70" t="s">
        <v>6</v>
      </c>
      <c r="P593" s="70"/>
      <c r="Q593" s="70"/>
      <c r="R593" s="70"/>
      <c r="S593" s="70" t="s">
        <v>19</v>
      </c>
      <c r="T593" s="70"/>
      <c r="U593" s="70"/>
      <c r="V593" s="70"/>
    </row>
    <row r="594" spans="2:22" ht="26.25" customHeight="1">
      <c r="B594" s="88" t="s">
        <v>96</v>
      </c>
      <c r="C594" s="72" t="str">
        <f>C584</f>
        <v>JHONSON PEÑA - BENEFICENCIA</v>
      </c>
      <c r="D594" s="73"/>
      <c r="E594" s="20"/>
      <c r="F594" s="20"/>
      <c r="G594" s="25" t="s">
        <v>0</v>
      </c>
      <c r="H594" s="61" t="str">
        <f>C586</f>
        <v>NESTOR JULIO MALAGON CRUZ - DESARROLLO E INCLUSION SOCIAL</v>
      </c>
      <c r="I594" s="61"/>
      <c r="J594" s="61"/>
      <c r="K594" s="20"/>
      <c r="L594" s="20"/>
      <c r="M594" s="71">
        <v>0.5833333333333334</v>
      </c>
      <c r="N594" s="71"/>
      <c r="O594" s="79" t="s">
        <v>384</v>
      </c>
      <c r="P594" s="80"/>
      <c r="Q594" s="80"/>
      <c r="R594" s="81"/>
      <c r="S594" s="69">
        <v>3</v>
      </c>
      <c r="T594" s="69"/>
      <c r="U594" s="69"/>
      <c r="V594" s="69"/>
    </row>
    <row r="595" spans="2:22" ht="26.25" customHeight="1">
      <c r="B595" s="88"/>
      <c r="C595" s="65" t="str">
        <f>C588</f>
        <v>JHONNATAN FERNANDO SARMIENTO CASTRO - PENSIONES</v>
      </c>
      <c r="D595" s="66"/>
      <c r="E595" s="20"/>
      <c r="F595" s="20"/>
      <c r="G595" s="25" t="s">
        <v>0</v>
      </c>
      <c r="H595" s="61" t="str">
        <f>C590</f>
        <v>MARIO FERNANDEZ TRIANA - EPC</v>
      </c>
      <c r="I595" s="61"/>
      <c r="J595" s="61"/>
      <c r="K595" s="20"/>
      <c r="L595" s="20"/>
      <c r="M595" s="71">
        <v>0.5902777777777778</v>
      </c>
      <c r="N595" s="71"/>
      <c r="O595" s="82"/>
      <c r="P595" s="83"/>
      <c r="Q595" s="83"/>
      <c r="R595" s="84"/>
      <c r="S595" s="69"/>
      <c r="T595" s="69"/>
      <c r="U595" s="69"/>
      <c r="V595" s="69"/>
    </row>
    <row r="596" spans="2:22" ht="26.25" customHeight="1">
      <c r="B596" s="88"/>
      <c r="C596" s="72" t="str">
        <f>C590</f>
        <v>MARIO FERNANDEZ TRIANA - EPC</v>
      </c>
      <c r="D596" s="73"/>
      <c r="E596" s="20"/>
      <c r="F596" s="20"/>
      <c r="G596" s="25" t="s">
        <v>0</v>
      </c>
      <c r="H596" s="61" t="str">
        <f>C584</f>
        <v>JHONSON PEÑA - BENEFICENCIA</v>
      </c>
      <c r="I596" s="61"/>
      <c r="J596" s="61"/>
      <c r="K596" s="20"/>
      <c r="L596" s="20"/>
      <c r="M596" s="71">
        <v>0.5972222222222222</v>
      </c>
      <c r="N596" s="71"/>
      <c r="O596" s="82"/>
      <c r="P596" s="83"/>
      <c r="Q596" s="83"/>
      <c r="R596" s="84"/>
      <c r="S596" s="69"/>
      <c r="T596" s="69"/>
      <c r="U596" s="69"/>
      <c r="V596" s="69"/>
    </row>
    <row r="597" spans="2:22" ht="26.25" customHeight="1">
      <c r="B597" s="88"/>
      <c r="C597" s="65" t="str">
        <f>C586</f>
        <v>NESTOR JULIO MALAGON CRUZ - DESARROLLO E INCLUSION SOCIAL</v>
      </c>
      <c r="D597" s="66"/>
      <c r="E597" s="20"/>
      <c r="F597" s="20"/>
      <c r="G597" s="25" t="s">
        <v>0</v>
      </c>
      <c r="H597" s="61" t="str">
        <f>C588</f>
        <v>JHONNATAN FERNANDO SARMIENTO CASTRO - PENSIONES</v>
      </c>
      <c r="I597" s="61"/>
      <c r="J597" s="61"/>
      <c r="K597" s="20"/>
      <c r="L597" s="20"/>
      <c r="M597" s="71">
        <v>0.6041666666666666</v>
      </c>
      <c r="N597" s="71"/>
      <c r="O597" s="82"/>
      <c r="P597" s="83"/>
      <c r="Q597" s="83"/>
      <c r="R597" s="84"/>
      <c r="S597" s="69"/>
      <c r="T597" s="69"/>
      <c r="U597" s="69"/>
      <c r="V597" s="69"/>
    </row>
    <row r="598" spans="2:22" ht="26.25" customHeight="1">
      <c r="B598" s="88"/>
      <c r="C598" s="65" t="str">
        <f>C584</f>
        <v>JHONSON PEÑA - BENEFICENCIA</v>
      </c>
      <c r="D598" s="66"/>
      <c r="E598" s="20"/>
      <c r="F598" s="20"/>
      <c r="G598" s="25" t="s">
        <v>0</v>
      </c>
      <c r="H598" s="61" t="str">
        <f>C588</f>
        <v>JHONNATAN FERNANDO SARMIENTO CASTRO - PENSIONES</v>
      </c>
      <c r="I598" s="61"/>
      <c r="J598" s="61"/>
      <c r="K598" s="20"/>
      <c r="L598" s="20"/>
      <c r="M598" s="71">
        <v>0.611111111111111</v>
      </c>
      <c r="N598" s="71"/>
      <c r="O598" s="82"/>
      <c r="P598" s="83"/>
      <c r="Q598" s="83"/>
      <c r="R598" s="84"/>
      <c r="S598" s="69"/>
      <c r="T598" s="69"/>
      <c r="U598" s="69"/>
      <c r="V598" s="69"/>
    </row>
    <row r="599" spans="2:22" ht="26.25" customHeight="1">
      <c r="B599" s="88"/>
      <c r="C599" s="65" t="str">
        <f>C586</f>
        <v>NESTOR JULIO MALAGON CRUZ - DESARROLLO E INCLUSION SOCIAL</v>
      </c>
      <c r="D599" s="66"/>
      <c r="E599" s="20"/>
      <c r="F599" s="20"/>
      <c r="G599" s="25" t="s">
        <v>0</v>
      </c>
      <c r="H599" s="61" t="str">
        <f>C590</f>
        <v>MARIO FERNANDEZ TRIANA - EPC</v>
      </c>
      <c r="I599" s="61"/>
      <c r="J599" s="61"/>
      <c r="K599" s="20"/>
      <c r="L599" s="20"/>
      <c r="M599" s="71">
        <v>0.6180555555555556</v>
      </c>
      <c r="N599" s="71"/>
      <c r="O599" s="85"/>
      <c r="P599" s="86"/>
      <c r="Q599" s="86"/>
      <c r="R599" s="87"/>
      <c r="S599" s="69"/>
      <c r="T599" s="69"/>
      <c r="U599" s="69"/>
      <c r="V599" s="69"/>
    </row>
    <row r="601" spans="2:22" ht="15.75">
      <c r="B601" s="38" t="s">
        <v>9</v>
      </c>
      <c r="C601" s="62"/>
      <c r="D601" s="62"/>
      <c r="E601" s="28">
        <v>1</v>
      </c>
      <c r="F601" s="28">
        <v>2</v>
      </c>
      <c r="G601" s="40">
        <v>3</v>
      </c>
      <c r="H601" s="40">
        <v>4</v>
      </c>
      <c r="I601" s="93"/>
      <c r="J601" s="78"/>
      <c r="K601" s="28" t="s">
        <v>1</v>
      </c>
      <c r="L601" s="28" t="s">
        <v>2</v>
      </c>
      <c r="M601" s="28" t="s">
        <v>3</v>
      </c>
      <c r="N601" s="28" t="s">
        <v>10</v>
      </c>
      <c r="O601" s="28" t="s">
        <v>21</v>
      </c>
      <c r="P601" s="28" t="s">
        <v>22</v>
      </c>
      <c r="Q601" s="28" t="s">
        <v>23</v>
      </c>
      <c r="R601" s="28" t="s">
        <v>13</v>
      </c>
      <c r="S601" s="28" t="s">
        <v>11</v>
      </c>
      <c r="T601" s="28" t="s">
        <v>12</v>
      </c>
      <c r="U601" s="28" t="s">
        <v>4</v>
      </c>
      <c r="V601" s="28" t="s">
        <v>20</v>
      </c>
    </row>
    <row r="602" spans="2:22" ht="14.25" customHeight="1">
      <c r="B602" s="89" t="s">
        <v>97</v>
      </c>
      <c r="C602" s="67" t="s">
        <v>333</v>
      </c>
      <c r="D602" s="67"/>
      <c r="E602" s="75"/>
      <c r="F602" s="26">
        <f>+E613</f>
        <v>0</v>
      </c>
      <c r="G602" s="41">
        <f>+K614</f>
        <v>0</v>
      </c>
      <c r="H602" s="39">
        <f>+E615</f>
        <v>0</v>
      </c>
      <c r="I602" s="93"/>
      <c r="J602" s="78"/>
      <c r="K602" s="68">
        <v>0</v>
      </c>
      <c r="L602" s="68">
        <v>0</v>
      </c>
      <c r="M602" s="63">
        <v>0</v>
      </c>
      <c r="N602" s="63">
        <v>0</v>
      </c>
      <c r="O602" s="68">
        <f>+F602+G602+H602+I602+J602</f>
        <v>0</v>
      </c>
      <c r="P602" s="68">
        <f>+F603+G603+H603+I603+J603</f>
        <v>0</v>
      </c>
      <c r="Q602" s="68">
        <f>+O602-P602</f>
        <v>0</v>
      </c>
      <c r="R602" s="63">
        <f>+F613+L614+F615</f>
        <v>0</v>
      </c>
      <c r="S602" s="63">
        <f>+L613+F614+L615</f>
        <v>0</v>
      </c>
      <c r="T602" s="63">
        <f>+R602-S602</f>
        <v>0</v>
      </c>
      <c r="U602" s="63">
        <f>+L602*2+M602*1+N602*0</f>
        <v>0</v>
      </c>
      <c r="V602" s="60"/>
    </row>
    <row r="603" spans="2:22" ht="14.25" customHeight="1">
      <c r="B603" s="90"/>
      <c r="C603" s="67"/>
      <c r="D603" s="67"/>
      <c r="E603" s="75"/>
      <c r="F603" s="26">
        <f>+K613</f>
        <v>0</v>
      </c>
      <c r="G603" s="41">
        <f>+E614</f>
        <v>0</v>
      </c>
      <c r="H603" s="39">
        <f>+K615</f>
        <v>0</v>
      </c>
      <c r="I603" s="93"/>
      <c r="J603" s="78"/>
      <c r="K603" s="68"/>
      <c r="L603" s="68"/>
      <c r="M603" s="63"/>
      <c r="N603" s="63"/>
      <c r="O603" s="68"/>
      <c r="P603" s="68"/>
      <c r="Q603" s="68"/>
      <c r="R603" s="63"/>
      <c r="S603" s="63"/>
      <c r="T603" s="63"/>
      <c r="U603" s="63"/>
      <c r="V603" s="60"/>
    </row>
    <row r="604" spans="2:22" ht="14.25" customHeight="1">
      <c r="B604" s="90"/>
      <c r="C604" s="67" t="s">
        <v>334</v>
      </c>
      <c r="D604" s="67"/>
      <c r="E604" s="30">
        <f>+K613</f>
        <v>0</v>
      </c>
      <c r="F604" s="59"/>
      <c r="G604" s="41">
        <f>+E616</f>
        <v>0</v>
      </c>
      <c r="H604" s="39">
        <f>+K617</f>
        <v>0</v>
      </c>
      <c r="I604" s="93"/>
      <c r="J604" s="78"/>
      <c r="K604" s="68">
        <v>0</v>
      </c>
      <c r="L604" s="68">
        <v>0</v>
      </c>
      <c r="M604" s="68">
        <v>0</v>
      </c>
      <c r="N604" s="68">
        <v>0</v>
      </c>
      <c r="O604" s="68">
        <f>+E604+G604+H604+I604+J604</f>
        <v>0</v>
      </c>
      <c r="P604" s="68">
        <f>+E605+G605+H605+I605+J605</f>
        <v>0</v>
      </c>
      <c r="Q604" s="68">
        <f>+O604-P604</f>
        <v>0</v>
      </c>
      <c r="R604" s="68">
        <f>+L613++F616+L617</f>
        <v>0</v>
      </c>
      <c r="S604" s="68">
        <f>+F613+L616+F617</f>
        <v>0</v>
      </c>
      <c r="T604" s="63">
        <f>+R604-S604</f>
        <v>0</v>
      </c>
      <c r="U604" s="63">
        <f>+L604*2+M604*1+N604*0</f>
        <v>0</v>
      </c>
      <c r="V604" s="60"/>
    </row>
    <row r="605" spans="2:22" ht="14.25" customHeight="1">
      <c r="B605" s="90"/>
      <c r="C605" s="67"/>
      <c r="D605" s="67"/>
      <c r="E605" s="30">
        <f>+E613</f>
        <v>0</v>
      </c>
      <c r="F605" s="59"/>
      <c r="G605" s="41">
        <f>+K616</f>
        <v>0</v>
      </c>
      <c r="H605" s="39">
        <f>+E617</f>
        <v>0</v>
      </c>
      <c r="I605" s="93"/>
      <c r="J605" s="78"/>
      <c r="K605" s="68"/>
      <c r="L605" s="68"/>
      <c r="M605" s="68"/>
      <c r="N605" s="68"/>
      <c r="O605" s="68"/>
      <c r="P605" s="68"/>
      <c r="Q605" s="68"/>
      <c r="R605" s="68"/>
      <c r="S605" s="68"/>
      <c r="T605" s="63"/>
      <c r="U605" s="63"/>
      <c r="V605" s="60"/>
    </row>
    <row r="606" spans="2:22" ht="14.25" customHeight="1">
      <c r="B606" s="90"/>
      <c r="C606" s="67" t="s">
        <v>335</v>
      </c>
      <c r="D606" s="67"/>
      <c r="E606" s="30">
        <f>+E614</f>
        <v>0</v>
      </c>
      <c r="F606" s="27">
        <f>+K616</f>
        <v>0</v>
      </c>
      <c r="G606" s="64"/>
      <c r="H606" s="39">
        <f>+E612</f>
        <v>0</v>
      </c>
      <c r="I606" s="93"/>
      <c r="J606" s="78"/>
      <c r="K606" s="68">
        <v>0</v>
      </c>
      <c r="L606" s="68">
        <v>0</v>
      </c>
      <c r="M606" s="68">
        <v>0</v>
      </c>
      <c r="N606" s="68">
        <v>0</v>
      </c>
      <c r="O606" s="68">
        <f>+E606+F606+H606+I606</f>
        <v>0</v>
      </c>
      <c r="P606" s="68">
        <f>+E607+F607+H607+I607</f>
        <v>0</v>
      </c>
      <c r="Q606" s="68">
        <f>+O606-P606</f>
        <v>0</v>
      </c>
      <c r="R606" s="68">
        <f>+F612+F614+L616</f>
        <v>0</v>
      </c>
      <c r="S606" s="68">
        <f>+L612+L614+F616</f>
        <v>0</v>
      </c>
      <c r="T606" s="63">
        <f>+R606-S606</f>
        <v>0</v>
      </c>
      <c r="U606" s="63">
        <f>+L606*2+M606*1+N606*0</f>
        <v>0</v>
      </c>
      <c r="V606" s="60"/>
    </row>
    <row r="607" spans="2:22" ht="14.25" customHeight="1">
      <c r="B607" s="90"/>
      <c r="C607" s="67"/>
      <c r="D607" s="67"/>
      <c r="E607" s="30">
        <f>+K614</f>
        <v>0</v>
      </c>
      <c r="F607" s="27">
        <f>+E616</f>
        <v>0</v>
      </c>
      <c r="G607" s="64"/>
      <c r="H607" s="39">
        <f>+K612</f>
        <v>0</v>
      </c>
      <c r="I607" s="93"/>
      <c r="J607" s="78"/>
      <c r="K607" s="68"/>
      <c r="L607" s="68"/>
      <c r="M607" s="68"/>
      <c r="N607" s="68"/>
      <c r="O607" s="68"/>
      <c r="P607" s="68"/>
      <c r="Q607" s="68"/>
      <c r="R607" s="68"/>
      <c r="S607" s="68"/>
      <c r="T607" s="63"/>
      <c r="U607" s="63"/>
      <c r="V607" s="60"/>
    </row>
    <row r="608" spans="2:22" ht="14.25" customHeight="1">
      <c r="B608" s="90"/>
      <c r="C608" s="67" t="s">
        <v>336</v>
      </c>
      <c r="D608" s="67"/>
      <c r="E608" s="30">
        <f>+K615</f>
        <v>0</v>
      </c>
      <c r="F608" s="26">
        <f>+E617</f>
        <v>0</v>
      </c>
      <c r="G608" s="26">
        <f>+K612</f>
        <v>0</v>
      </c>
      <c r="H608" s="94"/>
      <c r="I608" s="78"/>
      <c r="J608" s="78"/>
      <c r="K608" s="68">
        <v>0</v>
      </c>
      <c r="L608" s="68">
        <v>0</v>
      </c>
      <c r="M608" s="68">
        <v>0</v>
      </c>
      <c r="N608" s="68">
        <v>0</v>
      </c>
      <c r="O608" s="68">
        <f>E608+F608+G608</f>
        <v>0</v>
      </c>
      <c r="P608" s="68">
        <f>+E609+F609+G609+I609+J609</f>
        <v>0</v>
      </c>
      <c r="Q608" s="68">
        <f>+O608-P608</f>
        <v>0</v>
      </c>
      <c r="R608" s="68">
        <f>+L612+L615+F617</f>
        <v>0</v>
      </c>
      <c r="S608" s="68">
        <f>+F612+F615+L617</f>
        <v>0</v>
      </c>
      <c r="T608" s="63">
        <f>+R608-S608</f>
        <v>0</v>
      </c>
      <c r="U608" s="63">
        <f>+L608*2+M608*1+N608*0</f>
        <v>0</v>
      </c>
      <c r="V608" s="60"/>
    </row>
    <row r="609" spans="2:22" ht="14.25" customHeight="1">
      <c r="B609" s="90"/>
      <c r="C609" s="67"/>
      <c r="D609" s="67"/>
      <c r="E609" s="30">
        <f>+E615</f>
        <v>0</v>
      </c>
      <c r="F609" s="26">
        <f>+K617</f>
        <v>0</v>
      </c>
      <c r="G609" s="26">
        <f>+E612</f>
        <v>0</v>
      </c>
      <c r="H609" s="59"/>
      <c r="I609" s="78"/>
      <c r="J609" s="78"/>
      <c r="K609" s="68"/>
      <c r="L609" s="68"/>
      <c r="M609" s="68"/>
      <c r="N609" s="68"/>
      <c r="O609" s="68"/>
      <c r="P609" s="68"/>
      <c r="Q609" s="68"/>
      <c r="R609" s="68"/>
      <c r="S609" s="68"/>
      <c r="T609" s="63"/>
      <c r="U609" s="63"/>
      <c r="V609" s="60"/>
    </row>
    <row r="610" spans="2:22" ht="14.25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2:22" ht="15">
      <c r="B611" s="29" t="s">
        <v>97</v>
      </c>
      <c r="C611" s="76" t="s">
        <v>7</v>
      </c>
      <c r="D611" s="77"/>
      <c r="E611" s="29" t="s">
        <v>24</v>
      </c>
      <c r="F611" s="29" t="s">
        <v>4</v>
      </c>
      <c r="G611" s="29" t="s">
        <v>0</v>
      </c>
      <c r="H611" s="70" t="s">
        <v>7</v>
      </c>
      <c r="I611" s="70"/>
      <c r="J611" s="70"/>
      <c r="K611" s="29" t="s">
        <v>24</v>
      </c>
      <c r="L611" s="29" t="s">
        <v>4</v>
      </c>
      <c r="M611" s="70" t="s">
        <v>5</v>
      </c>
      <c r="N611" s="70"/>
      <c r="O611" s="70" t="s">
        <v>6</v>
      </c>
      <c r="P611" s="70"/>
      <c r="Q611" s="70"/>
      <c r="R611" s="70"/>
      <c r="S611" s="70" t="s">
        <v>19</v>
      </c>
      <c r="T611" s="70"/>
      <c r="U611" s="70"/>
      <c r="V611" s="70"/>
    </row>
    <row r="612" spans="2:22" ht="27.75" customHeight="1">
      <c r="B612" s="88" t="s">
        <v>97</v>
      </c>
      <c r="C612" s="72" t="str">
        <f>C602</f>
        <v>LUIS EDUARDO OSPINA  - IDACO</v>
      </c>
      <c r="D612" s="73"/>
      <c r="E612" s="20"/>
      <c r="F612" s="20"/>
      <c r="G612" s="25" t="s">
        <v>0</v>
      </c>
      <c r="H612" s="61" t="str">
        <f>C604</f>
        <v>CRISTHIAN CAMILO RODRIGUEZ - GENERAL</v>
      </c>
      <c r="I612" s="61"/>
      <c r="J612" s="61"/>
      <c r="K612" s="20"/>
      <c r="L612" s="20"/>
      <c r="M612" s="71">
        <v>0.5833333333333334</v>
      </c>
      <c r="N612" s="71"/>
      <c r="O612" s="79" t="s">
        <v>384</v>
      </c>
      <c r="P612" s="80"/>
      <c r="Q612" s="80"/>
      <c r="R612" s="81"/>
      <c r="S612" s="69">
        <v>4</v>
      </c>
      <c r="T612" s="69"/>
      <c r="U612" s="69"/>
      <c r="V612" s="69"/>
    </row>
    <row r="613" spans="2:22" ht="27.75" customHeight="1">
      <c r="B613" s="88"/>
      <c r="C613" s="65" t="str">
        <f>C606</f>
        <v>FERNANDO ANTONIO ROA PINEDA - HACIENDA</v>
      </c>
      <c r="D613" s="66"/>
      <c r="E613" s="20"/>
      <c r="F613" s="20"/>
      <c r="G613" s="25" t="s">
        <v>0</v>
      </c>
      <c r="H613" s="61" t="str">
        <f>C608</f>
        <v>MILTON JOSUE SUAREZ INFANTE - ICCU</v>
      </c>
      <c r="I613" s="61"/>
      <c r="J613" s="61"/>
      <c r="K613" s="20"/>
      <c r="L613" s="20"/>
      <c r="M613" s="71">
        <v>0.5902777777777778</v>
      </c>
      <c r="N613" s="71"/>
      <c r="O613" s="82"/>
      <c r="P613" s="83"/>
      <c r="Q613" s="83"/>
      <c r="R613" s="84"/>
      <c r="S613" s="69"/>
      <c r="T613" s="69"/>
      <c r="U613" s="69"/>
      <c r="V613" s="69"/>
    </row>
    <row r="614" spans="2:22" ht="27.75" customHeight="1">
      <c r="B614" s="88"/>
      <c r="C614" s="72" t="str">
        <f>C608</f>
        <v>MILTON JOSUE SUAREZ INFANTE - ICCU</v>
      </c>
      <c r="D614" s="73"/>
      <c r="E614" s="20"/>
      <c r="F614" s="20"/>
      <c r="G614" s="25" t="s">
        <v>0</v>
      </c>
      <c r="H614" s="61" t="str">
        <f>C602</f>
        <v>LUIS EDUARDO OSPINA  - IDACO</v>
      </c>
      <c r="I614" s="61"/>
      <c r="J614" s="61"/>
      <c r="K614" s="20"/>
      <c r="L614" s="20"/>
      <c r="M614" s="71">
        <v>0.5972222222222222</v>
      </c>
      <c r="N614" s="71"/>
      <c r="O614" s="82"/>
      <c r="P614" s="83"/>
      <c r="Q614" s="83"/>
      <c r="R614" s="84"/>
      <c r="S614" s="69"/>
      <c r="T614" s="69"/>
      <c r="U614" s="69"/>
      <c r="V614" s="69"/>
    </row>
    <row r="615" spans="2:22" ht="27.75" customHeight="1">
      <c r="B615" s="88"/>
      <c r="C615" s="65" t="str">
        <f>C604</f>
        <v>CRISTHIAN CAMILO RODRIGUEZ - GENERAL</v>
      </c>
      <c r="D615" s="66"/>
      <c r="E615" s="20"/>
      <c r="F615" s="20"/>
      <c r="G615" s="25" t="s">
        <v>0</v>
      </c>
      <c r="H615" s="61" t="str">
        <f>C606</f>
        <v>FERNANDO ANTONIO ROA PINEDA - HACIENDA</v>
      </c>
      <c r="I615" s="61"/>
      <c r="J615" s="61"/>
      <c r="K615" s="20"/>
      <c r="L615" s="20"/>
      <c r="M615" s="71">
        <v>0.6041666666666666</v>
      </c>
      <c r="N615" s="71"/>
      <c r="O615" s="82"/>
      <c r="P615" s="83"/>
      <c r="Q615" s="83"/>
      <c r="R615" s="84"/>
      <c r="S615" s="69"/>
      <c r="T615" s="69"/>
      <c r="U615" s="69"/>
      <c r="V615" s="69"/>
    </row>
    <row r="616" spans="2:22" ht="27.75" customHeight="1">
      <c r="B616" s="88"/>
      <c r="C616" s="65" t="str">
        <f>C602</f>
        <v>LUIS EDUARDO OSPINA  - IDACO</v>
      </c>
      <c r="D616" s="66"/>
      <c r="E616" s="20"/>
      <c r="F616" s="20"/>
      <c r="G616" s="25" t="s">
        <v>0</v>
      </c>
      <c r="H616" s="61" t="str">
        <f>C606</f>
        <v>FERNANDO ANTONIO ROA PINEDA - HACIENDA</v>
      </c>
      <c r="I616" s="61"/>
      <c r="J616" s="61"/>
      <c r="K616" s="20"/>
      <c r="L616" s="20"/>
      <c r="M616" s="71">
        <v>0.611111111111111</v>
      </c>
      <c r="N616" s="71"/>
      <c r="O616" s="82"/>
      <c r="P616" s="83"/>
      <c r="Q616" s="83"/>
      <c r="R616" s="84"/>
      <c r="S616" s="69"/>
      <c r="T616" s="69"/>
      <c r="U616" s="69"/>
      <c r="V616" s="69"/>
    </row>
    <row r="617" spans="2:22" ht="27.75" customHeight="1">
      <c r="B617" s="88"/>
      <c r="C617" s="65" t="str">
        <f>C604</f>
        <v>CRISTHIAN CAMILO RODRIGUEZ - GENERAL</v>
      </c>
      <c r="D617" s="66"/>
      <c r="E617" s="20"/>
      <c r="F617" s="20"/>
      <c r="G617" s="25" t="s">
        <v>0</v>
      </c>
      <c r="H617" s="61" t="str">
        <f>C608</f>
        <v>MILTON JOSUE SUAREZ INFANTE - ICCU</v>
      </c>
      <c r="I617" s="61"/>
      <c r="J617" s="61"/>
      <c r="K617" s="20"/>
      <c r="L617" s="20"/>
      <c r="M617" s="71">
        <v>0.6180555555555556</v>
      </c>
      <c r="N617" s="71"/>
      <c r="O617" s="85"/>
      <c r="P617" s="86"/>
      <c r="Q617" s="86"/>
      <c r="R617" s="87"/>
      <c r="S617" s="69"/>
      <c r="T617" s="69"/>
      <c r="U617" s="69"/>
      <c r="V617" s="69"/>
    </row>
    <row r="619" spans="2:22" ht="15.75">
      <c r="B619" s="38" t="s">
        <v>9</v>
      </c>
      <c r="C619" s="62"/>
      <c r="D619" s="62"/>
      <c r="E619" s="28">
        <v>1</v>
      </c>
      <c r="F619" s="28">
        <v>2</v>
      </c>
      <c r="G619" s="28">
        <v>3</v>
      </c>
      <c r="H619" s="28">
        <v>4</v>
      </c>
      <c r="I619" s="78"/>
      <c r="J619" s="78"/>
      <c r="K619" s="28" t="s">
        <v>1</v>
      </c>
      <c r="L619" s="28" t="s">
        <v>2</v>
      </c>
      <c r="M619" s="28" t="s">
        <v>3</v>
      </c>
      <c r="N619" s="28" t="s">
        <v>10</v>
      </c>
      <c r="O619" s="28" t="s">
        <v>21</v>
      </c>
      <c r="P619" s="28" t="s">
        <v>22</v>
      </c>
      <c r="Q619" s="28" t="s">
        <v>23</v>
      </c>
      <c r="R619" s="28" t="s">
        <v>13</v>
      </c>
      <c r="S619" s="28" t="s">
        <v>11</v>
      </c>
      <c r="T619" s="28" t="s">
        <v>12</v>
      </c>
      <c r="U619" s="28" t="s">
        <v>4</v>
      </c>
      <c r="V619" s="28" t="s">
        <v>20</v>
      </c>
    </row>
    <row r="620" spans="2:22" ht="14.25" customHeight="1">
      <c r="B620" s="89" t="s">
        <v>98</v>
      </c>
      <c r="C620" s="67" t="s">
        <v>337</v>
      </c>
      <c r="D620" s="67"/>
      <c r="E620" s="75"/>
      <c r="F620" s="26">
        <f>+E631</f>
        <v>0</v>
      </c>
      <c r="G620" s="26">
        <f>+K632</f>
        <v>0</v>
      </c>
      <c r="H620" s="26">
        <f>+E633</f>
        <v>0</v>
      </c>
      <c r="I620" s="78"/>
      <c r="J620" s="78"/>
      <c r="K620" s="68">
        <v>0</v>
      </c>
      <c r="L620" s="68">
        <v>0</v>
      </c>
      <c r="M620" s="63">
        <v>0</v>
      </c>
      <c r="N620" s="63">
        <v>0</v>
      </c>
      <c r="O620" s="68">
        <f>+F620+G620+H620+I620+J620</f>
        <v>0</v>
      </c>
      <c r="P620" s="68">
        <f>+F621+G621+H621+I621+J621</f>
        <v>0</v>
      </c>
      <c r="Q620" s="68">
        <f>+O620-P620</f>
        <v>0</v>
      </c>
      <c r="R620" s="63">
        <f>+F631+L632+F633</f>
        <v>0</v>
      </c>
      <c r="S620" s="63">
        <f>+L631+F632+L633</f>
        <v>0</v>
      </c>
      <c r="T620" s="63">
        <f>+R620-S620</f>
        <v>0</v>
      </c>
      <c r="U620" s="63">
        <f>+L620*2+M620*1+N620*0</f>
        <v>0</v>
      </c>
      <c r="V620" s="60"/>
    </row>
    <row r="621" spans="2:22" ht="14.25" customHeight="1">
      <c r="B621" s="90"/>
      <c r="C621" s="67"/>
      <c r="D621" s="67"/>
      <c r="E621" s="75"/>
      <c r="F621" s="26">
        <f>+K631</f>
        <v>0</v>
      </c>
      <c r="G621" s="26">
        <f>+E632</f>
        <v>0</v>
      </c>
      <c r="H621" s="26">
        <f>+K633</f>
        <v>0</v>
      </c>
      <c r="I621" s="78"/>
      <c r="J621" s="78"/>
      <c r="K621" s="68"/>
      <c r="L621" s="68"/>
      <c r="M621" s="63"/>
      <c r="N621" s="63"/>
      <c r="O621" s="68"/>
      <c r="P621" s="68"/>
      <c r="Q621" s="68"/>
      <c r="R621" s="63"/>
      <c r="S621" s="63"/>
      <c r="T621" s="63"/>
      <c r="U621" s="63"/>
      <c r="V621" s="60"/>
    </row>
    <row r="622" spans="2:22" ht="14.25" customHeight="1">
      <c r="B622" s="90"/>
      <c r="C622" s="67" t="s">
        <v>338</v>
      </c>
      <c r="D622" s="67"/>
      <c r="E622" s="30">
        <f>+K631</f>
        <v>0</v>
      </c>
      <c r="F622" s="59"/>
      <c r="G622" s="26">
        <f>+E634</f>
        <v>0</v>
      </c>
      <c r="H622" s="26">
        <f>+K635</f>
        <v>0</v>
      </c>
      <c r="I622" s="78"/>
      <c r="J622" s="78"/>
      <c r="K622" s="68">
        <v>0</v>
      </c>
      <c r="L622" s="68">
        <v>0</v>
      </c>
      <c r="M622" s="68">
        <v>0</v>
      </c>
      <c r="N622" s="68">
        <v>0</v>
      </c>
      <c r="O622" s="68">
        <f>+E622+G622+H622+I622+J622</f>
        <v>0</v>
      </c>
      <c r="P622" s="68">
        <f>+E623+G623+H623+I623+J623</f>
        <v>0</v>
      </c>
      <c r="Q622" s="68">
        <f>+O622-P622</f>
        <v>0</v>
      </c>
      <c r="R622" s="68">
        <f>+L631++F634+L635</f>
        <v>0</v>
      </c>
      <c r="S622" s="68">
        <f>+F631+L634+F635</f>
        <v>0</v>
      </c>
      <c r="T622" s="63">
        <f>+R622-S622</f>
        <v>0</v>
      </c>
      <c r="U622" s="63">
        <f>+L622*2+M622*1+N622*0</f>
        <v>0</v>
      </c>
      <c r="V622" s="60"/>
    </row>
    <row r="623" spans="2:22" ht="14.25" customHeight="1">
      <c r="B623" s="90"/>
      <c r="C623" s="67"/>
      <c r="D623" s="67"/>
      <c r="E623" s="30">
        <f>+E631</f>
        <v>0</v>
      </c>
      <c r="F623" s="59"/>
      <c r="G623" s="26">
        <f>+K634</f>
        <v>0</v>
      </c>
      <c r="H623" s="26">
        <f>+E635</f>
        <v>0</v>
      </c>
      <c r="I623" s="78"/>
      <c r="J623" s="78"/>
      <c r="K623" s="68"/>
      <c r="L623" s="68"/>
      <c r="M623" s="68"/>
      <c r="N623" s="68"/>
      <c r="O623" s="68"/>
      <c r="P623" s="68"/>
      <c r="Q623" s="68"/>
      <c r="R623" s="68"/>
      <c r="S623" s="68"/>
      <c r="T623" s="63"/>
      <c r="U623" s="63"/>
      <c r="V623" s="60"/>
    </row>
    <row r="624" spans="2:22" ht="14.25" customHeight="1">
      <c r="B624" s="90"/>
      <c r="C624" s="67" t="s">
        <v>349</v>
      </c>
      <c r="D624" s="67"/>
      <c r="E624" s="30">
        <f>+E632</f>
        <v>0</v>
      </c>
      <c r="F624" s="27">
        <f>+K634</f>
        <v>0</v>
      </c>
      <c r="G624" s="59"/>
      <c r="H624" s="26">
        <f>+E630</f>
        <v>0</v>
      </c>
      <c r="I624" s="78"/>
      <c r="J624" s="78"/>
      <c r="K624" s="68">
        <v>0</v>
      </c>
      <c r="L624" s="68">
        <v>0</v>
      </c>
      <c r="M624" s="68">
        <v>0</v>
      </c>
      <c r="N624" s="68">
        <v>0</v>
      </c>
      <c r="O624" s="68">
        <f>+E624+F624+H624+I624</f>
        <v>0</v>
      </c>
      <c r="P624" s="68">
        <f>+E625+F625+H625+I625</f>
        <v>0</v>
      </c>
      <c r="Q624" s="68">
        <f>+O624-P624</f>
        <v>0</v>
      </c>
      <c r="R624" s="68">
        <f>+F630+F632+L634</f>
        <v>0</v>
      </c>
      <c r="S624" s="68">
        <f>+L630+L632+F634</f>
        <v>0</v>
      </c>
      <c r="T624" s="63">
        <f>+R624-S624</f>
        <v>0</v>
      </c>
      <c r="U624" s="63">
        <f>+L624*2+M624*1+N624*0</f>
        <v>0</v>
      </c>
      <c r="V624" s="60"/>
    </row>
    <row r="625" spans="2:22" ht="14.25" customHeight="1">
      <c r="B625" s="90"/>
      <c r="C625" s="67"/>
      <c r="D625" s="67"/>
      <c r="E625" s="30">
        <f>+K632</f>
        <v>0</v>
      </c>
      <c r="F625" s="27">
        <f>+E634</f>
        <v>0</v>
      </c>
      <c r="G625" s="59"/>
      <c r="H625" s="26">
        <f>+K630</f>
        <v>0</v>
      </c>
      <c r="I625" s="78"/>
      <c r="J625" s="78"/>
      <c r="K625" s="68"/>
      <c r="L625" s="68"/>
      <c r="M625" s="68"/>
      <c r="N625" s="68"/>
      <c r="O625" s="68"/>
      <c r="P625" s="68"/>
      <c r="Q625" s="68"/>
      <c r="R625" s="68"/>
      <c r="S625" s="68"/>
      <c r="T625" s="63"/>
      <c r="U625" s="63"/>
      <c r="V625" s="60"/>
    </row>
    <row r="626" spans="2:22" ht="14.25" customHeight="1" hidden="1">
      <c r="B626" s="90"/>
      <c r="C626" s="67"/>
      <c r="D626" s="67"/>
      <c r="E626" s="30">
        <f>+K633</f>
        <v>0</v>
      </c>
      <c r="F626" s="26">
        <f>+E635</f>
        <v>0</v>
      </c>
      <c r="G626" s="26">
        <f>+K630</f>
        <v>0</v>
      </c>
      <c r="H626" s="59"/>
      <c r="I626" s="78"/>
      <c r="J626" s="78"/>
      <c r="K626" s="68">
        <v>0</v>
      </c>
      <c r="L626" s="68">
        <v>0</v>
      </c>
      <c r="M626" s="68">
        <v>0</v>
      </c>
      <c r="N626" s="68">
        <v>0</v>
      </c>
      <c r="O626" s="68">
        <f>E626+F626+G626</f>
        <v>0</v>
      </c>
      <c r="P626" s="68">
        <f>+E627+F627+G627+I627+J627</f>
        <v>0</v>
      </c>
      <c r="Q626" s="68">
        <f>+O626-P626</f>
        <v>0</v>
      </c>
      <c r="R626" s="68">
        <f>+L630+L633+F635</f>
        <v>0</v>
      </c>
      <c r="S626" s="68">
        <f>+F630+F633+L635</f>
        <v>0</v>
      </c>
      <c r="T626" s="63">
        <f>+R626-S626</f>
        <v>0</v>
      </c>
      <c r="U626" s="63">
        <f>+L626*2+M626*1+N626*0</f>
        <v>0</v>
      </c>
      <c r="V626" s="60"/>
    </row>
    <row r="627" spans="2:22" ht="14.25" customHeight="1" hidden="1">
      <c r="B627" s="90"/>
      <c r="C627" s="67"/>
      <c r="D627" s="67"/>
      <c r="E627" s="30">
        <f>+E633</f>
        <v>0</v>
      </c>
      <c r="F627" s="26">
        <f>+K635</f>
        <v>0</v>
      </c>
      <c r="G627" s="26">
        <f>+E630</f>
        <v>0</v>
      </c>
      <c r="H627" s="59"/>
      <c r="I627" s="78"/>
      <c r="J627" s="78"/>
      <c r="K627" s="68"/>
      <c r="L627" s="68"/>
      <c r="M627" s="68"/>
      <c r="N627" s="68"/>
      <c r="O627" s="68"/>
      <c r="P627" s="68"/>
      <c r="Q627" s="68"/>
      <c r="R627" s="68"/>
      <c r="S627" s="68"/>
      <c r="T627" s="63"/>
      <c r="U627" s="63"/>
      <c r="V627" s="60"/>
    </row>
    <row r="628" spans="2:22" ht="14.25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2:22" ht="15">
      <c r="B629" s="29" t="s">
        <v>98</v>
      </c>
      <c r="C629" s="76" t="s">
        <v>7</v>
      </c>
      <c r="D629" s="77"/>
      <c r="E629" s="29" t="s">
        <v>24</v>
      </c>
      <c r="F629" s="29" t="s">
        <v>4</v>
      </c>
      <c r="G629" s="29" t="s">
        <v>0</v>
      </c>
      <c r="H629" s="70" t="s">
        <v>7</v>
      </c>
      <c r="I629" s="70"/>
      <c r="J629" s="70"/>
      <c r="K629" s="29" t="s">
        <v>24</v>
      </c>
      <c r="L629" s="29" t="s">
        <v>4</v>
      </c>
      <c r="M629" s="70" t="s">
        <v>5</v>
      </c>
      <c r="N629" s="70"/>
      <c r="O629" s="70" t="s">
        <v>6</v>
      </c>
      <c r="P629" s="70"/>
      <c r="Q629" s="70"/>
      <c r="R629" s="70"/>
      <c r="S629" s="70" t="s">
        <v>19</v>
      </c>
      <c r="T629" s="70"/>
      <c r="U629" s="70"/>
      <c r="V629" s="70"/>
    </row>
    <row r="630" spans="2:22" ht="26.25" customHeight="1">
      <c r="B630" s="88" t="s">
        <v>98</v>
      </c>
      <c r="C630" s="72" t="str">
        <f>C620</f>
        <v>JAIME DANIEL PIRATOVA CASTRO - TIC</v>
      </c>
      <c r="D630" s="73"/>
      <c r="E630" s="20"/>
      <c r="F630" s="20"/>
      <c r="G630" s="25" t="s">
        <v>0</v>
      </c>
      <c r="H630" s="61" t="str">
        <f>C622</f>
        <v>FRANCISCO SALAMANCA - CONTRALORIA DE CUND.</v>
      </c>
      <c r="I630" s="61"/>
      <c r="J630" s="61"/>
      <c r="K630" s="20"/>
      <c r="L630" s="20"/>
      <c r="M630" s="71">
        <v>0.6041666666666666</v>
      </c>
      <c r="N630" s="71"/>
      <c r="O630" s="79" t="s">
        <v>384</v>
      </c>
      <c r="P630" s="80"/>
      <c r="Q630" s="80"/>
      <c r="R630" s="81"/>
      <c r="S630" s="69">
        <v>2</v>
      </c>
      <c r="T630" s="69"/>
      <c r="U630" s="69"/>
      <c r="V630" s="69"/>
    </row>
    <row r="631" spans="2:22" ht="26.25" customHeight="1" hidden="1">
      <c r="B631" s="88"/>
      <c r="C631" s="65" t="str">
        <f>C624</f>
        <v>ANDRES DAVID CASTRO - INDEPORTES</v>
      </c>
      <c r="D631" s="66"/>
      <c r="E631" s="20"/>
      <c r="F631" s="20"/>
      <c r="G631" s="25" t="s">
        <v>0</v>
      </c>
      <c r="H631" s="61">
        <f>C626</f>
        <v>0</v>
      </c>
      <c r="I631" s="61"/>
      <c r="J631" s="61"/>
      <c r="K631" s="20"/>
      <c r="L631" s="20"/>
      <c r="M631" s="71">
        <v>0.548611111111111</v>
      </c>
      <c r="N631" s="71"/>
      <c r="O631" s="82"/>
      <c r="P631" s="83"/>
      <c r="Q631" s="83"/>
      <c r="R631" s="84"/>
      <c r="S631" s="69"/>
      <c r="T631" s="69"/>
      <c r="U631" s="69"/>
      <c r="V631" s="69"/>
    </row>
    <row r="632" spans="2:22" ht="26.25" customHeight="1" hidden="1">
      <c r="B632" s="88"/>
      <c r="C632" s="72">
        <f>C626</f>
        <v>0</v>
      </c>
      <c r="D632" s="73"/>
      <c r="E632" s="20"/>
      <c r="F632" s="20"/>
      <c r="G632" s="25" t="s">
        <v>0</v>
      </c>
      <c r="H632" s="61" t="str">
        <f>C620</f>
        <v>JAIME DANIEL PIRATOVA CASTRO - TIC</v>
      </c>
      <c r="I632" s="61"/>
      <c r="J632" s="61"/>
      <c r="K632" s="20"/>
      <c r="L632" s="20"/>
      <c r="M632" s="71">
        <v>0.5555555555555556</v>
      </c>
      <c r="N632" s="71"/>
      <c r="O632" s="82"/>
      <c r="P632" s="83"/>
      <c r="Q632" s="83"/>
      <c r="R632" s="84"/>
      <c r="S632" s="69"/>
      <c r="T632" s="69"/>
      <c r="U632" s="69"/>
      <c r="V632" s="69"/>
    </row>
    <row r="633" spans="2:22" ht="26.25" customHeight="1">
      <c r="B633" s="88"/>
      <c r="C633" s="65" t="str">
        <f>C622</f>
        <v>FRANCISCO SALAMANCA - CONTRALORIA DE CUND.</v>
      </c>
      <c r="D633" s="66"/>
      <c r="E633" s="20"/>
      <c r="F633" s="20"/>
      <c r="G633" s="25" t="s">
        <v>0</v>
      </c>
      <c r="H633" s="61" t="str">
        <f>C624</f>
        <v>ANDRES DAVID CASTRO - INDEPORTES</v>
      </c>
      <c r="I633" s="61"/>
      <c r="J633" s="61"/>
      <c r="K633" s="20"/>
      <c r="L633" s="20"/>
      <c r="M633" s="71">
        <v>0.611111111111111</v>
      </c>
      <c r="N633" s="71"/>
      <c r="O633" s="82"/>
      <c r="P633" s="83"/>
      <c r="Q633" s="83"/>
      <c r="R633" s="84"/>
      <c r="S633" s="69"/>
      <c r="T633" s="69"/>
      <c r="U633" s="69"/>
      <c r="V633" s="69"/>
    </row>
    <row r="634" spans="2:22" ht="26.25" customHeight="1">
      <c r="B634" s="88"/>
      <c r="C634" s="65" t="str">
        <f>C620</f>
        <v>JAIME DANIEL PIRATOVA CASTRO - TIC</v>
      </c>
      <c r="D634" s="66"/>
      <c r="E634" s="20"/>
      <c r="F634" s="20"/>
      <c r="G634" s="25" t="s">
        <v>0</v>
      </c>
      <c r="H634" s="61" t="str">
        <f>C624</f>
        <v>ANDRES DAVID CASTRO - INDEPORTES</v>
      </c>
      <c r="I634" s="61"/>
      <c r="J634" s="61"/>
      <c r="K634" s="20"/>
      <c r="L634" s="20"/>
      <c r="M634" s="71">
        <v>0.6180555555555556</v>
      </c>
      <c r="N634" s="71"/>
      <c r="O634" s="82"/>
      <c r="P634" s="83"/>
      <c r="Q634" s="83"/>
      <c r="R634" s="84"/>
      <c r="S634" s="69"/>
      <c r="T634" s="69"/>
      <c r="U634" s="69"/>
      <c r="V634" s="69"/>
    </row>
    <row r="635" spans="2:22" ht="26.25" customHeight="1" hidden="1">
      <c r="B635" s="88"/>
      <c r="C635" s="65" t="str">
        <f>C622</f>
        <v>FRANCISCO SALAMANCA - CONTRALORIA DE CUND.</v>
      </c>
      <c r="D635" s="66"/>
      <c r="E635" s="20"/>
      <c r="F635" s="20"/>
      <c r="G635" s="25" t="s">
        <v>0</v>
      </c>
      <c r="H635" s="61">
        <f>C626</f>
        <v>0</v>
      </c>
      <c r="I635" s="61"/>
      <c r="J635" s="61"/>
      <c r="K635" s="20"/>
      <c r="L635" s="20"/>
      <c r="M635" s="71">
        <v>0.576388888888889</v>
      </c>
      <c r="N635" s="71"/>
      <c r="O635" s="85"/>
      <c r="P635" s="86"/>
      <c r="Q635" s="86"/>
      <c r="R635" s="87"/>
      <c r="S635" s="69"/>
      <c r="T635" s="69"/>
      <c r="U635" s="69"/>
      <c r="V635" s="69"/>
    </row>
    <row r="637" spans="2:22" ht="15.75">
      <c r="B637" s="38" t="s">
        <v>9</v>
      </c>
      <c r="C637" s="62"/>
      <c r="D637" s="62"/>
      <c r="E637" s="28">
        <v>1</v>
      </c>
      <c r="F637" s="28">
        <v>2</v>
      </c>
      <c r="G637" s="28">
        <v>3</v>
      </c>
      <c r="H637" s="28">
        <v>4</v>
      </c>
      <c r="I637" s="78"/>
      <c r="J637" s="78"/>
      <c r="K637" s="28" t="s">
        <v>1</v>
      </c>
      <c r="L637" s="28" t="s">
        <v>2</v>
      </c>
      <c r="M637" s="28" t="s">
        <v>3</v>
      </c>
      <c r="N637" s="28" t="s">
        <v>10</v>
      </c>
      <c r="O637" s="28" t="s">
        <v>21</v>
      </c>
      <c r="P637" s="28" t="s">
        <v>22</v>
      </c>
      <c r="Q637" s="28" t="s">
        <v>23</v>
      </c>
      <c r="R637" s="28" t="s">
        <v>13</v>
      </c>
      <c r="S637" s="28" t="s">
        <v>11</v>
      </c>
      <c r="T637" s="28" t="s">
        <v>12</v>
      </c>
      <c r="U637" s="28" t="s">
        <v>4</v>
      </c>
      <c r="V637" s="28" t="s">
        <v>20</v>
      </c>
    </row>
    <row r="638" spans="2:22" ht="14.25" customHeight="1">
      <c r="B638" s="89" t="s">
        <v>99</v>
      </c>
      <c r="C638" s="96" t="s">
        <v>350</v>
      </c>
      <c r="D638" s="96"/>
      <c r="E638" s="75"/>
      <c r="F638" s="26">
        <f>+E649</f>
        <v>0</v>
      </c>
      <c r="G638" s="26">
        <f>+K650</f>
        <v>0</v>
      </c>
      <c r="H638" s="26">
        <f>+E651</f>
        <v>0</v>
      </c>
      <c r="I638" s="78"/>
      <c r="J638" s="78"/>
      <c r="K638" s="68">
        <v>0</v>
      </c>
      <c r="L638" s="68">
        <v>0</v>
      </c>
      <c r="M638" s="63">
        <v>0</v>
      </c>
      <c r="N638" s="63">
        <v>0</v>
      </c>
      <c r="O638" s="68">
        <f>+F638+G638+H638+I638+J638</f>
        <v>0</v>
      </c>
      <c r="P638" s="68">
        <f>+F639+G639+H639+I639+J639</f>
        <v>0</v>
      </c>
      <c r="Q638" s="68">
        <f>+O638-P638</f>
        <v>0</v>
      </c>
      <c r="R638" s="63">
        <f>+F649+L650+F651</f>
        <v>0</v>
      </c>
      <c r="S638" s="63">
        <f>+L649+F650+L651</f>
        <v>0</v>
      </c>
      <c r="T638" s="63">
        <f>+R638-S638</f>
        <v>0</v>
      </c>
      <c r="U638" s="63">
        <f>+L638*2+M638*1+N638*0</f>
        <v>0</v>
      </c>
      <c r="V638" s="60"/>
    </row>
    <row r="639" spans="2:22" ht="14.25" customHeight="1">
      <c r="B639" s="90"/>
      <c r="C639" s="96"/>
      <c r="D639" s="96"/>
      <c r="E639" s="75"/>
      <c r="F639" s="26">
        <f>+K649</f>
        <v>0</v>
      </c>
      <c r="G639" s="26">
        <f>+E650</f>
        <v>0</v>
      </c>
      <c r="H639" s="26">
        <f>+K651</f>
        <v>0</v>
      </c>
      <c r="I639" s="78"/>
      <c r="J639" s="78"/>
      <c r="K639" s="68"/>
      <c r="L639" s="68"/>
      <c r="M639" s="63"/>
      <c r="N639" s="63"/>
      <c r="O639" s="68"/>
      <c r="P639" s="68"/>
      <c r="Q639" s="68"/>
      <c r="R639" s="63"/>
      <c r="S639" s="63"/>
      <c r="T639" s="63"/>
      <c r="U639" s="63"/>
      <c r="V639" s="60"/>
    </row>
    <row r="640" spans="2:22" ht="14.25" customHeight="1">
      <c r="B640" s="90"/>
      <c r="C640" s="67" t="s">
        <v>339</v>
      </c>
      <c r="D640" s="67"/>
      <c r="E640" s="30">
        <f>+K649</f>
        <v>0</v>
      </c>
      <c r="F640" s="59"/>
      <c r="G640" s="26">
        <f>+E652</f>
        <v>0</v>
      </c>
      <c r="H640" s="26">
        <f>+K653</f>
        <v>0</v>
      </c>
      <c r="I640" s="78"/>
      <c r="J640" s="78"/>
      <c r="K640" s="68">
        <v>0</v>
      </c>
      <c r="L640" s="68">
        <v>0</v>
      </c>
      <c r="M640" s="68">
        <v>0</v>
      </c>
      <c r="N640" s="68">
        <v>0</v>
      </c>
      <c r="O640" s="68">
        <f>+E640+G640+H640+I640+J640</f>
        <v>0</v>
      </c>
      <c r="P640" s="68">
        <f>+E641+G641+H641+I641+J641</f>
        <v>0</v>
      </c>
      <c r="Q640" s="68">
        <f>+O640-P640</f>
        <v>0</v>
      </c>
      <c r="R640" s="68">
        <f>+L649++F652+L653</f>
        <v>0</v>
      </c>
      <c r="S640" s="68">
        <f>+F649+L652+F653</f>
        <v>0</v>
      </c>
      <c r="T640" s="63">
        <f>+R640-S640</f>
        <v>0</v>
      </c>
      <c r="U640" s="63">
        <f>+L640*2+M640*1+N640*0</f>
        <v>0</v>
      </c>
      <c r="V640" s="60"/>
    </row>
    <row r="641" spans="2:22" ht="14.25" customHeight="1">
      <c r="B641" s="90"/>
      <c r="C641" s="67"/>
      <c r="D641" s="67"/>
      <c r="E641" s="30">
        <f>+E649</f>
        <v>0</v>
      </c>
      <c r="F641" s="59"/>
      <c r="G641" s="26">
        <f>+K652</f>
        <v>0</v>
      </c>
      <c r="H641" s="26">
        <f>+E653</f>
        <v>0</v>
      </c>
      <c r="I641" s="78"/>
      <c r="J641" s="78"/>
      <c r="K641" s="68"/>
      <c r="L641" s="68"/>
      <c r="M641" s="68"/>
      <c r="N641" s="68"/>
      <c r="O641" s="68"/>
      <c r="P641" s="68"/>
      <c r="Q641" s="68"/>
      <c r="R641" s="68"/>
      <c r="S641" s="68"/>
      <c r="T641" s="63"/>
      <c r="U641" s="63"/>
      <c r="V641" s="60"/>
    </row>
    <row r="642" spans="2:22" ht="14.25" customHeight="1">
      <c r="B642" s="90"/>
      <c r="C642" s="67" t="s">
        <v>340</v>
      </c>
      <c r="D642" s="67"/>
      <c r="E642" s="30">
        <f>+E650</f>
        <v>0</v>
      </c>
      <c r="F642" s="27">
        <f>+K652</f>
        <v>0</v>
      </c>
      <c r="G642" s="59"/>
      <c r="H642" s="26">
        <f>+E648</f>
        <v>0</v>
      </c>
      <c r="I642" s="78"/>
      <c r="J642" s="78"/>
      <c r="K642" s="68">
        <v>0</v>
      </c>
      <c r="L642" s="68">
        <v>0</v>
      </c>
      <c r="M642" s="68">
        <v>0</v>
      </c>
      <c r="N642" s="68">
        <v>0</v>
      </c>
      <c r="O642" s="68">
        <f>+E642+F642+H642+I642</f>
        <v>0</v>
      </c>
      <c r="P642" s="68">
        <f>+E643+F643+H643+I643</f>
        <v>0</v>
      </c>
      <c r="Q642" s="68">
        <f>+O642-P642</f>
        <v>0</v>
      </c>
      <c r="R642" s="68">
        <f>+F648+F650+L652</f>
        <v>0</v>
      </c>
      <c r="S642" s="68">
        <f>+L648+L650+F652</f>
        <v>0</v>
      </c>
      <c r="T642" s="63">
        <f>+R642-S642</f>
        <v>0</v>
      </c>
      <c r="U642" s="63">
        <f>+L642*2+M642*1+N642*0</f>
        <v>0</v>
      </c>
      <c r="V642" s="60"/>
    </row>
    <row r="643" spans="2:22" ht="14.25" customHeight="1">
      <c r="B643" s="90"/>
      <c r="C643" s="67"/>
      <c r="D643" s="67"/>
      <c r="E643" s="30">
        <f>+K650</f>
        <v>0</v>
      </c>
      <c r="F643" s="27">
        <f>+E652</f>
        <v>0</v>
      </c>
      <c r="G643" s="59"/>
      <c r="H643" s="26">
        <f>+K648</f>
        <v>0</v>
      </c>
      <c r="I643" s="78"/>
      <c r="J643" s="78"/>
      <c r="K643" s="68"/>
      <c r="L643" s="68"/>
      <c r="M643" s="68"/>
      <c r="N643" s="68"/>
      <c r="O643" s="68"/>
      <c r="P643" s="68"/>
      <c r="Q643" s="68"/>
      <c r="R643" s="68"/>
      <c r="S643" s="68"/>
      <c r="T643" s="63"/>
      <c r="U643" s="63"/>
      <c r="V643" s="60"/>
    </row>
    <row r="644" spans="2:22" ht="14.25" customHeight="1">
      <c r="B644" s="90"/>
      <c r="C644" s="67" t="s">
        <v>341</v>
      </c>
      <c r="D644" s="67"/>
      <c r="E644" s="30">
        <f>+K651</f>
        <v>0</v>
      </c>
      <c r="F644" s="26">
        <f>+E653</f>
        <v>0</v>
      </c>
      <c r="G644" s="26">
        <f>+K648</f>
        <v>0</v>
      </c>
      <c r="H644" s="59"/>
      <c r="I644" s="78"/>
      <c r="J644" s="78"/>
      <c r="K644" s="68">
        <v>0</v>
      </c>
      <c r="L644" s="68">
        <v>0</v>
      </c>
      <c r="M644" s="68">
        <v>0</v>
      </c>
      <c r="N644" s="68">
        <v>0</v>
      </c>
      <c r="O644" s="68">
        <f>E644+F644+G644</f>
        <v>0</v>
      </c>
      <c r="P644" s="68">
        <f>+E645+F645+G645+I645+J645</f>
        <v>0</v>
      </c>
      <c r="Q644" s="68">
        <f>+O644-P644</f>
        <v>0</v>
      </c>
      <c r="R644" s="68">
        <f>+L648+L651+F653</f>
        <v>0</v>
      </c>
      <c r="S644" s="68">
        <f>+F648+F651+L653</f>
        <v>0</v>
      </c>
      <c r="T644" s="63">
        <f>+R644-S644</f>
        <v>0</v>
      </c>
      <c r="U644" s="63">
        <f>+L644*2+M644*1+N644*0</f>
        <v>0</v>
      </c>
      <c r="V644" s="60"/>
    </row>
    <row r="645" spans="2:22" ht="14.25" customHeight="1">
      <c r="B645" s="90"/>
      <c r="C645" s="67"/>
      <c r="D645" s="67"/>
      <c r="E645" s="30">
        <f>+E651</f>
        <v>0</v>
      </c>
      <c r="F645" s="26">
        <f>+K653</f>
        <v>0</v>
      </c>
      <c r="G645" s="26">
        <f>+E648</f>
        <v>0</v>
      </c>
      <c r="H645" s="59"/>
      <c r="I645" s="78"/>
      <c r="J645" s="78"/>
      <c r="K645" s="68"/>
      <c r="L645" s="68"/>
      <c r="M645" s="68"/>
      <c r="N645" s="68"/>
      <c r="O645" s="68"/>
      <c r="P645" s="68"/>
      <c r="Q645" s="68"/>
      <c r="R645" s="68"/>
      <c r="S645" s="68"/>
      <c r="T645" s="63"/>
      <c r="U645" s="63"/>
      <c r="V645" s="60"/>
    </row>
    <row r="646" spans="2:22" ht="14.25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2:22" ht="15">
      <c r="B647" s="29" t="s">
        <v>99</v>
      </c>
      <c r="C647" s="76" t="s">
        <v>7</v>
      </c>
      <c r="D647" s="77"/>
      <c r="E647" s="29" t="s">
        <v>24</v>
      </c>
      <c r="F647" s="29" t="s">
        <v>4</v>
      </c>
      <c r="G647" s="29" t="s">
        <v>0</v>
      </c>
      <c r="H647" s="70" t="s">
        <v>7</v>
      </c>
      <c r="I647" s="70"/>
      <c r="J647" s="70"/>
      <c r="K647" s="29" t="s">
        <v>24</v>
      </c>
      <c r="L647" s="29" t="s">
        <v>4</v>
      </c>
      <c r="M647" s="70" t="s">
        <v>5</v>
      </c>
      <c r="N647" s="70"/>
      <c r="O647" s="70" t="s">
        <v>6</v>
      </c>
      <c r="P647" s="70"/>
      <c r="Q647" s="70"/>
      <c r="R647" s="70"/>
      <c r="S647" s="70" t="s">
        <v>19</v>
      </c>
      <c r="T647" s="70"/>
      <c r="U647" s="70"/>
      <c r="V647" s="70"/>
    </row>
    <row r="648" spans="2:22" ht="26.25" customHeight="1">
      <c r="B648" s="88" t="s">
        <v>99</v>
      </c>
      <c r="C648" s="72" t="str">
        <f>C638</f>
        <v>GERMAN AGUILERA - MINAS Y ENERGIA</v>
      </c>
      <c r="D648" s="73"/>
      <c r="E648" s="20"/>
      <c r="F648" s="20"/>
      <c r="G648" s="25" t="s">
        <v>0</v>
      </c>
      <c r="H648" s="61" t="str">
        <f>C640</f>
        <v>WILMAR ALEXIS CASTILLO MORENO - LOTERIA DE CUND.</v>
      </c>
      <c r="I648" s="61"/>
      <c r="J648" s="61"/>
      <c r="K648" s="20"/>
      <c r="L648" s="20"/>
      <c r="M648" s="71">
        <v>0.625</v>
      </c>
      <c r="N648" s="71"/>
      <c r="O648" s="79" t="s">
        <v>384</v>
      </c>
      <c r="P648" s="80"/>
      <c r="Q648" s="80"/>
      <c r="R648" s="81"/>
      <c r="S648" s="69" t="s">
        <v>408</v>
      </c>
      <c r="T648" s="69"/>
      <c r="U648" s="69"/>
      <c r="V648" s="69"/>
    </row>
    <row r="649" spans="2:22" ht="26.25" customHeight="1">
      <c r="B649" s="88"/>
      <c r="C649" s="65" t="str">
        <f>C642</f>
        <v>JUAN FELIPE MENDOZA - LOTERIA DE CUND.</v>
      </c>
      <c r="D649" s="66"/>
      <c r="E649" s="20"/>
      <c r="F649" s="20"/>
      <c r="G649" s="25" t="s">
        <v>0</v>
      </c>
      <c r="H649" s="61" t="str">
        <f>C644</f>
        <v>PEDRO ARTURO VARGAS NOY - RIESGOS</v>
      </c>
      <c r="I649" s="61"/>
      <c r="J649" s="61"/>
      <c r="K649" s="20"/>
      <c r="L649" s="20"/>
      <c r="M649" s="71">
        <v>0.625</v>
      </c>
      <c r="N649" s="71"/>
      <c r="O649" s="82"/>
      <c r="P649" s="83"/>
      <c r="Q649" s="83"/>
      <c r="R649" s="84"/>
      <c r="S649" s="69"/>
      <c r="T649" s="69"/>
      <c r="U649" s="69"/>
      <c r="V649" s="69"/>
    </row>
    <row r="650" spans="2:22" ht="26.25" customHeight="1">
      <c r="B650" s="88"/>
      <c r="C650" s="72" t="str">
        <f>C644</f>
        <v>PEDRO ARTURO VARGAS NOY - RIESGOS</v>
      </c>
      <c r="D650" s="73"/>
      <c r="E650" s="20"/>
      <c r="F650" s="20"/>
      <c r="G650" s="25" t="s">
        <v>0</v>
      </c>
      <c r="H650" s="61" t="str">
        <f>C638</f>
        <v>GERMAN AGUILERA - MINAS Y ENERGIA</v>
      </c>
      <c r="I650" s="61"/>
      <c r="J650" s="61"/>
      <c r="K650" s="20"/>
      <c r="L650" s="20"/>
      <c r="M650" s="71">
        <v>0.6319444444444444</v>
      </c>
      <c r="N650" s="71"/>
      <c r="O650" s="82"/>
      <c r="P650" s="83"/>
      <c r="Q650" s="83"/>
      <c r="R650" s="84"/>
      <c r="S650" s="69"/>
      <c r="T650" s="69"/>
      <c r="U650" s="69"/>
      <c r="V650" s="69"/>
    </row>
    <row r="651" spans="2:22" ht="26.25" customHeight="1">
      <c r="B651" s="88"/>
      <c r="C651" s="65" t="str">
        <f>C640</f>
        <v>WILMAR ALEXIS CASTILLO MORENO - LOTERIA DE CUND.</v>
      </c>
      <c r="D651" s="66"/>
      <c r="E651" s="20"/>
      <c r="F651" s="20"/>
      <c r="G651" s="25" t="s">
        <v>0</v>
      </c>
      <c r="H651" s="61" t="str">
        <f>C642</f>
        <v>JUAN FELIPE MENDOZA - LOTERIA DE CUND.</v>
      </c>
      <c r="I651" s="61"/>
      <c r="J651" s="61"/>
      <c r="K651" s="20"/>
      <c r="L651" s="20"/>
      <c r="M651" s="71">
        <v>0.6319444444444444</v>
      </c>
      <c r="N651" s="71"/>
      <c r="O651" s="82"/>
      <c r="P651" s="83"/>
      <c r="Q651" s="83"/>
      <c r="R651" s="84"/>
      <c r="S651" s="69"/>
      <c r="T651" s="69"/>
      <c r="U651" s="69"/>
      <c r="V651" s="69"/>
    </row>
    <row r="652" spans="2:22" ht="26.25" customHeight="1">
      <c r="B652" s="88"/>
      <c r="C652" s="65" t="str">
        <f>C638</f>
        <v>GERMAN AGUILERA - MINAS Y ENERGIA</v>
      </c>
      <c r="D652" s="66"/>
      <c r="E652" s="20"/>
      <c r="F652" s="20"/>
      <c r="G652" s="25" t="s">
        <v>0</v>
      </c>
      <c r="H652" s="61" t="str">
        <f>C642</f>
        <v>JUAN FELIPE MENDOZA - LOTERIA DE CUND.</v>
      </c>
      <c r="I652" s="61"/>
      <c r="J652" s="61"/>
      <c r="K652" s="20"/>
      <c r="L652" s="20"/>
      <c r="M652" s="71">
        <v>0.638888888888889</v>
      </c>
      <c r="N652" s="71"/>
      <c r="O652" s="82"/>
      <c r="P652" s="83"/>
      <c r="Q652" s="83"/>
      <c r="R652" s="84"/>
      <c r="S652" s="69"/>
      <c r="T652" s="69"/>
      <c r="U652" s="69"/>
      <c r="V652" s="69"/>
    </row>
    <row r="653" spans="2:22" ht="26.25" customHeight="1">
      <c r="B653" s="88"/>
      <c r="C653" s="65" t="str">
        <f>C640</f>
        <v>WILMAR ALEXIS CASTILLO MORENO - LOTERIA DE CUND.</v>
      </c>
      <c r="D653" s="66"/>
      <c r="E653" s="20"/>
      <c r="F653" s="20"/>
      <c r="G653" s="25" t="s">
        <v>0</v>
      </c>
      <c r="H653" s="61" t="str">
        <f>C644</f>
        <v>PEDRO ARTURO VARGAS NOY - RIESGOS</v>
      </c>
      <c r="I653" s="61"/>
      <c r="J653" s="61"/>
      <c r="K653" s="20"/>
      <c r="L653" s="20"/>
      <c r="M653" s="71">
        <v>0.638888888888889</v>
      </c>
      <c r="N653" s="71"/>
      <c r="O653" s="85"/>
      <c r="P653" s="86"/>
      <c r="Q653" s="86"/>
      <c r="R653" s="87"/>
      <c r="S653" s="69"/>
      <c r="T653" s="69"/>
      <c r="U653" s="69"/>
      <c r="V653" s="69"/>
    </row>
    <row r="655" spans="2:22" ht="15.75" hidden="1">
      <c r="B655" s="38" t="s">
        <v>9</v>
      </c>
      <c r="C655" s="62"/>
      <c r="D655" s="62"/>
      <c r="E655" s="28">
        <v>1</v>
      </c>
      <c r="F655" s="28">
        <v>2</v>
      </c>
      <c r="G655" s="28">
        <v>3</v>
      </c>
      <c r="H655" s="28">
        <v>4</v>
      </c>
      <c r="I655" s="78"/>
      <c r="J655" s="78"/>
      <c r="K655" s="28" t="s">
        <v>1</v>
      </c>
      <c r="L655" s="28" t="s">
        <v>2</v>
      </c>
      <c r="M655" s="28" t="s">
        <v>3</v>
      </c>
      <c r="N655" s="28" t="s">
        <v>10</v>
      </c>
      <c r="O655" s="28" t="s">
        <v>21</v>
      </c>
      <c r="P655" s="28" t="s">
        <v>22</v>
      </c>
      <c r="Q655" s="28" t="s">
        <v>23</v>
      </c>
      <c r="R655" s="28" t="s">
        <v>13</v>
      </c>
      <c r="S655" s="28" t="s">
        <v>11</v>
      </c>
      <c r="T655" s="28" t="s">
        <v>12</v>
      </c>
      <c r="U655" s="28" t="s">
        <v>4</v>
      </c>
      <c r="V655" s="28" t="s">
        <v>20</v>
      </c>
    </row>
    <row r="656" spans="2:22" ht="14.25" customHeight="1" hidden="1">
      <c r="B656" s="89" t="s">
        <v>100</v>
      </c>
      <c r="C656" s="74"/>
      <c r="D656" s="74"/>
      <c r="E656" s="75"/>
      <c r="F656" s="26">
        <f>+E667</f>
        <v>0</v>
      </c>
      <c r="G656" s="26">
        <f>+K668</f>
        <v>0</v>
      </c>
      <c r="H656" s="26">
        <f>+E669</f>
        <v>0</v>
      </c>
      <c r="I656" s="78"/>
      <c r="J656" s="78"/>
      <c r="K656" s="68">
        <v>0</v>
      </c>
      <c r="L656" s="68">
        <v>0</v>
      </c>
      <c r="M656" s="63">
        <v>0</v>
      </c>
      <c r="N656" s="63">
        <v>0</v>
      </c>
      <c r="O656" s="68">
        <f>+F656+G656+H656+I656+J656</f>
        <v>0</v>
      </c>
      <c r="P656" s="68">
        <f>+F657+G657+H657+I657+J657</f>
        <v>0</v>
      </c>
      <c r="Q656" s="68">
        <f>+O656-P656</f>
        <v>0</v>
      </c>
      <c r="R656" s="63">
        <f>+F667+L668+F669</f>
        <v>0</v>
      </c>
      <c r="S656" s="63">
        <f>+L667+F668+L669</f>
        <v>0</v>
      </c>
      <c r="T656" s="63">
        <f>+R656-S656</f>
        <v>0</v>
      </c>
      <c r="U656" s="63">
        <f>+L656*2+M656*1+N656*0</f>
        <v>0</v>
      </c>
      <c r="V656" s="60"/>
    </row>
    <row r="657" spans="2:22" ht="14.25" customHeight="1" hidden="1">
      <c r="B657" s="90"/>
      <c r="C657" s="74"/>
      <c r="D657" s="74"/>
      <c r="E657" s="75"/>
      <c r="F657" s="26">
        <f>+K667</f>
        <v>0</v>
      </c>
      <c r="G657" s="26">
        <f>+E668</f>
        <v>0</v>
      </c>
      <c r="H657" s="26">
        <f>+K669</f>
        <v>0</v>
      </c>
      <c r="I657" s="78"/>
      <c r="J657" s="78"/>
      <c r="K657" s="68"/>
      <c r="L657" s="68"/>
      <c r="M657" s="63"/>
      <c r="N657" s="63"/>
      <c r="O657" s="68"/>
      <c r="P657" s="68"/>
      <c r="Q657" s="68"/>
      <c r="R657" s="63"/>
      <c r="S657" s="63"/>
      <c r="T657" s="63"/>
      <c r="U657" s="63"/>
      <c r="V657" s="60"/>
    </row>
    <row r="658" spans="2:22" ht="14.25" customHeight="1" hidden="1">
      <c r="B658" s="90"/>
      <c r="C658" s="74"/>
      <c r="D658" s="74"/>
      <c r="E658" s="30">
        <f>+K667</f>
        <v>0</v>
      </c>
      <c r="F658" s="59"/>
      <c r="G658" s="26">
        <f>+E670</f>
        <v>0</v>
      </c>
      <c r="H658" s="26">
        <f>+K671</f>
        <v>0</v>
      </c>
      <c r="I658" s="78"/>
      <c r="J658" s="78"/>
      <c r="K658" s="68">
        <v>0</v>
      </c>
      <c r="L658" s="68">
        <v>0</v>
      </c>
      <c r="M658" s="68">
        <v>0</v>
      </c>
      <c r="N658" s="68">
        <v>0</v>
      </c>
      <c r="O658" s="68">
        <f>+E658+G658+H658+I658+J658</f>
        <v>0</v>
      </c>
      <c r="P658" s="68">
        <f>+E659+G659+H659+I659+J659</f>
        <v>0</v>
      </c>
      <c r="Q658" s="68">
        <f>+O658-P658</f>
        <v>0</v>
      </c>
      <c r="R658" s="68">
        <f>+L667++F670+L671</f>
        <v>0</v>
      </c>
      <c r="S658" s="68">
        <f>+F667+L670+F671</f>
        <v>0</v>
      </c>
      <c r="T658" s="63">
        <f>+R658-S658</f>
        <v>0</v>
      </c>
      <c r="U658" s="63">
        <f>+L658*2+M658*1+N658*0</f>
        <v>0</v>
      </c>
      <c r="V658" s="60"/>
    </row>
    <row r="659" spans="2:22" ht="14.25" customHeight="1" hidden="1">
      <c r="B659" s="90"/>
      <c r="C659" s="74"/>
      <c r="D659" s="74"/>
      <c r="E659" s="30">
        <f>+E667</f>
        <v>0</v>
      </c>
      <c r="F659" s="59"/>
      <c r="G659" s="26">
        <f>+K670</f>
        <v>0</v>
      </c>
      <c r="H659" s="26">
        <f>+E671</f>
        <v>0</v>
      </c>
      <c r="I659" s="78"/>
      <c r="J659" s="78"/>
      <c r="K659" s="68"/>
      <c r="L659" s="68"/>
      <c r="M659" s="68"/>
      <c r="N659" s="68"/>
      <c r="O659" s="68"/>
      <c r="P659" s="68"/>
      <c r="Q659" s="68"/>
      <c r="R659" s="68"/>
      <c r="S659" s="68"/>
      <c r="T659" s="63"/>
      <c r="U659" s="63"/>
      <c r="V659" s="60"/>
    </row>
    <row r="660" spans="2:22" ht="14.25" customHeight="1" hidden="1">
      <c r="B660" s="90"/>
      <c r="C660" s="74"/>
      <c r="D660" s="74"/>
      <c r="E660" s="30">
        <f>+E668</f>
        <v>0</v>
      </c>
      <c r="F660" s="27">
        <f>+K670</f>
        <v>0</v>
      </c>
      <c r="G660" s="59"/>
      <c r="H660" s="26">
        <f>+E666</f>
        <v>0</v>
      </c>
      <c r="I660" s="78"/>
      <c r="J660" s="78"/>
      <c r="K660" s="68">
        <v>0</v>
      </c>
      <c r="L660" s="68">
        <v>0</v>
      </c>
      <c r="M660" s="68">
        <v>0</v>
      </c>
      <c r="N660" s="68">
        <v>0</v>
      </c>
      <c r="O660" s="68">
        <f>+E660+F660+H660+I660</f>
        <v>0</v>
      </c>
      <c r="P660" s="68">
        <f>+E661+F661+H661+I661</f>
        <v>0</v>
      </c>
      <c r="Q660" s="68">
        <f>+O660-P660</f>
        <v>0</v>
      </c>
      <c r="R660" s="68">
        <f>+F666+F668+L670</f>
        <v>0</v>
      </c>
      <c r="S660" s="68">
        <f>+L666+L668+F670</f>
        <v>0</v>
      </c>
      <c r="T660" s="63">
        <f>+R660-S660</f>
        <v>0</v>
      </c>
      <c r="U660" s="63">
        <f>+L660*2+M660*1+N660*0</f>
        <v>0</v>
      </c>
      <c r="V660" s="60"/>
    </row>
    <row r="661" spans="2:22" ht="14.25" customHeight="1" hidden="1">
      <c r="B661" s="90"/>
      <c r="C661" s="74"/>
      <c r="D661" s="74"/>
      <c r="E661" s="30">
        <f>+K668</f>
        <v>0</v>
      </c>
      <c r="F661" s="27">
        <f>+E670</f>
        <v>0</v>
      </c>
      <c r="G661" s="59"/>
      <c r="H661" s="26">
        <f>+K666</f>
        <v>0</v>
      </c>
      <c r="I661" s="78"/>
      <c r="J661" s="78"/>
      <c r="K661" s="68"/>
      <c r="L661" s="68"/>
      <c r="M661" s="68"/>
      <c r="N661" s="68"/>
      <c r="O661" s="68"/>
      <c r="P661" s="68"/>
      <c r="Q661" s="68"/>
      <c r="R661" s="68"/>
      <c r="S661" s="68"/>
      <c r="T661" s="63"/>
      <c r="U661" s="63"/>
      <c r="V661" s="60"/>
    </row>
    <row r="662" spans="2:22" ht="14.25" customHeight="1" hidden="1">
      <c r="B662" s="90"/>
      <c r="C662" s="74"/>
      <c r="D662" s="74"/>
      <c r="E662" s="30">
        <f>+K669</f>
        <v>0</v>
      </c>
      <c r="F662" s="26">
        <f>+E671</f>
        <v>0</v>
      </c>
      <c r="G662" s="26">
        <f>+K666</f>
        <v>0</v>
      </c>
      <c r="H662" s="59"/>
      <c r="I662" s="78"/>
      <c r="J662" s="78"/>
      <c r="K662" s="68">
        <v>0</v>
      </c>
      <c r="L662" s="68">
        <v>0</v>
      </c>
      <c r="M662" s="68">
        <v>0</v>
      </c>
      <c r="N662" s="68">
        <v>0</v>
      </c>
      <c r="O662" s="68">
        <f>E662+F662+G662</f>
        <v>0</v>
      </c>
      <c r="P662" s="68">
        <f>+E663+F663+G663+I663+J663</f>
        <v>0</v>
      </c>
      <c r="Q662" s="68">
        <f>+O662-P662</f>
        <v>0</v>
      </c>
      <c r="R662" s="68">
        <f>+L666+L669+F671</f>
        <v>0</v>
      </c>
      <c r="S662" s="68">
        <f>+F666+F669+L671</f>
        <v>0</v>
      </c>
      <c r="T662" s="63">
        <f>+R662-S662</f>
        <v>0</v>
      </c>
      <c r="U662" s="63">
        <f>+L662*2+M662*1+N662*0</f>
        <v>0</v>
      </c>
      <c r="V662" s="60"/>
    </row>
    <row r="663" spans="2:22" ht="14.25" customHeight="1" hidden="1">
      <c r="B663" s="90"/>
      <c r="C663" s="74"/>
      <c r="D663" s="74"/>
      <c r="E663" s="30">
        <f>+E669</f>
        <v>0</v>
      </c>
      <c r="F663" s="26">
        <f>+K671</f>
        <v>0</v>
      </c>
      <c r="G663" s="26">
        <f>+E666</f>
        <v>0</v>
      </c>
      <c r="H663" s="59"/>
      <c r="I663" s="78"/>
      <c r="J663" s="78"/>
      <c r="K663" s="68"/>
      <c r="L663" s="68"/>
      <c r="M663" s="68"/>
      <c r="N663" s="68"/>
      <c r="O663" s="68"/>
      <c r="P663" s="68"/>
      <c r="Q663" s="68"/>
      <c r="R663" s="68"/>
      <c r="S663" s="68"/>
      <c r="T663" s="63"/>
      <c r="U663" s="63"/>
      <c r="V663" s="60"/>
    </row>
    <row r="664" spans="2:22" ht="14.25" hidden="1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2:22" ht="15" hidden="1">
      <c r="B665" s="29" t="s">
        <v>100</v>
      </c>
      <c r="C665" s="76" t="s">
        <v>7</v>
      </c>
      <c r="D665" s="77"/>
      <c r="E665" s="29" t="s">
        <v>24</v>
      </c>
      <c r="F665" s="29" t="s">
        <v>4</v>
      </c>
      <c r="G665" s="29" t="s">
        <v>0</v>
      </c>
      <c r="H665" s="70" t="s">
        <v>7</v>
      </c>
      <c r="I665" s="70"/>
      <c r="J665" s="70"/>
      <c r="K665" s="29" t="s">
        <v>24</v>
      </c>
      <c r="L665" s="29" t="s">
        <v>4</v>
      </c>
      <c r="M665" s="70" t="s">
        <v>5</v>
      </c>
      <c r="N665" s="70"/>
      <c r="O665" s="70" t="s">
        <v>6</v>
      </c>
      <c r="P665" s="70"/>
      <c r="Q665" s="70"/>
      <c r="R665" s="70"/>
      <c r="S665" s="70" t="s">
        <v>19</v>
      </c>
      <c r="T665" s="70"/>
      <c r="U665" s="70"/>
      <c r="V665" s="70"/>
    </row>
    <row r="666" spans="2:22" ht="30" customHeight="1" hidden="1">
      <c r="B666" s="88" t="s">
        <v>100</v>
      </c>
      <c r="C666" s="72">
        <f>C656</f>
        <v>0</v>
      </c>
      <c r="D666" s="73"/>
      <c r="E666" s="20"/>
      <c r="F666" s="20"/>
      <c r="G666" s="25" t="s">
        <v>0</v>
      </c>
      <c r="H666" s="61">
        <f>C658</f>
        <v>0</v>
      </c>
      <c r="I666" s="61"/>
      <c r="J666" s="61"/>
      <c r="K666" s="20"/>
      <c r="L666" s="20"/>
      <c r="M666" s="71">
        <v>0.5833333333333334</v>
      </c>
      <c r="N666" s="71"/>
      <c r="O666" s="79" t="s">
        <v>384</v>
      </c>
      <c r="P666" s="80"/>
      <c r="Q666" s="80"/>
      <c r="R666" s="81"/>
      <c r="S666" s="69">
        <v>1</v>
      </c>
      <c r="T666" s="69"/>
      <c r="U666" s="69"/>
      <c r="V666" s="69"/>
    </row>
    <row r="667" spans="2:22" ht="30" customHeight="1" hidden="1">
      <c r="B667" s="88"/>
      <c r="C667" s="65">
        <f>C660</f>
        <v>0</v>
      </c>
      <c r="D667" s="66"/>
      <c r="E667" s="20"/>
      <c r="F667" s="20"/>
      <c r="G667" s="25" t="s">
        <v>0</v>
      </c>
      <c r="H667" s="61">
        <f>C662</f>
        <v>0</v>
      </c>
      <c r="I667" s="61"/>
      <c r="J667" s="61"/>
      <c r="K667" s="20"/>
      <c r="L667" s="20"/>
      <c r="M667" s="71">
        <v>0.5902777777777778</v>
      </c>
      <c r="N667" s="71"/>
      <c r="O667" s="82"/>
      <c r="P667" s="83"/>
      <c r="Q667" s="83"/>
      <c r="R667" s="84"/>
      <c r="S667" s="69"/>
      <c r="T667" s="69"/>
      <c r="U667" s="69"/>
      <c r="V667" s="69"/>
    </row>
    <row r="668" spans="2:22" ht="30" customHeight="1" hidden="1">
      <c r="B668" s="88"/>
      <c r="C668" s="72">
        <f>C662</f>
        <v>0</v>
      </c>
      <c r="D668" s="73"/>
      <c r="E668" s="20"/>
      <c r="F668" s="20"/>
      <c r="G668" s="25" t="s">
        <v>0</v>
      </c>
      <c r="H668" s="61">
        <f>C656</f>
        <v>0</v>
      </c>
      <c r="I668" s="61"/>
      <c r="J668" s="61"/>
      <c r="K668" s="20"/>
      <c r="L668" s="20"/>
      <c r="M668" s="71">
        <v>0.5972222222222222</v>
      </c>
      <c r="N668" s="71"/>
      <c r="O668" s="82"/>
      <c r="P668" s="83"/>
      <c r="Q668" s="83"/>
      <c r="R668" s="84"/>
      <c r="S668" s="69"/>
      <c r="T668" s="69"/>
      <c r="U668" s="69"/>
      <c r="V668" s="69"/>
    </row>
    <row r="669" spans="2:22" ht="30" customHeight="1" hidden="1">
      <c r="B669" s="88"/>
      <c r="C669" s="65">
        <f>C658</f>
        <v>0</v>
      </c>
      <c r="D669" s="66"/>
      <c r="E669" s="20"/>
      <c r="F669" s="20"/>
      <c r="G669" s="25" t="s">
        <v>0</v>
      </c>
      <c r="H669" s="61">
        <f>C660</f>
        <v>0</v>
      </c>
      <c r="I669" s="61"/>
      <c r="J669" s="61"/>
      <c r="K669" s="20"/>
      <c r="L669" s="20"/>
      <c r="M669" s="71">
        <v>0.6041666666666666</v>
      </c>
      <c r="N669" s="71"/>
      <c r="O669" s="82"/>
      <c r="P669" s="83"/>
      <c r="Q669" s="83"/>
      <c r="R669" s="84"/>
      <c r="S669" s="69"/>
      <c r="T669" s="69"/>
      <c r="U669" s="69"/>
      <c r="V669" s="69"/>
    </row>
    <row r="670" spans="2:22" ht="30" customHeight="1" hidden="1">
      <c r="B670" s="88"/>
      <c r="C670" s="65">
        <f>C656</f>
        <v>0</v>
      </c>
      <c r="D670" s="66"/>
      <c r="E670" s="20"/>
      <c r="F670" s="20"/>
      <c r="G670" s="25" t="s">
        <v>0</v>
      </c>
      <c r="H670" s="61">
        <f>C660</f>
        <v>0</v>
      </c>
      <c r="I670" s="61"/>
      <c r="J670" s="61"/>
      <c r="K670" s="20"/>
      <c r="L670" s="20"/>
      <c r="M670" s="71">
        <v>0.611111111111111</v>
      </c>
      <c r="N670" s="71"/>
      <c r="O670" s="82"/>
      <c r="P670" s="83"/>
      <c r="Q670" s="83"/>
      <c r="R670" s="84"/>
      <c r="S670" s="69"/>
      <c r="T670" s="69"/>
      <c r="U670" s="69"/>
      <c r="V670" s="69"/>
    </row>
    <row r="671" spans="2:22" ht="30" customHeight="1" hidden="1">
      <c r="B671" s="88"/>
      <c r="C671" s="65">
        <f>C658</f>
        <v>0</v>
      </c>
      <c r="D671" s="66"/>
      <c r="E671" s="20"/>
      <c r="F671" s="20"/>
      <c r="G671" s="25" t="s">
        <v>0</v>
      </c>
      <c r="H671" s="61">
        <f>C662</f>
        <v>0</v>
      </c>
      <c r="I671" s="61"/>
      <c r="J671" s="61"/>
      <c r="K671" s="20"/>
      <c r="L671" s="20"/>
      <c r="M671" s="71">
        <v>0.6180555555555556</v>
      </c>
      <c r="N671" s="71"/>
      <c r="O671" s="85"/>
      <c r="P671" s="86"/>
      <c r="Q671" s="86"/>
      <c r="R671" s="87"/>
      <c r="S671" s="69"/>
      <c r="T671" s="69"/>
      <c r="U671" s="69"/>
      <c r="V671" s="69"/>
    </row>
    <row r="672" ht="14.25" hidden="1"/>
    <row r="673" spans="2:22" ht="15.75" hidden="1">
      <c r="B673" s="38" t="s">
        <v>9</v>
      </c>
      <c r="C673" s="62"/>
      <c r="D673" s="62"/>
      <c r="E673" s="28">
        <v>1</v>
      </c>
      <c r="F673" s="28">
        <v>2</v>
      </c>
      <c r="G673" s="28">
        <v>3</v>
      </c>
      <c r="H673" s="28">
        <v>4</v>
      </c>
      <c r="I673" s="78"/>
      <c r="J673" s="78"/>
      <c r="K673" s="28" t="s">
        <v>1</v>
      </c>
      <c r="L673" s="28" t="s">
        <v>2</v>
      </c>
      <c r="M673" s="28" t="s">
        <v>3</v>
      </c>
      <c r="N673" s="28" t="s">
        <v>10</v>
      </c>
      <c r="O673" s="28" t="s">
        <v>21</v>
      </c>
      <c r="P673" s="28" t="s">
        <v>22</v>
      </c>
      <c r="Q673" s="28" t="s">
        <v>23</v>
      </c>
      <c r="R673" s="28" t="s">
        <v>13</v>
      </c>
      <c r="S673" s="28" t="s">
        <v>11</v>
      </c>
      <c r="T673" s="28" t="s">
        <v>12</v>
      </c>
      <c r="U673" s="28" t="s">
        <v>4</v>
      </c>
      <c r="V673" s="28" t="s">
        <v>20</v>
      </c>
    </row>
    <row r="674" spans="2:22" ht="14.25" customHeight="1" hidden="1">
      <c r="B674" s="89" t="s">
        <v>101</v>
      </c>
      <c r="C674" s="67"/>
      <c r="D674" s="67"/>
      <c r="E674" s="75"/>
      <c r="F674" s="26">
        <f>+E685</f>
        <v>0</v>
      </c>
      <c r="G674" s="26">
        <f>+K686</f>
        <v>0</v>
      </c>
      <c r="H674" s="26">
        <f>+E687</f>
        <v>0</v>
      </c>
      <c r="I674" s="78"/>
      <c r="J674" s="78"/>
      <c r="K674" s="68">
        <v>0</v>
      </c>
      <c r="L674" s="68">
        <v>0</v>
      </c>
      <c r="M674" s="63">
        <v>0</v>
      </c>
      <c r="N674" s="63">
        <v>0</v>
      </c>
      <c r="O674" s="68">
        <f>+F674+G674+H674+I674+J674</f>
        <v>0</v>
      </c>
      <c r="P674" s="68">
        <f>+F675+G675+H675+I675+J675</f>
        <v>0</v>
      </c>
      <c r="Q674" s="68">
        <f>+O674-P674</f>
        <v>0</v>
      </c>
      <c r="R674" s="63">
        <f>+F685+L686+F687</f>
        <v>0</v>
      </c>
      <c r="S674" s="63">
        <f>+L685+F686+L687</f>
        <v>0</v>
      </c>
      <c r="T674" s="63">
        <f>+R674-S674</f>
        <v>0</v>
      </c>
      <c r="U674" s="63">
        <f>+L674*2+M674*1+N674*0</f>
        <v>0</v>
      </c>
      <c r="V674" s="60"/>
    </row>
    <row r="675" spans="2:22" ht="14.25" customHeight="1" hidden="1">
      <c r="B675" s="90"/>
      <c r="C675" s="67"/>
      <c r="D675" s="67"/>
      <c r="E675" s="75"/>
      <c r="F675" s="26">
        <f>+K685</f>
        <v>0</v>
      </c>
      <c r="G675" s="26">
        <f>+E686</f>
        <v>0</v>
      </c>
      <c r="H675" s="26">
        <f>+K687</f>
        <v>0</v>
      </c>
      <c r="I675" s="78"/>
      <c r="J675" s="78"/>
      <c r="K675" s="68"/>
      <c r="L675" s="68"/>
      <c r="M675" s="63"/>
      <c r="N675" s="63"/>
      <c r="O675" s="68"/>
      <c r="P675" s="68"/>
      <c r="Q675" s="68"/>
      <c r="R675" s="63"/>
      <c r="S675" s="63"/>
      <c r="T675" s="63"/>
      <c r="U675" s="63"/>
      <c r="V675" s="60"/>
    </row>
    <row r="676" spans="2:22" ht="14.25" customHeight="1" hidden="1">
      <c r="B676" s="90"/>
      <c r="C676" s="67"/>
      <c r="D676" s="67"/>
      <c r="E676" s="30">
        <f>+K685</f>
        <v>0</v>
      </c>
      <c r="F676" s="59"/>
      <c r="G676" s="26">
        <f>+E688</f>
        <v>0</v>
      </c>
      <c r="H676" s="26">
        <f>+K689</f>
        <v>0</v>
      </c>
      <c r="I676" s="78"/>
      <c r="J676" s="78"/>
      <c r="K676" s="68">
        <v>0</v>
      </c>
      <c r="L676" s="68">
        <v>0</v>
      </c>
      <c r="M676" s="68">
        <v>0</v>
      </c>
      <c r="N676" s="68">
        <v>0</v>
      </c>
      <c r="O676" s="68">
        <f>+E676+G676+H676+I676+J676</f>
        <v>0</v>
      </c>
      <c r="P676" s="68">
        <f>+E677+G677+H677+I677+J677</f>
        <v>0</v>
      </c>
      <c r="Q676" s="68">
        <f>+O676-P676</f>
        <v>0</v>
      </c>
      <c r="R676" s="68">
        <f>+L685++F688+L689</f>
        <v>0</v>
      </c>
      <c r="S676" s="68">
        <f>+F685+L688+F689</f>
        <v>0</v>
      </c>
      <c r="T676" s="63">
        <f>+R676-S676</f>
        <v>0</v>
      </c>
      <c r="U676" s="63">
        <f>+L676*2+M676*1+N676*0</f>
        <v>0</v>
      </c>
      <c r="V676" s="60"/>
    </row>
    <row r="677" spans="2:22" ht="14.25" customHeight="1" hidden="1">
      <c r="B677" s="90"/>
      <c r="C677" s="67"/>
      <c r="D677" s="67"/>
      <c r="E677" s="30">
        <f>+E685</f>
        <v>0</v>
      </c>
      <c r="F677" s="59"/>
      <c r="G677" s="26">
        <f>+K688</f>
        <v>0</v>
      </c>
      <c r="H677" s="26">
        <f>+E689</f>
        <v>0</v>
      </c>
      <c r="I677" s="78"/>
      <c r="J677" s="78"/>
      <c r="K677" s="68"/>
      <c r="L677" s="68"/>
      <c r="M677" s="68"/>
      <c r="N677" s="68"/>
      <c r="O677" s="68"/>
      <c r="P677" s="68"/>
      <c r="Q677" s="68"/>
      <c r="R677" s="68"/>
      <c r="S677" s="68"/>
      <c r="T677" s="63"/>
      <c r="U677" s="63"/>
      <c r="V677" s="60"/>
    </row>
    <row r="678" spans="2:22" ht="14.25" customHeight="1" hidden="1">
      <c r="B678" s="90"/>
      <c r="C678" s="67"/>
      <c r="D678" s="67"/>
      <c r="E678" s="30">
        <f>+E686</f>
        <v>0</v>
      </c>
      <c r="F678" s="27">
        <f>+K688</f>
        <v>0</v>
      </c>
      <c r="G678" s="59"/>
      <c r="H678" s="26">
        <f>+E684</f>
        <v>0</v>
      </c>
      <c r="I678" s="78"/>
      <c r="J678" s="78"/>
      <c r="K678" s="68">
        <v>0</v>
      </c>
      <c r="L678" s="68">
        <v>0</v>
      </c>
      <c r="M678" s="68">
        <v>0</v>
      </c>
      <c r="N678" s="68">
        <v>0</v>
      </c>
      <c r="O678" s="68">
        <f>+E678+F678+H678+I678</f>
        <v>0</v>
      </c>
      <c r="P678" s="68">
        <f>+E679+F679+H679+I679</f>
        <v>0</v>
      </c>
      <c r="Q678" s="68">
        <f>+O678-P678</f>
        <v>0</v>
      </c>
      <c r="R678" s="68">
        <f>+F684+F686+L688</f>
        <v>0</v>
      </c>
      <c r="S678" s="68">
        <f>+L684+L686+F688</f>
        <v>0</v>
      </c>
      <c r="T678" s="63">
        <f>+R678-S678</f>
        <v>0</v>
      </c>
      <c r="U678" s="63">
        <f>+L678*2+M678*1+N678*0</f>
        <v>0</v>
      </c>
      <c r="V678" s="60"/>
    </row>
    <row r="679" spans="2:22" ht="14.25" customHeight="1" hidden="1">
      <c r="B679" s="90"/>
      <c r="C679" s="67"/>
      <c r="D679" s="67"/>
      <c r="E679" s="30">
        <f>+K686</f>
        <v>0</v>
      </c>
      <c r="F679" s="27">
        <f>+E688</f>
        <v>0</v>
      </c>
      <c r="G679" s="59"/>
      <c r="H679" s="26">
        <f>+K684</f>
        <v>0</v>
      </c>
      <c r="I679" s="78"/>
      <c r="J679" s="78"/>
      <c r="K679" s="68"/>
      <c r="L679" s="68"/>
      <c r="M679" s="68"/>
      <c r="N679" s="68"/>
      <c r="O679" s="68"/>
      <c r="P679" s="68"/>
      <c r="Q679" s="68"/>
      <c r="R679" s="68"/>
      <c r="S679" s="68"/>
      <c r="T679" s="63"/>
      <c r="U679" s="63"/>
      <c r="V679" s="60"/>
    </row>
    <row r="680" spans="2:22" ht="14.25" customHeight="1" hidden="1">
      <c r="B680" s="90"/>
      <c r="C680" s="67"/>
      <c r="D680" s="67"/>
      <c r="E680" s="30">
        <f>+K687</f>
        <v>0</v>
      </c>
      <c r="F680" s="26">
        <f>+E689</f>
        <v>0</v>
      </c>
      <c r="G680" s="26">
        <f>+K684</f>
        <v>0</v>
      </c>
      <c r="H680" s="59"/>
      <c r="I680" s="78"/>
      <c r="J680" s="78"/>
      <c r="K680" s="68">
        <v>0</v>
      </c>
      <c r="L680" s="68">
        <v>0</v>
      </c>
      <c r="M680" s="68">
        <v>0</v>
      </c>
      <c r="N680" s="68">
        <v>0</v>
      </c>
      <c r="O680" s="68">
        <f>E680+F680+G680</f>
        <v>0</v>
      </c>
      <c r="P680" s="68">
        <f>+E681+F681+G681+I681+J681</f>
        <v>0</v>
      </c>
      <c r="Q680" s="68">
        <f>+O680-P680</f>
        <v>0</v>
      </c>
      <c r="R680" s="68">
        <f>+L684+L687+F689</f>
        <v>0</v>
      </c>
      <c r="S680" s="68">
        <f>+F684+F687+L689</f>
        <v>0</v>
      </c>
      <c r="T680" s="63">
        <f>+R680-S680</f>
        <v>0</v>
      </c>
      <c r="U680" s="63">
        <f>+L680*2+M680*1+N680*0</f>
        <v>0</v>
      </c>
      <c r="V680" s="60"/>
    </row>
    <row r="681" spans="2:22" ht="14.25" customHeight="1" hidden="1">
      <c r="B681" s="90"/>
      <c r="C681" s="67"/>
      <c r="D681" s="67"/>
      <c r="E681" s="30">
        <f>+E687</f>
        <v>0</v>
      </c>
      <c r="F681" s="26">
        <f>+K689</f>
        <v>0</v>
      </c>
      <c r="G681" s="26">
        <f>+E684</f>
        <v>0</v>
      </c>
      <c r="H681" s="59"/>
      <c r="I681" s="78"/>
      <c r="J681" s="78"/>
      <c r="K681" s="68"/>
      <c r="L681" s="68"/>
      <c r="M681" s="68"/>
      <c r="N681" s="68"/>
      <c r="O681" s="68"/>
      <c r="P681" s="68"/>
      <c r="Q681" s="68"/>
      <c r="R681" s="68"/>
      <c r="S681" s="68"/>
      <c r="T681" s="63"/>
      <c r="U681" s="63"/>
      <c r="V681" s="60"/>
    </row>
    <row r="682" spans="2:22" ht="14.25" hidden="1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2:22" ht="15" hidden="1">
      <c r="B683" s="29" t="s">
        <v>101</v>
      </c>
      <c r="C683" s="76" t="s">
        <v>7</v>
      </c>
      <c r="D683" s="77"/>
      <c r="E683" s="29" t="s">
        <v>24</v>
      </c>
      <c r="F683" s="29" t="s">
        <v>4</v>
      </c>
      <c r="G683" s="29" t="s">
        <v>0</v>
      </c>
      <c r="H683" s="70" t="s">
        <v>7</v>
      </c>
      <c r="I683" s="70"/>
      <c r="J683" s="70"/>
      <c r="K683" s="29" t="s">
        <v>24</v>
      </c>
      <c r="L683" s="29" t="s">
        <v>4</v>
      </c>
      <c r="M683" s="70" t="s">
        <v>5</v>
      </c>
      <c r="N683" s="70"/>
      <c r="O683" s="70" t="s">
        <v>6</v>
      </c>
      <c r="P683" s="70"/>
      <c r="Q683" s="70"/>
      <c r="R683" s="70"/>
      <c r="S683" s="70" t="s">
        <v>19</v>
      </c>
      <c r="T683" s="70"/>
      <c r="U683" s="70"/>
      <c r="V683" s="70"/>
    </row>
    <row r="684" spans="2:22" ht="27.75" customHeight="1" hidden="1">
      <c r="B684" s="88" t="s">
        <v>101</v>
      </c>
      <c r="C684" s="72">
        <f>C674</f>
        <v>0</v>
      </c>
      <c r="D684" s="73"/>
      <c r="E684" s="20"/>
      <c r="F684" s="20"/>
      <c r="G684" s="25" t="s">
        <v>0</v>
      </c>
      <c r="H684" s="61">
        <f>C676</f>
        <v>0</v>
      </c>
      <c r="I684" s="61"/>
      <c r="J684" s="61"/>
      <c r="K684" s="20"/>
      <c r="L684" s="20"/>
      <c r="M684" s="71">
        <v>0.5833333333333334</v>
      </c>
      <c r="N684" s="71"/>
      <c r="O684" s="79" t="s">
        <v>384</v>
      </c>
      <c r="P684" s="80"/>
      <c r="Q684" s="80"/>
      <c r="R684" s="81"/>
      <c r="S684" s="69">
        <v>2</v>
      </c>
      <c r="T684" s="69"/>
      <c r="U684" s="69"/>
      <c r="V684" s="69"/>
    </row>
    <row r="685" spans="2:22" ht="27.75" customHeight="1" hidden="1">
      <c r="B685" s="88"/>
      <c r="C685" s="65">
        <f>C678</f>
        <v>0</v>
      </c>
      <c r="D685" s="66"/>
      <c r="E685" s="20"/>
      <c r="F685" s="20"/>
      <c r="G685" s="25" t="s">
        <v>0</v>
      </c>
      <c r="H685" s="61">
        <f>C680</f>
        <v>0</v>
      </c>
      <c r="I685" s="61"/>
      <c r="J685" s="61"/>
      <c r="K685" s="20"/>
      <c r="L685" s="20"/>
      <c r="M685" s="71">
        <v>0.5902777777777778</v>
      </c>
      <c r="N685" s="71"/>
      <c r="O685" s="82"/>
      <c r="P685" s="83"/>
      <c r="Q685" s="83"/>
      <c r="R685" s="84"/>
      <c r="S685" s="69"/>
      <c r="T685" s="69"/>
      <c r="U685" s="69"/>
      <c r="V685" s="69"/>
    </row>
    <row r="686" spans="2:22" ht="27.75" customHeight="1" hidden="1">
      <c r="B686" s="88"/>
      <c r="C686" s="72">
        <f>C680</f>
        <v>0</v>
      </c>
      <c r="D686" s="73"/>
      <c r="E686" s="20"/>
      <c r="F686" s="20"/>
      <c r="G686" s="25" t="s">
        <v>0</v>
      </c>
      <c r="H686" s="61">
        <f>C674</f>
        <v>0</v>
      </c>
      <c r="I686" s="61"/>
      <c r="J686" s="61"/>
      <c r="K686" s="20"/>
      <c r="L686" s="20"/>
      <c r="M686" s="71">
        <v>0.5972222222222222</v>
      </c>
      <c r="N686" s="71"/>
      <c r="O686" s="82"/>
      <c r="P686" s="83"/>
      <c r="Q686" s="83"/>
      <c r="R686" s="84"/>
      <c r="S686" s="69"/>
      <c r="T686" s="69"/>
      <c r="U686" s="69"/>
      <c r="V686" s="69"/>
    </row>
    <row r="687" spans="2:22" ht="27.75" customHeight="1" hidden="1">
      <c r="B687" s="88"/>
      <c r="C687" s="65">
        <f>C676</f>
        <v>0</v>
      </c>
      <c r="D687" s="66"/>
      <c r="E687" s="20"/>
      <c r="F687" s="20"/>
      <c r="G687" s="25" t="s">
        <v>0</v>
      </c>
      <c r="H687" s="61">
        <f>C678</f>
        <v>0</v>
      </c>
      <c r="I687" s="61"/>
      <c r="J687" s="61"/>
      <c r="K687" s="20"/>
      <c r="L687" s="20"/>
      <c r="M687" s="71">
        <v>0.6041666666666666</v>
      </c>
      <c r="N687" s="71"/>
      <c r="O687" s="82"/>
      <c r="P687" s="83"/>
      <c r="Q687" s="83"/>
      <c r="R687" s="84"/>
      <c r="S687" s="69"/>
      <c r="T687" s="69"/>
      <c r="U687" s="69"/>
      <c r="V687" s="69"/>
    </row>
    <row r="688" spans="2:22" ht="27.75" customHeight="1" hidden="1">
      <c r="B688" s="88"/>
      <c r="C688" s="65">
        <f>C674</f>
        <v>0</v>
      </c>
      <c r="D688" s="66"/>
      <c r="E688" s="20"/>
      <c r="F688" s="20"/>
      <c r="G688" s="25" t="s">
        <v>0</v>
      </c>
      <c r="H688" s="61">
        <f>C678</f>
        <v>0</v>
      </c>
      <c r="I688" s="61"/>
      <c r="J688" s="61"/>
      <c r="K688" s="20"/>
      <c r="L688" s="20"/>
      <c r="M688" s="71">
        <v>0.611111111111111</v>
      </c>
      <c r="N688" s="71"/>
      <c r="O688" s="82"/>
      <c r="P688" s="83"/>
      <c r="Q688" s="83"/>
      <c r="R688" s="84"/>
      <c r="S688" s="69"/>
      <c r="T688" s="69"/>
      <c r="U688" s="69"/>
      <c r="V688" s="69"/>
    </row>
    <row r="689" spans="2:22" ht="27.75" customHeight="1" hidden="1">
      <c r="B689" s="88"/>
      <c r="C689" s="65">
        <f>C676</f>
        <v>0</v>
      </c>
      <c r="D689" s="66"/>
      <c r="E689" s="20"/>
      <c r="F689" s="20"/>
      <c r="G689" s="25" t="s">
        <v>0</v>
      </c>
      <c r="H689" s="61">
        <f>C680</f>
        <v>0</v>
      </c>
      <c r="I689" s="61"/>
      <c r="J689" s="61"/>
      <c r="K689" s="20"/>
      <c r="L689" s="20"/>
      <c r="M689" s="71">
        <v>0.6180555555555556</v>
      </c>
      <c r="N689" s="71"/>
      <c r="O689" s="85"/>
      <c r="P689" s="86"/>
      <c r="Q689" s="86"/>
      <c r="R689" s="87"/>
      <c r="S689" s="69"/>
      <c r="T689" s="69"/>
      <c r="U689" s="69"/>
      <c r="V689" s="69"/>
    </row>
    <row r="690" ht="14.25" hidden="1"/>
  </sheetData>
  <sheetProtection/>
  <mergeCells count="3235">
    <mergeCell ref="C20:D20"/>
    <mergeCell ref="L62:L63"/>
    <mergeCell ref="M23:N23"/>
    <mergeCell ref="H22:J22"/>
    <mergeCell ref="K30:K31"/>
    <mergeCell ref="N62:N63"/>
    <mergeCell ref="M22:N22"/>
    <mergeCell ref="E44:E45"/>
    <mergeCell ref="L46:L47"/>
    <mergeCell ref="H54:J54"/>
    <mergeCell ref="S46:S47"/>
    <mergeCell ref="T118:T119"/>
    <mergeCell ref="P572:P573"/>
    <mergeCell ref="M77:N77"/>
    <mergeCell ref="N138:N139"/>
    <mergeCell ref="M93:N93"/>
    <mergeCell ref="S352:S353"/>
    <mergeCell ref="Q66:Q67"/>
    <mergeCell ref="T530:T531"/>
    <mergeCell ref="R552:R553"/>
    <mergeCell ref="V640:V641"/>
    <mergeCell ref="C640:D641"/>
    <mergeCell ref="T572:T573"/>
    <mergeCell ref="O532:O533"/>
    <mergeCell ref="R590:R591"/>
    <mergeCell ref="Q590:Q591"/>
    <mergeCell ref="S586:S587"/>
    <mergeCell ref="C637:D637"/>
    <mergeCell ref="P584:P585"/>
    <mergeCell ref="R568:R569"/>
    <mergeCell ref="O359:R359"/>
    <mergeCell ref="S476:S477"/>
    <mergeCell ref="U368:U369"/>
    <mergeCell ref="O90:R95"/>
    <mergeCell ref="H216:J216"/>
    <mergeCell ref="H91:J91"/>
    <mergeCell ref="M289:N289"/>
    <mergeCell ref="U102:U103"/>
    <mergeCell ref="M208:M209"/>
    <mergeCell ref="K226:K227"/>
    <mergeCell ref="T392:T393"/>
    <mergeCell ref="B504:B509"/>
    <mergeCell ref="R570:R571"/>
    <mergeCell ref="H491:J491"/>
    <mergeCell ref="E386:E387"/>
    <mergeCell ref="B396:B401"/>
    <mergeCell ref="T192:T193"/>
    <mergeCell ref="L8:L9"/>
    <mergeCell ref="U8:U9"/>
    <mergeCell ref="K158:K159"/>
    <mergeCell ref="T8:T9"/>
    <mergeCell ref="M130:N130"/>
    <mergeCell ref="P134:P135"/>
    <mergeCell ref="K14:K15"/>
    <mergeCell ref="P8:P9"/>
    <mergeCell ref="L154:L155"/>
    <mergeCell ref="A5:W5"/>
    <mergeCell ref="M62:M63"/>
    <mergeCell ref="S8:S9"/>
    <mergeCell ref="Q8:Q9"/>
    <mergeCell ref="S14:S15"/>
    <mergeCell ref="P10:P11"/>
    <mergeCell ref="K8:K9"/>
    <mergeCell ref="M50:M51"/>
    <mergeCell ref="H19:J19"/>
    <mergeCell ref="O18:R23"/>
    <mergeCell ref="A1:W1"/>
    <mergeCell ref="C558:D558"/>
    <mergeCell ref="H432:J432"/>
    <mergeCell ref="Q518:Q519"/>
    <mergeCell ref="H410:H411"/>
    <mergeCell ref="O552:O553"/>
    <mergeCell ref="H545:J545"/>
    <mergeCell ref="V84:V85"/>
    <mergeCell ref="M274:N274"/>
    <mergeCell ref="O156:O157"/>
    <mergeCell ref="V388:V389"/>
    <mergeCell ref="L298:L299"/>
    <mergeCell ref="B90:B95"/>
    <mergeCell ref="S170:S171"/>
    <mergeCell ref="C274:D274"/>
    <mergeCell ref="C361:D361"/>
    <mergeCell ref="V188:V189"/>
    <mergeCell ref="S278:S279"/>
    <mergeCell ref="B134:B141"/>
    <mergeCell ref="C169:D169"/>
    <mergeCell ref="T534:T535"/>
    <mergeCell ref="M343:N343"/>
    <mergeCell ref="P48:P49"/>
    <mergeCell ref="K120:K121"/>
    <mergeCell ref="Q136:Q137"/>
    <mergeCell ref="P136:P137"/>
    <mergeCell ref="N120:N121"/>
    <mergeCell ref="Q244:Q245"/>
    <mergeCell ref="S534:S535"/>
    <mergeCell ref="K246:K247"/>
    <mergeCell ref="V68:V69"/>
    <mergeCell ref="L140:L141"/>
    <mergeCell ref="H71:J71"/>
    <mergeCell ref="S134:S135"/>
    <mergeCell ref="T134:T135"/>
    <mergeCell ref="H59:J59"/>
    <mergeCell ref="O68:O69"/>
    <mergeCell ref="P66:P67"/>
    <mergeCell ref="H126:J126"/>
    <mergeCell ref="U136:U137"/>
    <mergeCell ref="C406:D407"/>
    <mergeCell ref="H140:H141"/>
    <mergeCell ref="M327:N327"/>
    <mergeCell ref="C246:D247"/>
    <mergeCell ref="U332:U333"/>
    <mergeCell ref="K512:K513"/>
    <mergeCell ref="M320:M321"/>
    <mergeCell ref="M372:M373"/>
    <mergeCell ref="T156:T157"/>
    <mergeCell ref="L190:L191"/>
    <mergeCell ref="M395:N395"/>
    <mergeCell ref="V512:V513"/>
    <mergeCell ref="C172:D173"/>
    <mergeCell ref="V98:V99"/>
    <mergeCell ref="M58:N58"/>
    <mergeCell ref="H149:J149"/>
    <mergeCell ref="U68:U69"/>
    <mergeCell ref="C109:D109"/>
    <mergeCell ref="H490:J490"/>
    <mergeCell ref="P320:P321"/>
    <mergeCell ref="U584:U585"/>
    <mergeCell ref="H635:J635"/>
    <mergeCell ref="C563:D563"/>
    <mergeCell ref="S71:V71"/>
    <mergeCell ref="H131:J131"/>
    <mergeCell ref="C102:D103"/>
    <mergeCell ref="M91:N91"/>
    <mergeCell ref="O118:O119"/>
    <mergeCell ref="P104:P105"/>
    <mergeCell ref="H110:J110"/>
    <mergeCell ref="C669:D669"/>
    <mergeCell ref="O554:O555"/>
    <mergeCell ref="H688:J688"/>
    <mergeCell ref="S532:S533"/>
    <mergeCell ref="C566:D567"/>
    <mergeCell ref="N624:N625"/>
    <mergeCell ref="G642:G643"/>
    <mergeCell ref="I601:J609"/>
    <mergeCell ref="S18:V23"/>
    <mergeCell ref="E602:E603"/>
    <mergeCell ref="R554:R555"/>
    <mergeCell ref="I511:J519"/>
    <mergeCell ref="C548:D549"/>
    <mergeCell ref="S572:S573"/>
    <mergeCell ref="I565:J573"/>
    <mergeCell ref="C568:D569"/>
    <mergeCell ref="C311:D311"/>
    <mergeCell ref="R224:R225"/>
    <mergeCell ref="O48:O49"/>
    <mergeCell ref="R230:R231"/>
    <mergeCell ref="H74:J74"/>
    <mergeCell ref="R316:R317"/>
    <mergeCell ref="O192:O193"/>
    <mergeCell ref="O208:O209"/>
    <mergeCell ref="H58:J58"/>
    <mergeCell ref="Q86:Q87"/>
    <mergeCell ref="R298:R299"/>
    <mergeCell ref="P244:P245"/>
    <mergeCell ref="C18:D18"/>
    <mergeCell ref="C23:D23"/>
    <mergeCell ref="M102:M103"/>
    <mergeCell ref="H203:J203"/>
    <mergeCell ref="K230:K231"/>
    <mergeCell ref="L280:L281"/>
    <mergeCell ref="C91:D91"/>
    <mergeCell ref="C35:D35"/>
    <mergeCell ref="M32:M33"/>
    <mergeCell ref="C82:D83"/>
    <mergeCell ref="H464:H465"/>
    <mergeCell ref="V554:V555"/>
    <mergeCell ref="N586:N587"/>
    <mergeCell ref="T424:T425"/>
    <mergeCell ref="U638:U639"/>
    <mergeCell ref="S450:V455"/>
    <mergeCell ref="R608:R609"/>
    <mergeCell ref="O496:O497"/>
    <mergeCell ref="H473:J473"/>
    <mergeCell ref="K548:K549"/>
    <mergeCell ref="O352:O353"/>
    <mergeCell ref="T586:T587"/>
    <mergeCell ref="M557:N557"/>
    <mergeCell ref="R354:R355"/>
    <mergeCell ref="N136:N137"/>
    <mergeCell ref="T584:T585"/>
    <mergeCell ref="P428:P429"/>
    <mergeCell ref="O485:R485"/>
    <mergeCell ref="N408:N409"/>
    <mergeCell ref="S575:V575"/>
    <mergeCell ref="L410:L411"/>
    <mergeCell ref="B612:B617"/>
    <mergeCell ref="L404:L405"/>
    <mergeCell ref="V548:V549"/>
    <mergeCell ref="R428:R429"/>
    <mergeCell ref="P530:P531"/>
    <mergeCell ref="U530:U531"/>
    <mergeCell ref="O504:R509"/>
    <mergeCell ref="R410:R411"/>
    <mergeCell ref="V550:V551"/>
    <mergeCell ref="L370:L371"/>
    <mergeCell ref="U282:U283"/>
    <mergeCell ref="L282:L283"/>
    <mergeCell ref="H198:J198"/>
    <mergeCell ref="M143:N143"/>
    <mergeCell ref="C269:D269"/>
    <mergeCell ref="F226:F227"/>
    <mergeCell ref="M203:N203"/>
    <mergeCell ref="C273:D273"/>
    <mergeCell ref="U190:U191"/>
    <mergeCell ref="S172:S173"/>
    <mergeCell ref="B234:B239"/>
    <mergeCell ref="S82:S83"/>
    <mergeCell ref="N620:N621"/>
    <mergeCell ref="M328:N328"/>
    <mergeCell ref="N332:N333"/>
    <mergeCell ref="M334:M335"/>
    <mergeCell ref="M336:M337"/>
    <mergeCell ref="M104:M105"/>
    <mergeCell ref="C260:D261"/>
    <mergeCell ref="H397:J397"/>
    <mergeCell ref="C347:D347"/>
    <mergeCell ref="C40:D40"/>
    <mergeCell ref="C259:D259"/>
    <mergeCell ref="C166:D166"/>
    <mergeCell ref="C239:D239"/>
    <mergeCell ref="C53:D53"/>
    <mergeCell ref="H254:J254"/>
    <mergeCell ref="H147:J147"/>
    <mergeCell ref="F64:F65"/>
    <mergeCell ref="C527:D527"/>
    <mergeCell ref="C508:D508"/>
    <mergeCell ref="S494:S495"/>
    <mergeCell ref="M518:M519"/>
    <mergeCell ref="H525:J525"/>
    <mergeCell ref="V568:V569"/>
    <mergeCell ref="C530:D531"/>
    <mergeCell ref="K550:K551"/>
    <mergeCell ref="M544:N544"/>
    <mergeCell ref="M500:M501"/>
    <mergeCell ref="M413:N413"/>
    <mergeCell ref="N154:N155"/>
    <mergeCell ref="O270:R275"/>
    <mergeCell ref="M542:N542"/>
    <mergeCell ref="P140:P141"/>
    <mergeCell ref="C262:D263"/>
    <mergeCell ref="C328:D328"/>
    <mergeCell ref="K372:K373"/>
    <mergeCell ref="P152:P153"/>
    <mergeCell ref="Q374:Q375"/>
    <mergeCell ref="C93:D93"/>
    <mergeCell ref="C252:D252"/>
    <mergeCell ref="C108:D108"/>
    <mergeCell ref="C236:D236"/>
    <mergeCell ref="K280:K281"/>
    <mergeCell ref="B332:B339"/>
    <mergeCell ref="E278:E279"/>
    <mergeCell ref="B296:B303"/>
    <mergeCell ref="C218:D218"/>
    <mergeCell ref="B260:B267"/>
    <mergeCell ref="O354:O355"/>
    <mergeCell ref="Q224:Q225"/>
    <mergeCell ref="O226:O227"/>
    <mergeCell ref="K536:K537"/>
    <mergeCell ref="P534:P535"/>
    <mergeCell ref="H608:H609"/>
    <mergeCell ref="P388:P389"/>
    <mergeCell ref="H362:J362"/>
    <mergeCell ref="N390:N391"/>
    <mergeCell ref="L422:L423"/>
    <mergeCell ref="S486:V491"/>
    <mergeCell ref="T406:T407"/>
    <mergeCell ref="S35:V35"/>
    <mergeCell ref="M216:N216"/>
    <mergeCell ref="K50:K51"/>
    <mergeCell ref="O54:R59"/>
    <mergeCell ref="M84:M85"/>
    <mergeCell ref="T84:T85"/>
    <mergeCell ref="M414:N414"/>
    <mergeCell ref="R334:R335"/>
    <mergeCell ref="Q154:Q155"/>
    <mergeCell ref="O10:O11"/>
    <mergeCell ref="R388:R389"/>
    <mergeCell ref="V584:V585"/>
    <mergeCell ref="N422:N423"/>
    <mergeCell ref="M562:N562"/>
    <mergeCell ref="T386:T387"/>
    <mergeCell ref="Q318:Q319"/>
    <mergeCell ref="T98:T99"/>
    <mergeCell ref="M230:M231"/>
    <mergeCell ref="K154:K155"/>
    <mergeCell ref="H284:H285"/>
    <mergeCell ref="I115:J123"/>
    <mergeCell ref="M364:N364"/>
    <mergeCell ref="M120:M121"/>
    <mergeCell ref="K80:K81"/>
    <mergeCell ref="H356:H357"/>
    <mergeCell ref="K354:K355"/>
    <mergeCell ref="V246:V247"/>
    <mergeCell ref="M300:M301"/>
    <mergeCell ref="P194:P195"/>
    <mergeCell ref="O216:R221"/>
    <mergeCell ref="V210:V211"/>
    <mergeCell ref="S190:S191"/>
    <mergeCell ref="R208:R209"/>
    <mergeCell ref="Q208:Q209"/>
    <mergeCell ref="R212:R213"/>
    <mergeCell ref="U226:U227"/>
    <mergeCell ref="Q194:Q195"/>
    <mergeCell ref="B44:B51"/>
    <mergeCell ref="B54:B59"/>
    <mergeCell ref="M188:M189"/>
    <mergeCell ref="N122:N123"/>
    <mergeCell ref="S266:S267"/>
    <mergeCell ref="R188:R189"/>
    <mergeCell ref="M170:M171"/>
    <mergeCell ref="S188:S189"/>
    <mergeCell ref="L48:L49"/>
    <mergeCell ref="L50:L51"/>
    <mergeCell ref="V100:V101"/>
    <mergeCell ref="N278:N279"/>
    <mergeCell ref="H104:H105"/>
    <mergeCell ref="O180:R185"/>
    <mergeCell ref="H180:J180"/>
    <mergeCell ref="P156:P157"/>
    <mergeCell ref="M183:N183"/>
    <mergeCell ref="U192:U193"/>
    <mergeCell ref="R170:R171"/>
    <mergeCell ref="B476:B483"/>
    <mergeCell ref="B450:B455"/>
    <mergeCell ref="B170:B177"/>
    <mergeCell ref="C242:D243"/>
    <mergeCell ref="M212:M213"/>
    <mergeCell ref="C201:D201"/>
    <mergeCell ref="M388:M389"/>
    <mergeCell ref="G354:G355"/>
    <mergeCell ref="C367:D367"/>
    <mergeCell ref="C404:D405"/>
    <mergeCell ref="B558:B563"/>
    <mergeCell ref="M152:M153"/>
    <mergeCell ref="B36:B41"/>
    <mergeCell ref="O190:O191"/>
    <mergeCell ref="P174:P175"/>
    <mergeCell ref="B224:B231"/>
    <mergeCell ref="M401:N401"/>
    <mergeCell ref="K100:K101"/>
    <mergeCell ref="I313:J321"/>
    <mergeCell ref="H323:J323"/>
    <mergeCell ref="O8:O9"/>
    <mergeCell ref="N10:N11"/>
    <mergeCell ref="M10:M11"/>
    <mergeCell ref="M21:N21"/>
    <mergeCell ref="M89:N89"/>
    <mergeCell ref="Q14:Q15"/>
    <mergeCell ref="P14:P15"/>
    <mergeCell ref="O32:O33"/>
    <mergeCell ref="M18:N18"/>
    <mergeCell ref="M57:N57"/>
    <mergeCell ref="H38:J38"/>
    <mergeCell ref="H20:J20"/>
    <mergeCell ref="K264:K265"/>
    <mergeCell ref="T44:T45"/>
    <mergeCell ref="U116:U117"/>
    <mergeCell ref="H92:J92"/>
    <mergeCell ref="O154:O155"/>
    <mergeCell ref="L122:L123"/>
    <mergeCell ref="L116:L117"/>
    <mergeCell ref="K138:K139"/>
    <mergeCell ref="V12:V13"/>
    <mergeCell ref="U10:U11"/>
    <mergeCell ref="U570:U571"/>
    <mergeCell ref="B522:B527"/>
    <mergeCell ref="C611:D611"/>
    <mergeCell ref="M516:M517"/>
    <mergeCell ref="V586:V587"/>
    <mergeCell ref="S282:S283"/>
    <mergeCell ref="L602:L603"/>
    <mergeCell ref="C290:D290"/>
    <mergeCell ref="T640:T641"/>
    <mergeCell ref="P462:P463"/>
    <mergeCell ref="H613:J613"/>
    <mergeCell ref="N658:N659"/>
    <mergeCell ref="B684:B689"/>
    <mergeCell ref="L314:L315"/>
    <mergeCell ref="T480:T481"/>
    <mergeCell ref="L608:L609"/>
    <mergeCell ref="K570:K571"/>
    <mergeCell ref="Q606:Q607"/>
    <mergeCell ref="V608:V609"/>
    <mergeCell ref="C500:D501"/>
    <mergeCell ref="M586:M587"/>
    <mergeCell ref="Q570:Q571"/>
    <mergeCell ref="M612:N612"/>
    <mergeCell ref="C575:D575"/>
    <mergeCell ref="N534:N535"/>
    <mergeCell ref="O602:O603"/>
    <mergeCell ref="N588:N589"/>
    <mergeCell ref="C593:D593"/>
    <mergeCell ref="C579:D579"/>
    <mergeCell ref="C583:D583"/>
    <mergeCell ref="C577:D577"/>
    <mergeCell ref="T590:T591"/>
    <mergeCell ref="C588:D589"/>
    <mergeCell ref="M590:M591"/>
    <mergeCell ref="L586:L587"/>
    <mergeCell ref="C97:D97"/>
    <mergeCell ref="M134:M135"/>
    <mergeCell ref="S100:S101"/>
    <mergeCell ref="S107:V107"/>
    <mergeCell ref="E116:E117"/>
    <mergeCell ref="S140:S141"/>
    <mergeCell ref="N118:N119"/>
    <mergeCell ref="M126:N126"/>
    <mergeCell ref="H111:J111"/>
    <mergeCell ref="P102:P103"/>
    <mergeCell ref="R548:R549"/>
    <mergeCell ref="T210:T211"/>
    <mergeCell ref="O251:R251"/>
    <mergeCell ref="S270:V275"/>
    <mergeCell ref="S408:S409"/>
    <mergeCell ref="V572:V573"/>
    <mergeCell ref="P302:P303"/>
    <mergeCell ref="R446:R447"/>
    <mergeCell ref="V296:V297"/>
    <mergeCell ref="O356:O357"/>
    <mergeCell ref="C116:D117"/>
    <mergeCell ref="L138:L139"/>
    <mergeCell ref="N244:N245"/>
    <mergeCell ref="K210:K211"/>
    <mergeCell ref="T190:T191"/>
    <mergeCell ref="N190:N191"/>
    <mergeCell ref="G120:G121"/>
    <mergeCell ref="L134:L135"/>
    <mergeCell ref="P120:P121"/>
    <mergeCell ref="M118:M119"/>
    <mergeCell ref="C629:D629"/>
    <mergeCell ref="Q658:Q659"/>
    <mergeCell ref="T624:T625"/>
    <mergeCell ref="R640:R641"/>
    <mergeCell ref="M635:N635"/>
    <mergeCell ref="U408:U409"/>
    <mergeCell ref="M506:N506"/>
    <mergeCell ref="T442:T443"/>
    <mergeCell ref="T408:T409"/>
    <mergeCell ref="L530:L531"/>
    <mergeCell ref="O248:O249"/>
    <mergeCell ref="H292:J292"/>
    <mergeCell ref="N352:N353"/>
    <mergeCell ref="I79:J87"/>
    <mergeCell ref="V136:V137"/>
    <mergeCell ref="F136:F137"/>
    <mergeCell ref="M257:N257"/>
    <mergeCell ref="U206:U207"/>
    <mergeCell ref="S122:S123"/>
    <mergeCell ref="N104:N105"/>
    <mergeCell ref="H230:H231"/>
    <mergeCell ref="H325:J325"/>
    <mergeCell ref="M296:M297"/>
    <mergeCell ref="H266:H267"/>
    <mergeCell ref="N386:N387"/>
    <mergeCell ref="H233:J233"/>
    <mergeCell ref="N282:N283"/>
    <mergeCell ref="M308:N308"/>
    <mergeCell ref="M344:N344"/>
    <mergeCell ref="M359:N359"/>
    <mergeCell ref="G462:G463"/>
    <mergeCell ref="N532:N533"/>
    <mergeCell ref="S300:S301"/>
    <mergeCell ref="T356:T357"/>
    <mergeCell ref="S320:S321"/>
    <mergeCell ref="S332:S333"/>
    <mergeCell ref="S406:S407"/>
    <mergeCell ref="H508:J508"/>
    <mergeCell ref="P350:P351"/>
    <mergeCell ref="O388:O389"/>
    <mergeCell ref="M253:N253"/>
    <mergeCell ref="C359:D359"/>
    <mergeCell ref="E368:E369"/>
    <mergeCell ref="O306:R311"/>
    <mergeCell ref="M235:N235"/>
    <mergeCell ref="L356:L357"/>
    <mergeCell ref="O316:O317"/>
    <mergeCell ref="R314:R315"/>
    <mergeCell ref="M345:N345"/>
    <mergeCell ref="O280:O281"/>
    <mergeCell ref="V680:V681"/>
    <mergeCell ref="R336:R337"/>
    <mergeCell ref="K104:K105"/>
    <mergeCell ref="N102:N103"/>
    <mergeCell ref="Q138:Q139"/>
    <mergeCell ref="L102:L103"/>
    <mergeCell ref="O278:O279"/>
    <mergeCell ref="K282:K283"/>
    <mergeCell ref="L552:L553"/>
    <mergeCell ref="M559:N559"/>
    <mergeCell ref="S68:S69"/>
    <mergeCell ref="V644:V645"/>
    <mergeCell ref="M558:N558"/>
    <mergeCell ref="C684:D684"/>
    <mergeCell ref="M419:N419"/>
    <mergeCell ref="C179:D179"/>
    <mergeCell ref="M162:N162"/>
    <mergeCell ref="M588:M589"/>
    <mergeCell ref="H652:J652"/>
    <mergeCell ref="S666:V671"/>
    <mergeCell ref="M688:N688"/>
    <mergeCell ref="K662:K663"/>
    <mergeCell ref="C687:D687"/>
    <mergeCell ref="C688:D688"/>
    <mergeCell ref="S198:V203"/>
    <mergeCell ref="M346:N346"/>
    <mergeCell ref="S356:S357"/>
    <mergeCell ref="M269:N269"/>
    <mergeCell ref="T350:T351"/>
    <mergeCell ref="C586:D587"/>
    <mergeCell ref="H668:J668"/>
    <mergeCell ref="Q494:Q495"/>
    <mergeCell ref="E530:E531"/>
    <mergeCell ref="O558:R563"/>
    <mergeCell ref="M503:N503"/>
    <mergeCell ref="C458:D459"/>
    <mergeCell ref="H469:J469"/>
    <mergeCell ref="C493:D493"/>
    <mergeCell ref="C504:D504"/>
    <mergeCell ref="M613:N613"/>
    <mergeCell ref="C368:D369"/>
    <mergeCell ref="H378:J378"/>
    <mergeCell ref="H255:J255"/>
    <mergeCell ref="N354:N355"/>
    <mergeCell ref="U278:U279"/>
    <mergeCell ref="T302:T303"/>
    <mergeCell ref="C370:D371"/>
    <mergeCell ref="O374:O375"/>
    <mergeCell ref="H341:J341"/>
    <mergeCell ref="S305:V305"/>
    <mergeCell ref="R206:R207"/>
    <mergeCell ref="R390:R391"/>
    <mergeCell ref="C282:D283"/>
    <mergeCell ref="M166:N166"/>
    <mergeCell ref="C118:D119"/>
    <mergeCell ref="R476:R477"/>
    <mergeCell ref="C144:D144"/>
    <mergeCell ref="H218:J218"/>
    <mergeCell ref="C254:D254"/>
    <mergeCell ref="C295:D295"/>
    <mergeCell ref="P680:P681"/>
    <mergeCell ref="C536:D537"/>
    <mergeCell ref="T566:T567"/>
    <mergeCell ref="Q300:Q301"/>
    <mergeCell ref="C149:D149"/>
    <mergeCell ref="H416:J416"/>
    <mergeCell ref="O298:O299"/>
    <mergeCell ref="C332:D333"/>
    <mergeCell ref="P224:P225"/>
    <mergeCell ref="I223:J231"/>
    <mergeCell ref="V678:V679"/>
    <mergeCell ref="H630:J630"/>
    <mergeCell ref="F658:F659"/>
    <mergeCell ref="N626:N627"/>
    <mergeCell ref="V208:V209"/>
    <mergeCell ref="H359:J359"/>
    <mergeCell ref="N226:N227"/>
    <mergeCell ref="U462:U463"/>
    <mergeCell ref="V320:V321"/>
    <mergeCell ref="Q480:Q481"/>
    <mergeCell ref="N134:N135"/>
    <mergeCell ref="C94:D94"/>
    <mergeCell ref="M194:M195"/>
    <mergeCell ref="B98:B105"/>
    <mergeCell ref="B144:B149"/>
    <mergeCell ref="M167:N167"/>
    <mergeCell ref="F190:F191"/>
    <mergeCell ref="H112:J112"/>
    <mergeCell ref="L188:L189"/>
    <mergeCell ref="B180:B185"/>
    <mergeCell ref="O174:O175"/>
    <mergeCell ref="V408:V409"/>
    <mergeCell ref="L494:L495"/>
    <mergeCell ref="M94:N94"/>
    <mergeCell ref="V334:V335"/>
    <mergeCell ref="Q354:Q355"/>
    <mergeCell ref="V314:V315"/>
    <mergeCell ref="S118:S119"/>
    <mergeCell ref="M290:N290"/>
    <mergeCell ref="L354:L355"/>
    <mergeCell ref="V14:V15"/>
    <mergeCell ref="B306:B311"/>
    <mergeCell ref="P176:P177"/>
    <mergeCell ref="C48:D49"/>
    <mergeCell ref="B278:B285"/>
    <mergeCell ref="C112:D112"/>
    <mergeCell ref="C199:D199"/>
    <mergeCell ref="B72:B77"/>
    <mergeCell ref="N14:N15"/>
    <mergeCell ref="Q84:Q85"/>
    <mergeCell ref="A4:W4"/>
    <mergeCell ref="C292:D292"/>
    <mergeCell ref="C529:D529"/>
    <mergeCell ref="L626:L627"/>
    <mergeCell ref="N500:N501"/>
    <mergeCell ref="C626:D627"/>
    <mergeCell ref="L320:L321"/>
    <mergeCell ref="U64:U65"/>
    <mergeCell ref="H77:J77"/>
    <mergeCell ref="M53:N53"/>
    <mergeCell ref="F640:F641"/>
    <mergeCell ref="E620:E621"/>
    <mergeCell ref="M504:N504"/>
    <mergeCell ref="E584:E585"/>
    <mergeCell ref="H614:J614"/>
    <mergeCell ref="L620:L621"/>
    <mergeCell ref="M616:N616"/>
    <mergeCell ref="H590:H591"/>
    <mergeCell ref="F586:F587"/>
    <mergeCell ref="N638:N639"/>
    <mergeCell ref="V566:V567"/>
    <mergeCell ref="K500:K501"/>
    <mergeCell ref="U480:U481"/>
    <mergeCell ref="S54:V59"/>
    <mergeCell ref="S264:S265"/>
    <mergeCell ref="L64:L65"/>
    <mergeCell ref="P64:P65"/>
    <mergeCell ref="M74:N74"/>
    <mergeCell ref="S120:S121"/>
    <mergeCell ref="U84:U85"/>
    <mergeCell ref="S216:V221"/>
    <mergeCell ref="L206:L207"/>
    <mergeCell ref="L226:L227"/>
    <mergeCell ref="M292:N292"/>
    <mergeCell ref="Q172:Q173"/>
    <mergeCell ref="T102:T103"/>
    <mergeCell ref="M174:M175"/>
    <mergeCell ref="S287:V287"/>
    <mergeCell ref="U230:U231"/>
    <mergeCell ref="T158:T159"/>
    <mergeCell ref="V300:V301"/>
    <mergeCell ref="S298:S299"/>
    <mergeCell ref="S296:S297"/>
    <mergeCell ref="H183:J183"/>
    <mergeCell ref="K314:K315"/>
    <mergeCell ref="Q104:Q105"/>
    <mergeCell ref="R138:R139"/>
    <mergeCell ref="K140:K141"/>
    <mergeCell ref="Q190:Q191"/>
    <mergeCell ref="Q264:Q265"/>
    <mergeCell ref="L82:L83"/>
    <mergeCell ref="N300:N301"/>
    <mergeCell ref="Q192:Q193"/>
    <mergeCell ref="L100:L101"/>
    <mergeCell ref="M98:M99"/>
    <mergeCell ref="S90:V95"/>
    <mergeCell ref="N298:N299"/>
    <mergeCell ref="V118:V119"/>
    <mergeCell ref="S125:V125"/>
    <mergeCell ref="R192:R193"/>
    <mergeCell ref="Q10:Q11"/>
    <mergeCell ref="S334:S335"/>
    <mergeCell ref="S80:S81"/>
    <mergeCell ref="T80:T81"/>
    <mergeCell ref="L300:L301"/>
    <mergeCell ref="O594:R599"/>
    <mergeCell ref="O210:O211"/>
    <mergeCell ref="M473:N473"/>
    <mergeCell ref="T298:T299"/>
    <mergeCell ref="M127:N127"/>
    <mergeCell ref="O606:O607"/>
    <mergeCell ref="U12:U13"/>
    <mergeCell ref="T12:T13"/>
    <mergeCell ref="T10:T11"/>
    <mergeCell ref="G210:G211"/>
    <mergeCell ref="S336:S337"/>
    <mergeCell ref="T170:T171"/>
    <mergeCell ref="M255:N255"/>
    <mergeCell ref="H202:J202"/>
    <mergeCell ref="H163:J163"/>
    <mergeCell ref="H382:J382"/>
    <mergeCell ref="P408:P409"/>
    <mergeCell ref="H562:J562"/>
    <mergeCell ref="H398:J398"/>
    <mergeCell ref="N440:N441"/>
    <mergeCell ref="P532:P533"/>
    <mergeCell ref="H557:J557"/>
    <mergeCell ref="L548:L549"/>
    <mergeCell ref="M505:N505"/>
    <mergeCell ref="H452:J452"/>
    <mergeCell ref="Q644:Q645"/>
    <mergeCell ref="M647:N647"/>
    <mergeCell ref="R482:R483"/>
    <mergeCell ref="O12:O13"/>
    <mergeCell ref="M260:M261"/>
    <mergeCell ref="H572:H573"/>
    <mergeCell ref="O406:O407"/>
    <mergeCell ref="P512:P513"/>
    <mergeCell ref="M644:M645"/>
    <mergeCell ref="M620:M621"/>
    <mergeCell ref="S644:S645"/>
    <mergeCell ref="N12:N13"/>
    <mergeCell ref="P446:P447"/>
    <mergeCell ref="O215:R215"/>
    <mergeCell ref="P12:P13"/>
    <mergeCell ref="Q314:Q315"/>
    <mergeCell ref="O446:O447"/>
    <mergeCell ref="Q12:Q13"/>
    <mergeCell ref="M578:N578"/>
    <mergeCell ref="R64:R65"/>
    <mergeCell ref="C21:D21"/>
    <mergeCell ref="L156:L157"/>
    <mergeCell ref="C110:D110"/>
    <mergeCell ref="C152:D153"/>
    <mergeCell ref="C154:D155"/>
    <mergeCell ref="F154:F155"/>
    <mergeCell ref="C22:D22"/>
    <mergeCell ref="E98:E99"/>
    <mergeCell ref="C95:D95"/>
    <mergeCell ref="C58:D58"/>
    <mergeCell ref="M131:N131"/>
    <mergeCell ref="H543:J543"/>
    <mergeCell ref="C74:D74"/>
    <mergeCell ref="U350:U351"/>
    <mergeCell ref="S372:S373"/>
    <mergeCell ref="C496:D497"/>
    <mergeCell ref="Q320:Q321"/>
    <mergeCell ref="P336:P337"/>
    <mergeCell ref="P334:P335"/>
    <mergeCell ref="Q410:Q411"/>
    <mergeCell ref="C560:D560"/>
    <mergeCell ref="R318:R319"/>
    <mergeCell ref="G516:G517"/>
    <mergeCell ref="C386:D387"/>
    <mergeCell ref="M246:M247"/>
    <mergeCell ref="L120:L121"/>
    <mergeCell ref="P248:P249"/>
    <mergeCell ref="E332:E333"/>
    <mergeCell ref="C514:D515"/>
    <mergeCell ref="C554:D555"/>
    <mergeCell ref="H18:J18"/>
    <mergeCell ref="M108:N108"/>
    <mergeCell ref="S62:S63"/>
    <mergeCell ref="M59:N59"/>
    <mergeCell ref="M20:N20"/>
    <mergeCell ref="K32:K33"/>
    <mergeCell ref="O86:O87"/>
    <mergeCell ref="M30:M31"/>
    <mergeCell ref="Q28:Q29"/>
    <mergeCell ref="O72:R77"/>
    <mergeCell ref="U30:U31"/>
    <mergeCell ref="Q496:Q497"/>
    <mergeCell ref="C561:D561"/>
    <mergeCell ref="M622:M623"/>
    <mergeCell ref="K406:K407"/>
    <mergeCell ref="H379:J379"/>
    <mergeCell ref="P338:P339"/>
    <mergeCell ref="Q282:Q283"/>
    <mergeCell ref="R516:R517"/>
    <mergeCell ref="Q334:Q335"/>
    <mergeCell ref="B386:B393"/>
    <mergeCell ref="K370:K371"/>
    <mergeCell ref="S226:S227"/>
    <mergeCell ref="N32:N33"/>
    <mergeCell ref="L30:L31"/>
    <mergeCell ref="T368:T369"/>
    <mergeCell ref="Q122:Q123"/>
    <mergeCell ref="H324:J324"/>
    <mergeCell ref="M326:N326"/>
    <mergeCell ref="M109:N109"/>
    <mergeCell ref="P644:P645"/>
    <mergeCell ref="F532:F533"/>
    <mergeCell ref="U572:U573"/>
    <mergeCell ref="C581:D581"/>
    <mergeCell ref="H524:J524"/>
    <mergeCell ref="B548:B555"/>
    <mergeCell ref="B566:B573"/>
    <mergeCell ref="S554:S555"/>
    <mergeCell ref="P548:P549"/>
    <mergeCell ref="U604:U605"/>
    <mergeCell ref="V604:V605"/>
    <mergeCell ref="M624:M625"/>
    <mergeCell ref="R604:R605"/>
    <mergeCell ref="M116:M117"/>
    <mergeCell ref="O102:O103"/>
    <mergeCell ref="O89:R89"/>
    <mergeCell ref="R120:R121"/>
    <mergeCell ref="S89:V89"/>
    <mergeCell ref="V176:V177"/>
    <mergeCell ref="U118:U119"/>
    <mergeCell ref="S660:S661"/>
    <mergeCell ref="O264:O265"/>
    <mergeCell ref="U446:U447"/>
    <mergeCell ref="T226:T227"/>
    <mergeCell ref="S612:V617"/>
    <mergeCell ref="M498:M499"/>
    <mergeCell ref="V606:V607"/>
    <mergeCell ref="U248:U249"/>
    <mergeCell ref="U356:U357"/>
    <mergeCell ref="N552:N553"/>
    <mergeCell ref="C658:D659"/>
    <mergeCell ref="V350:V351"/>
    <mergeCell ref="N140:N141"/>
    <mergeCell ref="M201:N201"/>
    <mergeCell ref="O134:O135"/>
    <mergeCell ref="I151:J159"/>
    <mergeCell ref="Q336:Q337"/>
    <mergeCell ref="C595:D595"/>
    <mergeCell ref="M494:M495"/>
    <mergeCell ref="Q624:Q625"/>
    <mergeCell ref="C17:D17"/>
    <mergeCell ref="M221:N221"/>
    <mergeCell ref="O36:R41"/>
    <mergeCell ref="H21:J21"/>
    <mergeCell ref="I25:J33"/>
    <mergeCell ref="L98:L99"/>
    <mergeCell ref="H75:J75"/>
    <mergeCell ref="K64:K65"/>
    <mergeCell ref="H95:J95"/>
    <mergeCell ref="M38:N38"/>
    <mergeCell ref="B530:B537"/>
    <mergeCell ref="S570:S571"/>
    <mergeCell ref="S102:S103"/>
    <mergeCell ref="N372:N373"/>
    <mergeCell ref="H194:H195"/>
    <mergeCell ref="U228:U229"/>
    <mergeCell ref="U176:U177"/>
    <mergeCell ref="K534:K535"/>
    <mergeCell ref="R498:R499"/>
    <mergeCell ref="H561:J561"/>
    <mergeCell ref="C130:D130"/>
    <mergeCell ref="O53:R53"/>
    <mergeCell ref="O84:O85"/>
    <mergeCell ref="M92:N92"/>
    <mergeCell ref="P86:P87"/>
    <mergeCell ref="T208:T209"/>
    <mergeCell ref="R84:R85"/>
    <mergeCell ref="C133:D133"/>
    <mergeCell ref="O122:O123"/>
    <mergeCell ref="C80:D81"/>
    <mergeCell ref="C270:D270"/>
    <mergeCell ref="L334:L335"/>
    <mergeCell ref="R462:R463"/>
    <mergeCell ref="M678:M679"/>
    <mergeCell ref="E566:E567"/>
    <mergeCell ref="U554:U555"/>
    <mergeCell ref="C426:D427"/>
    <mergeCell ref="O334:O335"/>
    <mergeCell ref="K284:K285"/>
    <mergeCell ref="G588:G589"/>
    <mergeCell ref="H680:H681"/>
    <mergeCell ref="R158:R159"/>
    <mergeCell ref="C316:D317"/>
    <mergeCell ref="Q332:Q333"/>
    <mergeCell ref="K334:K335"/>
    <mergeCell ref="M309:N309"/>
    <mergeCell ref="L352:L353"/>
    <mergeCell ref="N188:N189"/>
    <mergeCell ref="R550:R551"/>
    <mergeCell ref="M521:N521"/>
    <mergeCell ref="U32:U33"/>
    <mergeCell ref="T548:T549"/>
    <mergeCell ref="H616:J616"/>
    <mergeCell ref="P620:P621"/>
    <mergeCell ref="V624:V625"/>
    <mergeCell ref="K584:K585"/>
    <mergeCell ref="S424:S425"/>
    <mergeCell ref="H329:J329"/>
    <mergeCell ref="R228:R229"/>
    <mergeCell ref="S174:S175"/>
    <mergeCell ref="I349:J357"/>
    <mergeCell ref="N246:N247"/>
    <mergeCell ref="C156:D157"/>
    <mergeCell ref="M112:N112"/>
    <mergeCell ref="C170:D171"/>
    <mergeCell ref="C176:D177"/>
    <mergeCell ref="C206:D207"/>
    <mergeCell ref="C343:D343"/>
    <mergeCell ref="M287:N287"/>
    <mergeCell ref="N158:N159"/>
    <mergeCell ref="V64:V65"/>
    <mergeCell ref="C674:D675"/>
    <mergeCell ref="T660:T661"/>
    <mergeCell ref="M684:N684"/>
    <mergeCell ref="K680:K681"/>
    <mergeCell ref="S680:S681"/>
    <mergeCell ref="T678:T679"/>
    <mergeCell ref="N192:N193"/>
    <mergeCell ref="F352:F353"/>
    <mergeCell ref="O320:O321"/>
    <mergeCell ref="S156:S157"/>
    <mergeCell ref="M146:N146"/>
    <mergeCell ref="C334:D335"/>
    <mergeCell ref="C208:D209"/>
    <mergeCell ref="M329:N329"/>
    <mergeCell ref="K332:K333"/>
    <mergeCell ref="C291:D291"/>
    <mergeCell ref="F334:F335"/>
    <mergeCell ref="M234:N234"/>
    <mergeCell ref="P190:P191"/>
    <mergeCell ref="T604:T605"/>
    <mergeCell ref="H544:J544"/>
    <mergeCell ref="M523:N523"/>
    <mergeCell ref="H593:J593"/>
    <mergeCell ref="K588:K589"/>
    <mergeCell ref="H560:J560"/>
    <mergeCell ref="K532:K533"/>
    <mergeCell ref="O540:R545"/>
    <mergeCell ref="N590:N591"/>
    <mergeCell ref="N568:N569"/>
    <mergeCell ref="K134:K135"/>
    <mergeCell ref="C194:D195"/>
    <mergeCell ref="O572:O573"/>
    <mergeCell ref="C248:D249"/>
    <mergeCell ref="E62:E63"/>
    <mergeCell ref="B80:B87"/>
    <mergeCell ref="C75:D75"/>
    <mergeCell ref="H413:J413"/>
    <mergeCell ref="O413:R413"/>
    <mergeCell ref="C385:D385"/>
    <mergeCell ref="H35:J35"/>
    <mergeCell ref="T64:T65"/>
    <mergeCell ref="L500:L501"/>
    <mergeCell ref="K170:K171"/>
    <mergeCell ref="M37:N37"/>
    <mergeCell ref="Q228:Q229"/>
    <mergeCell ref="M354:M355"/>
    <mergeCell ref="H309:J309"/>
    <mergeCell ref="M410:M411"/>
    <mergeCell ref="H377:J377"/>
    <mergeCell ref="B602:B609"/>
    <mergeCell ref="U568:U569"/>
    <mergeCell ref="H536:H537"/>
    <mergeCell ref="V494:V495"/>
    <mergeCell ref="T588:T589"/>
    <mergeCell ref="O622:O623"/>
    <mergeCell ref="M550:M551"/>
    <mergeCell ref="M563:N563"/>
    <mergeCell ref="P606:P607"/>
    <mergeCell ref="T570:T571"/>
    <mergeCell ref="K190:K191"/>
    <mergeCell ref="G84:G85"/>
    <mergeCell ref="C532:D533"/>
    <mergeCell ref="C253:D253"/>
    <mergeCell ref="M192:M193"/>
    <mergeCell ref="V262:V263"/>
    <mergeCell ref="P284:P285"/>
    <mergeCell ref="T516:T517"/>
    <mergeCell ref="I97:J105"/>
    <mergeCell ref="R136:R137"/>
    <mergeCell ref="H644:H645"/>
    <mergeCell ref="K516:K517"/>
    <mergeCell ref="P588:P589"/>
    <mergeCell ref="O234:R239"/>
    <mergeCell ref="C181:D181"/>
    <mergeCell ref="O140:O141"/>
    <mergeCell ref="O176:O177"/>
    <mergeCell ref="R226:R227"/>
    <mergeCell ref="M197:N197"/>
    <mergeCell ref="P554:P555"/>
    <mergeCell ref="T172:T173"/>
    <mergeCell ref="V602:V603"/>
    <mergeCell ref="M527:N527"/>
    <mergeCell ref="S442:S443"/>
    <mergeCell ref="R442:R443"/>
    <mergeCell ref="M464:M465"/>
    <mergeCell ref="P354:P355"/>
    <mergeCell ref="V248:V249"/>
    <mergeCell ref="O198:R203"/>
    <mergeCell ref="Q584:Q585"/>
    <mergeCell ref="P608:P609"/>
    <mergeCell ref="O608:O609"/>
    <mergeCell ref="N606:N607"/>
    <mergeCell ref="M602:M603"/>
    <mergeCell ref="M374:M375"/>
    <mergeCell ref="L374:L375"/>
    <mergeCell ref="P590:P591"/>
    <mergeCell ref="O576:R581"/>
    <mergeCell ref="M594:N594"/>
    <mergeCell ref="M524:N524"/>
    <mergeCell ref="V212:V213"/>
    <mergeCell ref="R584:R585"/>
    <mergeCell ref="O188:O189"/>
    <mergeCell ref="O230:O231"/>
    <mergeCell ref="P212:P213"/>
    <mergeCell ref="P188:P189"/>
    <mergeCell ref="T532:T533"/>
    <mergeCell ref="O233:R233"/>
    <mergeCell ref="V370:V371"/>
    <mergeCell ref="T334:T335"/>
    <mergeCell ref="B108:B113"/>
    <mergeCell ref="B116:B123"/>
    <mergeCell ref="B252:B257"/>
    <mergeCell ref="H162:J162"/>
    <mergeCell ref="O161:R161"/>
    <mergeCell ref="K188:K189"/>
    <mergeCell ref="H182:J182"/>
    <mergeCell ref="N172:N173"/>
    <mergeCell ref="C120:D121"/>
    <mergeCell ref="C233:D233"/>
    <mergeCell ref="B594:B599"/>
    <mergeCell ref="E260:E261"/>
    <mergeCell ref="C228:D229"/>
    <mergeCell ref="C251:D251"/>
    <mergeCell ref="C511:D511"/>
    <mergeCell ref="C300:D301"/>
    <mergeCell ref="C313:D313"/>
    <mergeCell ref="C552:D553"/>
    <mergeCell ref="C415:D415"/>
    <mergeCell ref="E512:E513"/>
    <mergeCell ref="M686:N686"/>
    <mergeCell ref="N550:N551"/>
    <mergeCell ref="T680:T681"/>
    <mergeCell ref="T498:T499"/>
    <mergeCell ref="L532:L533"/>
    <mergeCell ref="U174:U175"/>
    <mergeCell ref="O179:R179"/>
    <mergeCell ref="R174:R175"/>
    <mergeCell ref="S228:S229"/>
    <mergeCell ref="U536:U537"/>
    <mergeCell ref="S576:V581"/>
    <mergeCell ref="Q588:Q589"/>
    <mergeCell ref="K296:K297"/>
    <mergeCell ref="H361:J361"/>
    <mergeCell ref="C590:D591"/>
    <mergeCell ref="B368:B375"/>
    <mergeCell ref="T550:T551"/>
    <mergeCell ref="S590:S591"/>
    <mergeCell ref="H518:H519"/>
    <mergeCell ref="L338:L339"/>
    <mergeCell ref="U104:U105"/>
    <mergeCell ref="N174:N175"/>
    <mergeCell ref="V82:V83"/>
    <mergeCell ref="M576:N576"/>
    <mergeCell ref="K554:K555"/>
    <mergeCell ref="U550:U551"/>
    <mergeCell ref="N570:N571"/>
    <mergeCell ref="L568:L569"/>
    <mergeCell ref="U566:U567"/>
    <mergeCell ref="Q464:Q465"/>
    <mergeCell ref="S108:V113"/>
    <mergeCell ref="R500:R501"/>
    <mergeCell ref="Q134:Q135"/>
    <mergeCell ref="S143:V143"/>
    <mergeCell ref="S500:S501"/>
    <mergeCell ref="O158:O159"/>
    <mergeCell ref="Q372:Q373"/>
    <mergeCell ref="P386:P387"/>
    <mergeCell ref="V140:V141"/>
    <mergeCell ref="T284:T285"/>
    <mergeCell ref="U552:U553"/>
    <mergeCell ref="O252:R257"/>
    <mergeCell ref="P228:P229"/>
    <mergeCell ref="V500:V501"/>
    <mergeCell ref="U498:U499"/>
    <mergeCell ref="T262:T263"/>
    <mergeCell ref="T244:T245"/>
    <mergeCell ref="U516:U517"/>
    <mergeCell ref="V244:V245"/>
    <mergeCell ref="S252:V257"/>
    <mergeCell ref="B638:B645"/>
    <mergeCell ref="G498:G499"/>
    <mergeCell ref="M581:N581"/>
    <mergeCell ref="F568:F569"/>
    <mergeCell ref="M579:N579"/>
    <mergeCell ref="M572:M573"/>
    <mergeCell ref="C602:D603"/>
    <mergeCell ref="C572:D573"/>
    <mergeCell ref="M541:N541"/>
    <mergeCell ref="C620:D621"/>
    <mergeCell ref="C302:D303"/>
    <mergeCell ref="K568:K569"/>
    <mergeCell ref="O120:O121"/>
    <mergeCell ref="Q278:Q279"/>
    <mergeCell ref="H185:J185"/>
    <mergeCell ref="H199:J199"/>
    <mergeCell ref="I187:J195"/>
    <mergeCell ref="H288:J288"/>
    <mergeCell ref="I241:J249"/>
    <mergeCell ref="L230:L231"/>
    <mergeCell ref="C289:D289"/>
    <mergeCell ref="M100:M101"/>
    <mergeCell ref="T494:T495"/>
    <mergeCell ref="O588:O589"/>
    <mergeCell ref="U588:U589"/>
    <mergeCell ref="P552:P553"/>
    <mergeCell ref="Q532:Q533"/>
    <mergeCell ref="O467:R467"/>
    <mergeCell ref="S180:V185"/>
    <mergeCell ref="O534:O535"/>
    <mergeCell ref="S604:S605"/>
    <mergeCell ref="U532:U533"/>
    <mergeCell ref="V316:V317"/>
    <mergeCell ref="H219:J219"/>
    <mergeCell ref="R172:R173"/>
    <mergeCell ref="C264:D265"/>
    <mergeCell ref="F514:F515"/>
    <mergeCell ref="K212:K213"/>
    <mergeCell ref="C216:D216"/>
    <mergeCell ref="H451:J451"/>
    <mergeCell ref="V590:V591"/>
    <mergeCell ref="V498:V499"/>
    <mergeCell ref="V514:V515"/>
    <mergeCell ref="V518:V519"/>
    <mergeCell ref="P300:P301"/>
    <mergeCell ref="P496:P497"/>
    <mergeCell ref="R534:R535"/>
    <mergeCell ref="P570:P571"/>
    <mergeCell ref="S557:V557"/>
    <mergeCell ref="V588:V589"/>
    <mergeCell ref="V66:V67"/>
    <mergeCell ref="V156:V157"/>
    <mergeCell ref="H57:J57"/>
    <mergeCell ref="M68:M69"/>
    <mergeCell ref="M71:N71"/>
    <mergeCell ref="M226:M227"/>
    <mergeCell ref="U86:U87"/>
    <mergeCell ref="L86:L87"/>
    <mergeCell ref="H93:J93"/>
    <mergeCell ref="U156:U157"/>
    <mergeCell ref="C331:D331"/>
    <mergeCell ref="O324:R329"/>
    <mergeCell ref="H611:J611"/>
    <mergeCell ref="Q498:Q499"/>
    <mergeCell ref="M584:M585"/>
    <mergeCell ref="O500:O501"/>
    <mergeCell ref="M560:N560"/>
    <mergeCell ref="L336:L337"/>
    <mergeCell ref="C557:D557"/>
    <mergeCell ref="C390:D391"/>
    <mergeCell ref="G66:G67"/>
    <mergeCell ref="V104:V105"/>
    <mergeCell ref="H53:J53"/>
    <mergeCell ref="H287:J287"/>
    <mergeCell ref="O368:O369"/>
    <mergeCell ref="T212:T213"/>
    <mergeCell ref="T230:T231"/>
    <mergeCell ref="N248:N249"/>
    <mergeCell ref="M316:M317"/>
    <mergeCell ref="Q246:Q247"/>
    <mergeCell ref="S674:S675"/>
    <mergeCell ref="S629:V629"/>
    <mergeCell ref="H167:J167"/>
    <mergeCell ref="M422:M423"/>
    <mergeCell ref="M215:N215"/>
    <mergeCell ref="L224:L225"/>
    <mergeCell ref="M224:M225"/>
    <mergeCell ref="H392:H393"/>
    <mergeCell ref="N370:N371"/>
    <mergeCell ref="K426:K427"/>
    <mergeCell ref="G390:G391"/>
    <mergeCell ref="H527:J527"/>
    <mergeCell ref="M685:N685"/>
    <mergeCell ref="C470:D470"/>
    <mergeCell ref="C469:D469"/>
    <mergeCell ref="O482:O483"/>
    <mergeCell ref="N480:N481"/>
    <mergeCell ref="O426:O427"/>
    <mergeCell ref="M486:N486"/>
    <mergeCell ref="M468:N468"/>
    <mergeCell ref="M687:N687"/>
    <mergeCell ref="C633:D633"/>
    <mergeCell ref="O630:R635"/>
    <mergeCell ref="M651:N651"/>
    <mergeCell ref="M652:N652"/>
    <mergeCell ref="R638:R639"/>
    <mergeCell ref="L678:L679"/>
    <mergeCell ref="K642:K643"/>
    <mergeCell ref="O666:R671"/>
    <mergeCell ref="N662:N663"/>
    <mergeCell ref="H164:J164"/>
    <mergeCell ref="S374:S375"/>
    <mergeCell ref="R264:R265"/>
    <mergeCell ref="V458:V459"/>
    <mergeCell ref="S396:V401"/>
    <mergeCell ref="U262:U263"/>
    <mergeCell ref="L262:L263"/>
    <mergeCell ref="P424:P425"/>
    <mergeCell ref="N404:N405"/>
    <mergeCell ref="V242:V243"/>
    <mergeCell ref="L332:L333"/>
    <mergeCell ref="C450:D450"/>
    <mergeCell ref="B350:B357"/>
    <mergeCell ref="C151:D151"/>
    <mergeCell ref="E152:E153"/>
    <mergeCell ref="C182:D182"/>
    <mergeCell ref="L244:L245"/>
    <mergeCell ref="C237:D237"/>
    <mergeCell ref="G246:G247"/>
    <mergeCell ref="F172:F173"/>
    <mergeCell ref="O665:R665"/>
    <mergeCell ref="C86:D87"/>
    <mergeCell ref="S323:V323"/>
    <mergeCell ref="M145:N145"/>
    <mergeCell ref="O395:R395"/>
    <mergeCell ref="O80:O81"/>
    <mergeCell ref="T316:T317"/>
    <mergeCell ref="M379:N379"/>
    <mergeCell ref="T374:T375"/>
    <mergeCell ref="R284:R285"/>
    <mergeCell ref="O431:R431"/>
    <mergeCell ref="H506:J506"/>
    <mergeCell ref="M73:N73"/>
    <mergeCell ref="C689:D689"/>
    <mergeCell ref="S516:S517"/>
    <mergeCell ref="H472:J472"/>
    <mergeCell ref="C683:D683"/>
    <mergeCell ref="K622:K623"/>
    <mergeCell ref="M580:N580"/>
    <mergeCell ref="C649:D649"/>
    <mergeCell ref="C673:D673"/>
    <mergeCell ref="H671:J671"/>
    <mergeCell ref="C666:D666"/>
    <mergeCell ref="C401:D401"/>
    <mergeCell ref="N514:N515"/>
    <mergeCell ref="M514:M515"/>
    <mergeCell ref="I637:J645"/>
    <mergeCell ref="N548:N549"/>
    <mergeCell ref="H651:J651"/>
    <mergeCell ref="C489:D489"/>
    <mergeCell ref="H685:J685"/>
    <mergeCell ref="S638:S639"/>
    <mergeCell ref="K478:K479"/>
    <mergeCell ref="S512:S513"/>
    <mergeCell ref="V642:V643"/>
    <mergeCell ref="U518:U519"/>
    <mergeCell ref="R622:R623"/>
    <mergeCell ref="O676:O677"/>
    <mergeCell ref="R602:R603"/>
    <mergeCell ref="P676:P677"/>
    <mergeCell ref="C509:D509"/>
    <mergeCell ref="V536:V537"/>
    <mergeCell ref="R532:R533"/>
    <mergeCell ref="U656:U657"/>
    <mergeCell ref="L440:L441"/>
    <mergeCell ref="H345:J345"/>
    <mergeCell ref="C559:D559"/>
    <mergeCell ref="O647:R647"/>
    <mergeCell ref="R458:R459"/>
    <mergeCell ref="C638:D639"/>
    <mergeCell ref="H86:H87"/>
    <mergeCell ref="M306:N306"/>
    <mergeCell ref="S215:V215"/>
    <mergeCell ref="P280:P281"/>
    <mergeCell ref="M228:M229"/>
    <mergeCell ref="M236:N236"/>
    <mergeCell ref="R278:R279"/>
    <mergeCell ref="N208:N209"/>
    <mergeCell ref="T228:T229"/>
    <mergeCell ref="S208:S209"/>
    <mergeCell ref="G678:G679"/>
    <mergeCell ref="C678:D679"/>
    <mergeCell ref="H687:J687"/>
    <mergeCell ref="K656:K657"/>
    <mergeCell ref="Q386:Q387"/>
    <mergeCell ref="L194:L195"/>
    <mergeCell ref="H396:J396"/>
    <mergeCell ref="L478:L479"/>
    <mergeCell ref="P208:P209"/>
    <mergeCell ref="H648:J648"/>
    <mergeCell ref="S683:V683"/>
    <mergeCell ref="N640:N641"/>
    <mergeCell ref="V674:V675"/>
    <mergeCell ref="V662:V663"/>
    <mergeCell ref="S665:V665"/>
    <mergeCell ref="S684:V689"/>
    <mergeCell ref="U640:U641"/>
    <mergeCell ref="Q674:Q675"/>
    <mergeCell ref="R676:R677"/>
    <mergeCell ref="Q678:Q679"/>
    <mergeCell ref="H374:H375"/>
    <mergeCell ref="O305:R305"/>
    <mergeCell ref="H221:J221"/>
    <mergeCell ref="U354:U355"/>
    <mergeCell ref="M397:N397"/>
    <mergeCell ref="E242:E243"/>
    <mergeCell ref="L386:L387"/>
    <mergeCell ref="T264:T265"/>
    <mergeCell ref="S242:S243"/>
    <mergeCell ref="F298:F299"/>
    <mergeCell ref="H269:J269"/>
    <mergeCell ref="F280:F281"/>
    <mergeCell ref="N170:N171"/>
    <mergeCell ref="S288:V293"/>
    <mergeCell ref="V266:V267"/>
    <mergeCell ref="L210:L211"/>
    <mergeCell ref="L212:L213"/>
    <mergeCell ref="H217:J217"/>
    <mergeCell ref="G174:G175"/>
    <mergeCell ref="H256:J256"/>
    <mergeCell ref="K152:K153"/>
    <mergeCell ref="H109:J109"/>
    <mergeCell ref="Q566:Q567"/>
    <mergeCell ref="K674:K675"/>
    <mergeCell ref="H629:J629"/>
    <mergeCell ref="V676:V677"/>
    <mergeCell ref="U512:U513"/>
    <mergeCell ref="S462:S463"/>
    <mergeCell ref="R626:R627"/>
    <mergeCell ref="P622:P623"/>
    <mergeCell ref="V32:V33"/>
    <mergeCell ref="H274:J274"/>
    <mergeCell ref="E80:E81"/>
    <mergeCell ref="Q174:Q175"/>
    <mergeCell ref="M614:N614"/>
    <mergeCell ref="O629:R629"/>
    <mergeCell ref="S192:S193"/>
    <mergeCell ref="O494:O495"/>
    <mergeCell ref="M360:N360"/>
    <mergeCell ref="R512:R513"/>
    <mergeCell ref="K44:K45"/>
    <mergeCell ref="T224:T225"/>
    <mergeCell ref="K194:K195"/>
    <mergeCell ref="H201:J201"/>
    <mergeCell ref="H89:J89"/>
    <mergeCell ref="F208:F209"/>
    <mergeCell ref="T116:T117"/>
    <mergeCell ref="H184:J184"/>
    <mergeCell ref="P170:P171"/>
    <mergeCell ref="H143:J143"/>
    <mergeCell ref="B162:B167"/>
    <mergeCell ref="K552:K553"/>
    <mergeCell ref="C84:D85"/>
    <mergeCell ref="G282:G283"/>
    <mergeCell ref="C62:D63"/>
    <mergeCell ref="C486:D486"/>
    <mergeCell ref="G228:G229"/>
    <mergeCell ref="H234:J234"/>
    <mergeCell ref="K300:K301"/>
    <mergeCell ref="C165:D165"/>
    <mergeCell ref="C398:D398"/>
    <mergeCell ref="C64:D65"/>
    <mergeCell ref="C136:D137"/>
    <mergeCell ref="C382:D382"/>
    <mergeCell ref="C381:D381"/>
    <mergeCell ref="C277:D277"/>
    <mergeCell ref="C307:D307"/>
    <mergeCell ref="C271:D271"/>
    <mergeCell ref="C326:D326"/>
    <mergeCell ref="C217:D217"/>
    <mergeCell ref="S32:S33"/>
    <mergeCell ref="M361:N361"/>
    <mergeCell ref="N242:N243"/>
    <mergeCell ref="H17:J17"/>
    <mergeCell ref="E26:E27"/>
    <mergeCell ref="M418:N418"/>
    <mergeCell ref="N26:N27"/>
    <mergeCell ref="O284:O285"/>
    <mergeCell ref="H161:J161"/>
    <mergeCell ref="N28:N29"/>
    <mergeCell ref="U500:U501"/>
    <mergeCell ref="F604:F605"/>
    <mergeCell ref="R262:R263"/>
    <mergeCell ref="O260:O261"/>
    <mergeCell ref="S50:S51"/>
    <mergeCell ref="M540:N540"/>
    <mergeCell ref="M593:N593"/>
    <mergeCell ref="K192:K193"/>
    <mergeCell ref="G192:G193"/>
    <mergeCell ref="U458:U459"/>
    <mergeCell ref="V46:V47"/>
    <mergeCell ref="U424:U425"/>
    <mergeCell ref="K640:K641"/>
    <mergeCell ref="I439:J447"/>
    <mergeCell ref="V620:V621"/>
    <mergeCell ref="Q206:Q207"/>
    <mergeCell ref="K602:K603"/>
    <mergeCell ref="O586:O587"/>
    <mergeCell ref="Q262:Q263"/>
    <mergeCell ref="O590:O591"/>
    <mergeCell ref="H631:J631"/>
    <mergeCell ref="S624:S625"/>
    <mergeCell ref="H596:J596"/>
    <mergeCell ref="T622:T623"/>
    <mergeCell ref="H482:H483"/>
    <mergeCell ref="O593:R593"/>
    <mergeCell ref="M604:M605"/>
    <mergeCell ref="T500:T501"/>
    <mergeCell ref="Q554:Q555"/>
    <mergeCell ref="P586:P587"/>
    <mergeCell ref="K368:K369"/>
    <mergeCell ref="Q604:Q605"/>
    <mergeCell ref="P246:P247"/>
    <mergeCell ref="O414:R419"/>
    <mergeCell ref="M509:N509"/>
    <mergeCell ref="K172:K173"/>
    <mergeCell ref="M467:N467"/>
    <mergeCell ref="M462:M463"/>
    <mergeCell ref="M282:M283"/>
    <mergeCell ref="R296:R297"/>
    <mergeCell ref="V228:V229"/>
    <mergeCell ref="R140:R141"/>
    <mergeCell ref="M219:N219"/>
    <mergeCell ref="U392:U393"/>
    <mergeCell ref="S426:S427"/>
    <mergeCell ref="T464:T465"/>
    <mergeCell ref="V302:V303"/>
    <mergeCell ref="M163:N163"/>
    <mergeCell ref="T372:T373"/>
    <mergeCell ref="V442:V443"/>
    <mergeCell ref="C622:D623"/>
    <mergeCell ref="S539:V539"/>
    <mergeCell ref="G426:G427"/>
    <mergeCell ref="M629:N629"/>
    <mergeCell ref="M491:N491"/>
    <mergeCell ref="R514:R515"/>
    <mergeCell ref="H485:J485"/>
    <mergeCell ref="O460:O461"/>
    <mergeCell ref="M446:M447"/>
    <mergeCell ref="P426:P427"/>
    <mergeCell ref="Q626:Q627"/>
    <mergeCell ref="L482:L483"/>
    <mergeCell ref="N368:N369"/>
    <mergeCell ref="M239:N239"/>
    <mergeCell ref="P118:P119"/>
    <mergeCell ref="L518:L519"/>
    <mergeCell ref="P464:P465"/>
    <mergeCell ref="N426:N427"/>
    <mergeCell ref="M490:N490"/>
    <mergeCell ref="M396:N396"/>
    <mergeCell ref="C594:D594"/>
    <mergeCell ref="R46:R47"/>
    <mergeCell ref="M408:M409"/>
    <mergeCell ref="O512:O513"/>
    <mergeCell ref="P368:P369"/>
    <mergeCell ref="O377:R377"/>
    <mergeCell ref="R370:R371"/>
    <mergeCell ref="H468:J468"/>
    <mergeCell ref="I403:J411"/>
    <mergeCell ref="O136:O137"/>
    <mergeCell ref="H436:J436"/>
    <mergeCell ref="H446:H447"/>
    <mergeCell ref="E494:E495"/>
    <mergeCell ref="C30:D31"/>
    <mergeCell ref="C446:D447"/>
    <mergeCell ref="E188:E189"/>
    <mergeCell ref="C50:D51"/>
    <mergeCell ref="C226:D227"/>
    <mergeCell ref="C400:D400"/>
    <mergeCell ref="C378:D378"/>
    <mergeCell ref="C644:D645"/>
    <mergeCell ref="C158:D159"/>
    <mergeCell ref="B468:B473"/>
    <mergeCell ref="C440:D441"/>
    <mergeCell ref="C364:D364"/>
    <mergeCell ref="C202:D202"/>
    <mergeCell ref="C183:D183"/>
    <mergeCell ref="C308:D308"/>
    <mergeCell ref="C505:D505"/>
    <mergeCell ref="C455:D455"/>
    <mergeCell ref="R10:R11"/>
    <mergeCell ref="V26:V27"/>
    <mergeCell ref="O26:O27"/>
    <mergeCell ref="H39:J39"/>
    <mergeCell ref="N482:N483"/>
    <mergeCell ref="L170:L171"/>
    <mergeCell ref="M365:N365"/>
    <mergeCell ref="M324:N324"/>
    <mergeCell ref="H453:J453"/>
    <mergeCell ref="K424:K425"/>
    <mergeCell ref="N212:N213"/>
    <mergeCell ref="M95:N95"/>
    <mergeCell ref="Q62:Q63"/>
    <mergeCell ref="V138:V139"/>
    <mergeCell ref="B26:B33"/>
    <mergeCell ref="C541:D541"/>
    <mergeCell ref="N512:N513"/>
    <mergeCell ref="M525:N525"/>
    <mergeCell ref="N516:N517"/>
    <mergeCell ref="E404:E405"/>
    <mergeCell ref="T26:T27"/>
    <mergeCell ref="R26:R27"/>
    <mergeCell ref="S26:S27"/>
    <mergeCell ref="S28:S29"/>
    <mergeCell ref="P26:P27"/>
    <mergeCell ref="O28:O29"/>
    <mergeCell ref="P28:P29"/>
    <mergeCell ref="Q26:Q27"/>
    <mergeCell ref="R28:R29"/>
    <mergeCell ref="T28:T29"/>
    <mergeCell ref="V280:V281"/>
    <mergeCell ref="M181:N181"/>
    <mergeCell ref="M431:N431"/>
    <mergeCell ref="O444:O445"/>
    <mergeCell ref="M428:M429"/>
    <mergeCell ref="V284:V285"/>
    <mergeCell ref="M242:M243"/>
    <mergeCell ref="M404:M405"/>
    <mergeCell ref="S342:V347"/>
    <mergeCell ref="S197:V197"/>
    <mergeCell ref="U26:U27"/>
    <mergeCell ref="M76:N76"/>
    <mergeCell ref="O611:R611"/>
    <mergeCell ref="H667:J667"/>
    <mergeCell ref="M381:N381"/>
    <mergeCell ref="S602:S603"/>
    <mergeCell ref="M665:N665"/>
    <mergeCell ref="U122:U123"/>
    <mergeCell ref="L446:L447"/>
    <mergeCell ref="M26:M27"/>
    <mergeCell ref="P656:P657"/>
    <mergeCell ref="K298:K299"/>
    <mergeCell ref="L260:L261"/>
    <mergeCell ref="G444:G445"/>
    <mergeCell ref="O674:O675"/>
    <mergeCell ref="G264:G265"/>
    <mergeCell ref="L674:L675"/>
    <mergeCell ref="L656:L657"/>
    <mergeCell ref="O450:R455"/>
    <mergeCell ref="Q406:Q407"/>
    <mergeCell ref="M660:M661"/>
    <mergeCell ref="M472:N472"/>
    <mergeCell ref="N462:N463"/>
    <mergeCell ref="M526:N526"/>
    <mergeCell ref="K620:K621"/>
    <mergeCell ref="K676:K677"/>
    <mergeCell ref="K658:K659"/>
    <mergeCell ref="N676:N677"/>
    <mergeCell ref="L536:L537"/>
    <mergeCell ref="K608:K609"/>
    <mergeCell ref="C68:D69"/>
    <mergeCell ref="H72:J72"/>
    <mergeCell ref="H144:J144"/>
    <mergeCell ref="H158:H159"/>
    <mergeCell ref="H308:J308"/>
    <mergeCell ref="Q676:Q677"/>
    <mergeCell ref="K494:K495"/>
    <mergeCell ref="M671:N671"/>
    <mergeCell ref="Q460:Q461"/>
    <mergeCell ref="M458:M459"/>
    <mergeCell ref="S152:S153"/>
    <mergeCell ref="C72:D72"/>
    <mergeCell ref="H291:J291"/>
    <mergeCell ref="L80:L81"/>
    <mergeCell ref="C327:D327"/>
    <mergeCell ref="C310:D310"/>
    <mergeCell ref="M244:M245"/>
    <mergeCell ref="S306:V311"/>
    <mergeCell ref="N194:N195"/>
    <mergeCell ref="R246:R247"/>
    <mergeCell ref="O262:O263"/>
    <mergeCell ref="U460:U461"/>
    <mergeCell ref="M487:N487"/>
    <mergeCell ref="T86:T87"/>
    <mergeCell ref="M147:N147"/>
    <mergeCell ref="Q248:Q249"/>
    <mergeCell ref="N336:N337"/>
    <mergeCell ref="S284:S285"/>
    <mergeCell ref="Q478:Q479"/>
    <mergeCell ref="U318:U319"/>
    <mergeCell ref="K266:K267"/>
    <mergeCell ref="S354:S355"/>
    <mergeCell ref="R248:R249"/>
    <mergeCell ref="V404:V405"/>
    <mergeCell ref="C444:D445"/>
    <mergeCell ref="M262:M263"/>
    <mergeCell ref="C380:D380"/>
    <mergeCell ref="H320:H321"/>
    <mergeCell ref="C280:D281"/>
    <mergeCell ref="H433:J433"/>
    <mergeCell ref="C234:D234"/>
    <mergeCell ref="B242:B249"/>
    <mergeCell ref="S468:V473"/>
    <mergeCell ref="C403:D403"/>
    <mergeCell ref="O396:R401"/>
    <mergeCell ref="L428:L429"/>
    <mergeCell ref="R422:R423"/>
    <mergeCell ref="Q350:Q351"/>
    <mergeCell ref="K336:K337"/>
    <mergeCell ref="N318:N319"/>
    <mergeCell ref="T554:T555"/>
    <mergeCell ref="U514:U515"/>
    <mergeCell ref="U390:U391"/>
    <mergeCell ref="S386:S387"/>
    <mergeCell ref="P392:P393"/>
    <mergeCell ref="H522:J522"/>
    <mergeCell ref="Q404:Q405"/>
    <mergeCell ref="O392:O393"/>
    <mergeCell ref="T512:T513"/>
    <mergeCell ref="O404:O405"/>
    <mergeCell ref="C360:D360"/>
    <mergeCell ref="F478:F479"/>
    <mergeCell ref="T444:T445"/>
    <mergeCell ref="C323:D323"/>
    <mergeCell ref="H360:J360"/>
    <mergeCell ref="T422:T423"/>
    <mergeCell ref="C379:D379"/>
    <mergeCell ref="H381:J381"/>
    <mergeCell ref="F370:F371"/>
    <mergeCell ref="Q442:Q443"/>
    <mergeCell ref="C685:D685"/>
    <mergeCell ref="R620:R621"/>
    <mergeCell ref="E674:E675"/>
    <mergeCell ref="O656:O657"/>
    <mergeCell ref="O684:R689"/>
    <mergeCell ref="E422:E423"/>
    <mergeCell ref="H507:J507"/>
    <mergeCell ref="K660:K661"/>
    <mergeCell ref="N642:N643"/>
    <mergeCell ref="H541:J541"/>
    <mergeCell ref="V62:V63"/>
    <mergeCell ref="P374:P375"/>
    <mergeCell ref="N84:N85"/>
    <mergeCell ref="S431:V431"/>
    <mergeCell ref="Q158:Q159"/>
    <mergeCell ref="Q176:Q177"/>
    <mergeCell ref="S116:S117"/>
    <mergeCell ref="S359:V359"/>
    <mergeCell ref="V230:V231"/>
    <mergeCell ref="R176:R177"/>
    <mergeCell ref="C54:D54"/>
    <mergeCell ref="K176:K177"/>
    <mergeCell ref="F424:F425"/>
    <mergeCell ref="I169:J177"/>
    <mergeCell ref="M455:N455"/>
    <mergeCell ref="Q98:Q99"/>
    <mergeCell ref="H399:J399"/>
    <mergeCell ref="C200:D200"/>
    <mergeCell ref="K374:K375"/>
    <mergeCell ref="C90:D90"/>
    <mergeCell ref="H595:J595"/>
    <mergeCell ref="B656:B663"/>
    <mergeCell ref="H665:J665"/>
    <mergeCell ref="K98:K99"/>
    <mergeCell ref="P282:P283"/>
    <mergeCell ref="H275:J275"/>
    <mergeCell ref="M180:N180"/>
    <mergeCell ref="H237:J237"/>
    <mergeCell ref="H343:J343"/>
    <mergeCell ref="H248:H249"/>
    <mergeCell ref="L496:L497"/>
    <mergeCell ref="R260:R261"/>
    <mergeCell ref="O206:O207"/>
    <mergeCell ref="U622:U623"/>
    <mergeCell ref="M496:M497"/>
    <mergeCell ref="K442:K443"/>
    <mergeCell ref="M370:M371"/>
    <mergeCell ref="L442:L443"/>
    <mergeCell ref="L476:L477"/>
    <mergeCell ref="K496:K497"/>
    <mergeCell ref="H56:J56"/>
    <mergeCell ref="C324:D324"/>
    <mergeCell ref="C498:D499"/>
    <mergeCell ref="V318:V319"/>
    <mergeCell ref="Q68:Q69"/>
    <mergeCell ref="S234:V239"/>
    <mergeCell ref="N320:N321"/>
    <mergeCell ref="U320:U321"/>
    <mergeCell ref="C238:D238"/>
    <mergeCell ref="U158:U159"/>
    <mergeCell ref="C107:D107"/>
    <mergeCell ref="C174:D175"/>
    <mergeCell ref="I61:J69"/>
    <mergeCell ref="C305:D305"/>
    <mergeCell ref="M332:M333"/>
    <mergeCell ref="N68:N69"/>
    <mergeCell ref="C320:D321"/>
    <mergeCell ref="C296:D297"/>
    <mergeCell ref="M278:M279"/>
    <mergeCell ref="C224:D225"/>
    <mergeCell ref="U80:U81"/>
    <mergeCell ref="M323:N323"/>
    <mergeCell ref="Q338:Q339"/>
    <mergeCell ref="L158:L159"/>
    <mergeCell ref="L512:L513"/>
    <mergeCell ref="V154:V155"/>
    <mergeCell ref="O282:O283"/>
    <mergeCell ref="S212:S213"/>
    <mergeCell ref="N228:N229"/>
    <mergeCell ref="P226:P227"/>
    <mergeCell ref="U82:U83"/>
    <mergeCell ref="P478:P479"/>
    <mergeCell ref="T122:T123"/>
    <mergeCell ref="U100:U101"/>
    <mergeCell ref="L464:L465"/>
    <mergeCell ref="N98:N99"/>
    <mergeCell ref="M107:N107"/>
    <mergeCell ref="P314:P315"/>
    <mergeCell ref="O82:O83"/>
    <mergeCell ref="T246:T247"/>
    <mergeCell ref="M80:M81"/>
    <mergeCell ref="M149:N149"/>
    <mergeCell ref="Q298:Q299"/>
    <mergeCell ref="T336:T337"/>
    <mergeCell ref="C266:D267"/>
    <mergeCell ref="R156:R157"/>
    <mergeCell ref="K84:K85"/>
    <mergeCell ref="C111:D111"/>
    <mergeCell ref="C125:D125"/>
    <mergeCell ref="R122:R123"/>
    <mergeCell ref="G156:G157"/>
    <mergeCell ref="N356:N357"/>
    <mergeCell ref="C163:D163"/>
    <mergeCell ref="K318:K319"/>
    <mergeCell ref="C219:D219"/>
    <mergeCell ref="T248:T249"/>
    <mergeCell ref="C338:D339"/>
    <mergeCell ref="C356:D357"/>
    <mergeCell ref="O212:O213"/>
    <mergeCell ref="Q230:Q231"/>
    <mergeCell ref="H197:J197"/>
    <mergeCell ref="U264:U265"/>
    <mergeCell ref="L208:L209"/>
    <mergeCell ref="T194:T195"/>
    <mergeCell ref="V260:V261"/>
    <mergeCell ref="P500:P501"/>
    <mergeCell ref="U316:U317"/>
    <mergeCell ref="L390:L391"/>
    <mergeCell ref="M218:N218"/>
    <mergeCell ref="H346:J346"/>
    <mergeCell ref="M64:M65"/>
    <mergeCell ref="T352:T353"/>
    <mergeCell ref="N584:N585"/>
    <mergeCell ref="I493:J501"/>
    <mergeCell ref="C580:D580"/>
    <mergeCell ref="P518:P519"/>
    <mergeCell ref="H257:J257"/>
    <mergeCell ref="G138:G139"/>
    <mergeCell ref="C241:D241"/>
    <mergeCell ref="Q352:Q353"/>
    <mergeCell ref="M182:N182"/>
    <mergeCell ref="L192:L193"/>
    <mergeCell ref="O108:R113"/>
    <mergeCell ref="U134:U135"/>
    <mergeCell ref="M577:N577"/>
    <mergeCell ref="S314:S315"/>
    <mergeCell ref="R352:R353"/>
    <mergeCell ref="R566:R567"/>
    <mergeCell ref="S566:S567"/>
    <mergeCell ref="N116:N117"/>
    <mergeCell ref="K224:K225"/>
    <mergeCell ref="T320:T321"/>
    <mergeCell ref="L566:L567"/>
    <mergeCell ref="K498:K499"/>
    <mergeCell ref="R588:R589"/>
    <mergeCell ref="V352:V353"/>
    <mergeCell ref="M568:M569"/>
    <mergeCell ref="S504:V509"/>
    <mergeCell ref="O342:R347"/>
    <mergeCell ref="T260:T261"/>
    <mergeCell ref="L570:L571"/>
    <mergeCell ref="R586:R587"/>
    <mergeCell ref="Q568:Q569"/>
    <mergeCell ref="M570:M571"/>
    <mergeCell ref="O575:R575"/>
    <mergeCell ref="H576:J576"/>
    <mergeCell ref="C512:D513"/>
    <mergeCell ref="H500:H501"/>
    <mergeCell ref="E458:E459"/>
    <mergeCell ref="N428:N429"/>
    <mergeCell ref="C539:D539"/>
    <mergeCell ref="M539:N539"/>
    <mergeCell ref="M480:M481"/>
    <mergeCell ref="H539:J539"/>
    <mergeCell ref="L516:L517"/>
    <mergeCell ref="C525:D525"/>
    <mergeCell ref="R116:R117"/>
    <mergeCell ref="U370:U371"/>
    <mergeCell ref="C71:D71"/>
    <mergeCell ref="L460:L461"/>
    <mergeCell ref="H252:J252"/>
    <mergeCell ref="H311:J311"/>
    <mergeCell ref="H148:J148"/>
    <mergeCell ref="C223:D223"/>
    <mergeCell ref="C449:D449"/>
    <mergeCell ref="C422:D423"/>
    <mergeCell ref="F262:F263"/>
    <mergeCell ref="M436:N436"/>
    <mergeCell ref="M406:M407"/>
    <mergeCell ref="H418:J418"/>
    <mergeCell ref="L426:L427"/>
    <mergeCell ref="O476:O477"/>
    <mergeCell ref="M272:N272"/>
    <mergeCell ref="I475:J483"/>
    <mergeCell ref="K482:K483"/>
    <mergeCell ref="M482:M483"/>
    <mergeCell ref="R86:R87"/>
    <mergeCell ref="S388:S389"/>
    <mergeCell ref="U404:U405"/>
    <mergeCell ref="T482:T483"/>
    <mergeCell ref="M382:N382"/>
    <mergeCell ref="S136:S137"/>
    <mergeCell ref="S161:V161"/>
    <mergeCell ref="Q242:Q243"/>
    <mergeCell ref="Q100:Q101"/>
    <mergeCell ref="O107:R107"/>
    <mergeCell ref="V332:V333"/>
    <mergeCell ref="S176:S177"/>
    <mergeCell ref="T136:T137"/>
    <mergeCell ref="U138:U139"/>
    <mergeCell ref="U140:U141"/>
    <mergeCell ref="V460:V461"/>
    <mergeCell ref="U244:U245"/>
    <mergeCell ref="V158:V159"/>
    <mergeCell ref="V190:V191"/>
    <mergeCell ref="T242:T243"/>
    <mergeCell ref="L316:L317"/>
    <mergeCell ref="G300:G301"/>
    <mergeCell ref="M56:N56"/>
    <mergeCell ref="M172:M173"/>
    <mergeCell ref="M452:N452"/>
    <mergeCell ref="M111:N111"/>
    <mergeCell ref="M176:M177"/>
    <mergeCell ref="H235:J235"/>
    <mergeCell ref="M252:N252"/>
    <mergeCell ref="H344:J344"/>
    <mergeCell ref="M110:N110"/>
    <mergeCell ref="C162:D162"/>
    <mergeCell ref="H428:H429"/>
    <mergeCell ref="K208:K209"/>
    <mergeCell ref="U314:U315"/>
    <mergeCell ref="N176:N177"/>
    <mergeCell ref="S144:V149"/>
    <mergeCell ref="M161:N161"/>
    <mergeCell ref="H215:J215"/>
    <mergeCell ref="L172:L173"/>
    <mergeCell ref="V428:V429"/>
    <mergeCell ref="M254:N254"/>
    <mergeCell ref="H450:J450"/>
    <mergeCell ref="C349:D349"/>
    <mergeCell ref="K206:K207"/>
    <mergeCell ref="M440:M441"/>
    <mergeCell ref="V298:V299"/>
    <mergeCell ref="K422:K423"/>
    <mergeCell ref="C431:D431"/>
    <mergeCell ref="I205:J213"/>
    <mergeCell ref="S44:S45"/>
    <mergeCell ref="M179:N179"/>
    <mergeCell ref="V226:V227"/>
    <mergeCell ref="L174:L175"/>
    <mergeCell ref="M199:N199"/>
    <mergeCell ref="M266:M267"/>
    <mergeCell ref="R102:R103"/>
    <mergeCell ref="R100:R101"/>
    <mergeCell ref="U170:U171"/>
    <mergeCell ref="Q120:Q121"/>
    <mergeCell ref="B188:B195"/>
    <mergeCell ref="B288:B293"/>
    <mergeCell ref="B314:B321"/>
    <mergeCell ref="C396:D396"/>
    <mergeCell ref="C148:D148"/>
    <mergeCell ref="C92:D92"/>
    <mergeCell ref="C180:D180"/>
    <mergeCell ref="C197:D197"/>
    <mergeCell ref="C306:D306"/>
    <mergeCell ref="C287:D287"/>
    <mergeCell ref="C540:D540"/>
    <mergeCell ref="O408:O409"/>
    <mergeCell ref="S521:V521"/>
    <mergeCell ref="O626:O627"/>
    <mergeCell ref="C665:D665"/>
    <mergeCell ref="H666:J666"/>
    <mergeCell ref="C547:D547"/>
    <mergeCell ref="U660:U661"/>
    <mergeCell ref="N410:N411"/>
    <mergeCell ref="H626:H627"/>
    <mergeCell ref="T140:T141"/>
    <mergeCell ref="C188:D189"/>
    <mergeCell ref="I529:J537"/>
    <mergeCell ref="C414:D414"/>
    <mergeCell ref="K428:K429"/>
    <mergeCell ref="C421:D421"/>
    <mergeCell ref="R404:R405"/>
    <mergeCell ref="O390:O391"/>
    <mergeCell ref="C452:D452"/>
    <mergeCell ref="C167:D167"/>
    <mergeCell ref="U152:U153"/>
    <mergeCell ref="O228:O229"/>
    <mergeCell ref="M156:M157"/>
    <mergeCell ref="R244:R245"/>
    <mergeCell ref="O170:O171"/>
    <mergeCell ref="C205:D205"/>
    <mergeCell ref="U208:U209"/>
    <mergeCell ref="C185:D185"/>
    <mergeCell ref="C203:D203"/>
    <mergeCell ref="U210:U211"/>
    <mergeCell ref="V656:V657"/>
    <mergeCell ref="S648:V653"/>
    <mergeCell ref="B674:B681"/>
    <mergeCell ref="F676:F677"/>
    <mergeCell ref="Q640:Q641"/>
    <mergeCell ref="M656:M657"/>
    <mergeCell ref="M650:N650"/>
    <mergeCell ref="E656:E657"/>
    <mergeCell ref="H649:J649"/>
    <mergeCell ref="T662:T663"/>
    <mergeCell ref="T626:T627"/>
    <mergeCell ref="C616:D616"/>
    <mergeCell ref="C686:D686"/>
    <mergeCell ref="O194:O195"/>
    <mergeCell ref="M658:M659"/>
    <mergeCell ref="R392:R393"/>
    <mergeCell ref="Q622:Q623"/>
    <mergeCell ref="M666:N666"/>
    <mergeCell ref="O678:O679"/>
    <mergeCell ref="C230:D231"/>
    <mergeCell ref="M689:N689"/>
    <mergeCell ref="K350:K351"/>
    <mergeCell ref="S678:S679"/>
    <mergeCell ref="T206:T207"/>
    <mergeCell ref="H181:J181"/>
    <mergeCell ref="R660:R661"/>
    <mergeCell ref="L534:L535"/>
    <mergeCell ref="K464:K465"/>
    <mergeCell ref="R444:R445"/>
    <mergeCell ref="Q356:Q357"/>
    <mergeCell ref="C570:D571"/>
    <mergeCell ref="Q392:Q393"/>
    <mergeCell ref="R480:R481"/>
    <mergeCell ref="H310:J310"/>
    <mergeCell ref="V174:V175"/>
    <mergeCell ref="H68:H69"/>
    <mergeCell ref="F118:F119"/>
    <mergeCell ref="O242:O243"/>
    <mergeCell ref="C113:D113"/>
    <mergeCell ref="T68:T69"/>
    <mergeCell ref="C98:D99"/>
    <mergeCell ref="H165:J165"/>
    <mergeCell ref="R98:R99"/>
    <mergeCell ref="M476:M477"/>
    <mergeCell ref="Q426:Q427"/>
    <mergeCell ref="Q444:Q445"/>
    <mergeCell ref="O244:O245"/>
    <mergeCell ref="C122:D123"/>
    <mergeCell ref="C134:D135"/>
    <mergeCell ref="C187:D187"/>
    <mergeCell ref="C100:D101"/>
    <mergeCell ref="C454:D454"/>
    <mergeCell ref="P410:P411"/>
    <mergeCell ref="C215:D215"/>
    <mergeCell ref="L284:L285"/>
    <mergeCell ref="C198:D198"/>
    <mergeCell ref="G372:G373"/>
    <mergeCell ref="K404:K405"/>
    <mergeCell ref="H327:J327"/>
    <mergeCell ref="M165:N165"/>
    <mergeCell ref="U680:U681"/>
    <mergeCell ref="K480:K481"/>
    <mergeCell ref="R190:R191"/>
    <mergeCell ref="O498:O499"/>
    <mergeCell ref="T390:T391"/>
    <mergeCell ref="N82:N83"/>
    <mergeCell ref="N100:N101"/>
    <mergeCell ref="K82:K83"/>
    <mergeCell ref="U428:U429"/>
    <mergeCell ref="N530:N531"/>
    <mergeCell ref="O172:O173"/>
    <mergeCell ref="Q266:Q267"/>
    <mergeCell ref="U426:U427"/>
    <mergeCell ref="K156:K157"/>
    <mergeCell ref="O269:R269"/>
    <mergeCell ref="S206:S207"/>
    <mergeCell ref="P278:P279"/>
    <mergeCell ref="R424:R425"/>
    <mergeCell ref="U280:U281"/>
    <mergeCell ref="U334:U335"/>
    <mergeCell ref="T188:T189"/>
    <mergeCell ref="R154:R155"/>
    <mergeCell ref="T476:T477"/>
    <mergeCell ref="P406:P407"/>
    <mergeCell ref="P316:P317"/>
    <mergeCell ref="Q260:Q261"/>
    <mergeCell ref="R386:R387"/>
    <mergeCell ref="T318:T319"/>
    <mergeCell ref="S460:S461"/>
    <mergeCell ref="T174:T175"/>
    <mergeCell ref="C37:D37"/>
    <mergeCell ref="R82:R83"/>
    <mergeCell ref="H107:J107"/>
    <mergeCell ref="T30:T31"/>
    <mergeCell ref="C516:D517"/>
    <mergeCell ref="O620:O621"/>
    <mergeCell ref="F82:F83"/>
    <mergeCell ref="O30:O31"/>
    <mergeCell ref="O71:R71"/>
    <mergeCell ref="C76:D76"/>
    <mergeCell ref="U496:U497"/>
    <mergeCell ref="T354:T355"/>
    <mergeCell ref="M125:N125"/>
    <mergeCell ref="S72:V77"/>
    <mergeCell ref="O318:O319"/>
    <mergeCell ref="S104:S105"/>
    <mergeCell ref="M86:M87"/>
    <mergeCell ref="V392:V393"/>
    <mergeCell ref="V422:V423"/>
    <mergeCell ref="M424:M425"/>
    <mergeCell ref="V338:V339"/>
    <mergeCell ref="L152:L153"/>
    <mergeCell ref="H220:J220"/>
    <mergeCell ref="M390:M391"/>
    <mergeCell ref="S251:V251"/>
    <mergeCell ref="M138:M139"/>
    <mergeCell ref="V336:V337"/>
    <mergeCell ref="S368:S369"/>
    <mergeCell ref="Q368:Q369"/>
    <mergeCell ref="O162:R167"/>
    <mergeCell ref="V516:V517"/>
    <mergeCell ref="C656:D657"/>
    <mergeCell ref="H689:J689"/>
    <mergeCell ref="T536:T537"/>
    <mergeCell ref="C476:D477"/>
    <mergeCell ref="N442:N443"/>
    <mergeCell ref="U482:U483"/>
    <mergeCell ref="N494:N495"/>
    <mergeCell ref="O518:O519"/>
    <mergeCell ref="O539:R539"/>
    <mergeCell ref="V264:V265"/>
    <mergeCell ref="S246:S247"/>
    <mergeCell ref="T462:T463"/>
    <mergeCell ref="M415:N415"/>
    <mergeCell ref="S392:S393"/>
    <mergeCell ref="C434:D434"/>
    <mergeCell ref="P442:P443"/>
    <mergeCell ref="T460:T461"/>
    <mergeCell ref="S444:S445"/>
    <mergeCell ref="R266:R267"/>
    <mergeCell ref="N674:N675"/>
    <mergeCell ref="C670:D670"/>
    <mergeCell ref="C212:D213"/>
    <mergeCell ref="M17:N17"/>
    <mergeCell ref="C26:D27"/>
    <mergeCell ref="C545:D545"/>
    <mergeCell ref="H486:J486"/>
    <mergeCell ref="L408:L409"/>
    <mergeCell ref="G30:G31"/>
    <mergeCell ref="N50:N51"/>
    <mergeCell ref="V120:V121"/>
    <mergeCell ref="N406:N407"/>
    <mergeCell ref="C544:D544"/>
    <mergeCell ref="U476:U477"/>
    <mergeCell ref="E440:E441"/>
    <mergeCell ref="H559:J559"/>
    <mergeCell ref="M426:M427"/>
    <mergeCell ref="S341:V341"/>
    <mergeCell ref="H176:H177"/>
    <mergeCell ref="Q140:Q141"/>
    <mergeCell ref="S17:V17"/>
    <mergeCell ref="O224:O225"/>
    <mergeCell ref="C44:D45"/>
    <mergeCell ref="O17:R17"/>
    <mergeCell ref="L84:L85"/>
    <mergeCell ref="C19:D19"/>
    <mergeCell ref="M35:N35"/>
    <mergeCell ref="H23:J23"/>
    <mergeCell ref="M40:N40"/>
    <mergeCell ref="O35:R35"/>
    <mergeCell ref="H363:J363"/>
    <mergeCell ref="C451:D451"/>
    <mergeCell ref="M398:N398"/>
    <mergeCell ref="C377:D377"/>
    <mergeCell ref="N458:N459"/>
    <mergeCell ref="K440:K441"/>
    <mergeCell ref="C457:D457"/>
    <mergeCell ref="I421:J429"/>
    <mergeCell ref="N424:N425"/>
    <mergeCell ref="C432:D432"/>
    <mergeCell ref="H523:J523"/>
    <mergeCell ref="M400:N400"/>
    <mergeCell ref="S395:V395"/>
    <mergeCell ref="V464:V465"/>
    <mergeCell ref="P516:P517"/>
    <mergeCell ref="H455:J455"/>
    <mergeCell ref="Q512:Q513"/>
    <mergeCell ref="V476:V477"/>
    <mergeCell ref="S414:V419"/>
    <mergeCell ref="P482:P483"/>
    <mergeCell ref="C399:D399"/>
    <mergeCell ref="Q388:Q389"/>
    <mergeCell ref="O323:R323"/>
    <mergeCell ref="M489:N489"/>
    <mergeCell ref="H505:J505"/>
    <mergeCell ref="C503:D503"/>
    <mergeCell ref="C433:D433"/>
    <mergeCell ref="F496:F497"/>
    <mergeCell ref="F442:F443"/>
    <mergeCell ref="G480:G481"/>
    <mergeCell ref="T518:T519"/>
    <mergeCell ref="R478:R479"/>
    <mergeCell ref="H521:J521"/>
    <mergeCell ref="C453:D453"/>
    <mergeCell ref="F460:F461"/>
    <mergeCell ref="E476:E477"/>
    <mergeCell ref="I457:J465"/>
    <mergeCell ref="C482:D483"/>
    <mergeCell ref="P480:P481"/>
    <mergeCell ref="H470:J470"/>
    <mergeCell ref="L176:L177"/>
    <mergeCell ref="U440:U441"/>
    <mergeCell ref="M488:N488"/>
    <mergeCell ref="V552:V553"/>
    <mergeCell ref="M444:M445"/>
    <mergeCell ref="T458:T459"/>
    <mergeCell ref="R496:R497"/>
    <mergeCell ref="M217:N217"/>
    <mergeCell ref="V206:V207"/>
    <mergeCell ref="S482:S483"/>
    <mergeCell ref="V482:V483"/>
    <mergeCell ref="N280:N281"/>
    <mergeCell ref="K228:K229"/>
    <mergeCell ref="H273:J273"/>
    <mergeCell ref="M271:N271"/>
    <mergeCell ref="M264:M265"/>
    <mergeCell ref="M238:N238"/>
    <mergeCell ref="H272:J272"/>
    <mergeCell ref="M311:N311"/>
    <mergeCell ref="S478:S479"/>
    <mergeCell ref="O100:O101"/>
    <mergeCell ref="T154:T155"/>
    <mergeCell ref="M185:N185"/>
    <mergeCell ref="Q102:Q103"/>
    <mergeCell ref="I133:J141"/>
    <mergeCell ref="S503:V503"/>
    <mergeCell ref="I295:J303"/>
    <mergeCell ref="V134:V135"/>
    <mergeCell ref="L296:L297"/>
    <mergeCell ref="N296:N297"/>
    <mergeCell ref="M90:N90"/>
    <mergeCell ref="H108:J108"/>
    <mergeCell ref="S378:V383"/>
    <mergeCell ref="H145:J145"/>
    <mergeCell ref="P100:P101"/>
    <mergeCell ref="K66:K67"/>
    <mergeCell ref="R152:R153"/>
    <mergeCell ref="S244:S245"/>
    <mergeCell ref="M128:N128"/>
    <mergeCell ref="I277:J285"/>
    <mergeCell ref="G102:G103"/>
    <mergeCell ref="M275:N275"/>
    <mergeCell ref="K278:K279"/>
    <mergeCell ref="T66:T67"/>
    <mergeCell ref="M148:N148"/>
    <mergeCell ref="N152:N153"/>
    <mergeCell ref="O126:R131"/>
    <mergeCell ref="M144:N144"/>
    <mergeCell ref="L242:L243"/>
    <mergeCell ref="T82:T83"/>
    <mergeCell ref="S64:S65"/>
    <mergeCell ref="M683:N683"/>
    <mergeCell ref="Q446:Q447"/>
    <mergeCell ref="O302:O303"/>
    <mergeCell ref="S514:S515"/>
    <mergeCell ref="V372:V373"/>
    <mergeCell ref="U302:U303"/>
    <mergeCell ref="O566:O567"/>
    <mergeCell ref="Q316:Q317"/>
    <mergeCell ref="R606:R607"/>
    <mergeCell ref="B666:B671"/>
    <mergeCell ref="I583:J591"/>
    <mergeCell ref="K388:K389"/>
    <mergeCell ref="O536:O537"/>
    <mergeCell ref="C346:D346"/>
    <mergeCell ref="H503:J503"/>
    <mergeCell ref="O570:O571"/>
    <mergeCell ref="M575:N575"/>
    <mergeCell ref="N566:N567"/>
    <mergeCell ref="M617:N617"/>
    <mergeCell ref="O683:R683"/>
    <mergeCell ref="H293:J293"/>
    <mergeCell ref="M595:N595"/>
    <mergeCell ref="H684:J684"/>
    <mergeCell ref="R536:R537"/>
    <mergeCell ref="M530:M531"/>
    <mergeCell ref="O530:O531"/>
    <mergeCell ref="Q552:Q553"/>
    <mergeCell ref="H594:J594"/>
    <mergeCell ref="R530:R531"/>
    <mergeCell ref="H686:J686"/>
    <mergeCell ref="C362:D362"/>
    <mergeCell ref="K572:K573"/>
    <mergeCell ref="B512:B519"/>
    <mergeCell ref="C578:D578"/>
    <mergeCell ref="C526:D526"/>
    <mergeCell ref="C576:D576"/>
    <mergeCell ref="B422:B429"/>
    <mergeCell ref="B440:B447"/>
    <mergeCell ref="B414:B419"/>
    <mergeCell ref="K102:K103"/>
    <mergeCell ref="B126:B131"/>
    <mergeCell ref="S536:S537"/>
    <mergeCell ref="L392:L393"/>
    <mergeCell ref="P444:P445"/>
    <mergeCell ref="O410:O411"/>
    <mergeCell ref="Q408:Q409"/>
    <mergeCell ref="C325:D325"/>
    <mergeCell ref="M377:N377"/>
    <mergeCell ref="B486:B491"/>
    <mergeCell ref="V622:V623"/>
    <mergeCell ref="O300:O301"/>
    <mergeCell ref="M653:N653"/>
    <mergeCell ref="Q226:Q227"/>
    <mergeCell ref="N554:N555"/>
    <mergeCell ref="V374:V375"/>
    <mergeCell ref="U298:U299"/>
    <mergeCell ref="U422:U423"/>
    <mergeCell ref="P550:P551"/>
    <mergeCell ref="M450:N450"/>
    <mergeCell ref="C565:D565"/>
    <mergeCell ref="S588:S589"/>
    <mergeCell ref="C614:D614"/>
    <mergeCell ref="B540:B545"/>
    <mergeCell ref="S464:S465"/>
    <mergeCell ref="H328:J328"/>
    <mergeCell ref="C488:D488"/>
    <mergeCell ref="N350:N351"/>
    <mergeCell ref="N392:N393"/>
    <mergeCell ref="C336:D337"/>
    <mergeCell ref="I547:J555"/>
    <mergeCell ref="H395:J395"/>
    <mergeCell ref="T568:T569"/>
    <mergeCell ref="G624:G625"/>
    <mergeCell ref="I619:J627"/>
    <mergeCell ref="M522:N522"/>
    <mergeCell ref="G534:G535"/>
    <mergeCell ref="K590:K591"/>
    <mergeCell ref="Q572:Q573"/>
    <mergeCell ref="N572:N573"/>
    <mergeCell ref="L228:L229"/>
    <mergeCell ref="S620:S621"/>
    <mergeCell ref="V368:V369"/>
    <mergeCell ref="V86:V87"/>
    <mergeCell ref="L136:L137"/>
    <mergeCell ref="S138:S139"/>
    <mergeCell ref="M545:N545"/>
    <mergeCell ref="U606:U607"/>
    <mergeCell ref="R194:R195"/>
    <mergeCell ref="U212:U213"/>
    <mergeCell ref="S84:S85"/>
    <mergeCell ref="L104:L105"/>
    <mergeCell ref="O116:O117"/>
    <mergeCell ref="C374:D375"/>
    <mergeCell ref="P536:P537"/>
    <mergeCell ref="B494:B501"/>
    <mergeCell ref="S410:S411"/>
    <mergeCell ref="C350:D351"/>
    <mergeCell ref="O480:O481"/>
    <mergeCell ref="H489:J489"/>
    <mergeCell ref="C318:D319"/>
    <mergeCell ref="O296:O297"/>
    <mergeCell ref="H380:J380"/>
    <mergeCell ref="V532:V533"/>
    <mergeCell ref="M561:N561"/>
    <mergeCell ref="O522:R527"/>
    <mergeCell ref="U372:U373"/>
    <mergeCell ref="S522:V527"/>
    <mergeCell ref="M342:N342"/>
    <mergeCell ref="N446:N447"/>
    <mergeCell ref="B584:B591"/>
    <mergeCell ref="S568:S569"/>
    <mergeCell ref="H575:J575"/>
    <mergeCell ref="C596:D596"/>
    <mergeCell ref="C601:D601"/>
    <mergeCell ref="K624:K625"/>
    <mergeCell ref="O584:O585"/>
    <mergeCell ref="S606:S607"/>
    <mergeCell ref="O604:O605"/>
    <mergeCell ref="S593:V593"/>
    <mergeCell ref="C210:D211"/>
    <mergeCell ref="U410:U411"/>
    <mergeCell ref="M507:N507"/>
    <mergeCell ref="B206:B213"/>
    <mergeCell ref="C161:D161"/>
    <mergeCell ref="S626:S627"/>
    <mergeCell ref="B576:B581"/>
    <mergeCell ref="N536:N537"/>
    <mergeCell ref="H305:J305"/>
    <mergeCell ref="L622:L623"/>
    <mergeCell ref="K638:K639"/>
    <mergeCell ref="H580:J580"/>
    <mergeCell ref="L588:L589"/>
    <mergeCell ref="H577:J577"/>
    <mergeCell ref="H338:H339"/>
    <mergeCell ref="P172:P173"/>
    <mergeCell ref="O360:R365"/>
    <mergeCell ref="M220:N220"/>
    <mergeCell ref="M536:M537"/>
    <mergeCell ref="P568:P569"/>
    <mergeCell ref="U260:U261"/>
    <mergeCell ref="P98:P99"/>
    <mergeCell ref="M273:N273"/>
    <mergeCell ref="R350:R351"/>
    <mergeCell ref="M164:N164"/>
    <mergeCell ref="U336:U337"/>
    <mergeCell ref="T104:T105"/>
    <mergeCell ref="M210:M211"/>
    <mergeCell ref="M129:N129"/>
    <mergeCell ref="Q156:Q157"/>
    <mergeCell ref="T496:T497"/>
    <mergeCell ref="P262:P263"/>
    <mergeCell ref="S318:S319"/>
    <mergeCell ref="V570:V571"/>
    <mergeCell ref="S324:V329"/>
    <mergeCell ref="O521:R521"/>
    <mergeCell ref="Q534:Q535"/>
    <mergeCell ref="O568:O569"/>
    <mergeCell ref="U296:U297"/>
    <mergeCell ref="S404:S405"/>
    <mergeCell ref="O66:O67"/>
    <mergeCell ref="N302:N303"/>
    <mergeCell ref="Q296:Q297"/>
    <mergeCell ref="N334:N335"/>
    <mergeCell ref="M298:M299"/>
    <mergeCell ref="L368:L369"/>
    <mergeCell ref="Q80:Q81"/>
    <mergeCell ref="M347:N347"/>
    <mergeCell ref="M291:N291"/>
    <mergeCell ref="P298:P299"/>
    <mergeCell ref="V44:V45"/>
    <mergeCell ref="C506:D506"/>
    <mergeCell ref="K242:K243"/>
    <mergeCell ref="C128:D128"/>
    <mergeCell ref="B270:B275"/>
    <mergeCell ref="T514:T515"/>
    <mergeCell ref="C439:D439"/>
    <mergeCell ref="T404:T405"/>
    <mergeCell ref="R134:R135"/>
    <mergeCell ref="S126:V131"/>
    <mergeCell ref="U624:U625"/>
    <mergeCell ref="B630:B635"/>
    <mergeCell ref="C650:D650"/>
    <mergeCell ref="O478:O479"/>
    <mergeCell ref="H212:H213"/>
    <mergeCell ref="H526:J526"/>
    <mergeCell ref="M449:N449"/>
    <mergeCell ref="L266:L267"/>
    <mergeCell ref="T296:T297"/>
    <mergeCell ref="R460:R461"/>
    <mergeCell ref="V172:V173"/>
    <mergeCell ref="C418:D418"/>
    <mergeCell ref="O486:R491"/>
    <mergeCell ref="L350:L351"/>
    <mergeCell ref="B342:B347"/>
    <mergeCell ref="R372:R373"/>
    <mergeCell ref="M270:N270"/>
    <mergeCell ref="P206:P207"/>
    <mergeCell ref="K338:K339"/>
    <mergeCell ref="T300:T301"/>
    <mergeCell ref="M256:N256"/>
    <mergeCell ref="R338:R339"/>
    <mergeCell ref="E296:E297"/>
    <mergeCell ref="H166:J166"/>
    <mergeCell ref="R300:R301"/>
    <mergeCell ref="S262:S263"/>
    <mergeCell ref="H290:J290"/>
    <mergeCell ref="O288:R293"/>
    <mergeCell ref="L246:L247"/>
    <mergeCell ref="O246:O247"/>
    <mergeCell ref="H94:J94"/>
    <mergeCell ref="U242:U243"/>
    <mergeCell ref="M318:M319"/>
    <mergeCell ref="P158:P159"/>
    <mergeCell ref="M248:M249"/>
    <mergeCell ref="T282:T283"/>
    <mergeCell ref="M190:M191"/>
    <mergeCell ref="T278:T279"/>
    <mergeCell ref="H253:J253"/>
    <mergeCell ref="T176:T177"/>
    <mergeCell ref="U406:U407"/>
    <mergeCell ref="M307:N307"/>
    <mergeCell ref="V426:V427"/>
    <mergeCell ref="U386:U387"/>
    <mergeCell ref="K248:K249"/>
    <mergeCell ref="P154:P155"/>
    <mergeCell ref="S269:V269"/>
    <mergeCell ref="Q188:Q189"/>
    <mergeCell ref="M280:M281"/>
    <mergeCell ref="L248:L249"/>
    <mergeCell ref="U62:U63"/>
    <mergeCell ref="H251:J251"/>
    <mergeCell ref="N496:N497"/>
    <mergeCell ref="L498:L499"/>
    <mergeCell ref="K118:K119"/>
    <mergeCell ref="M284:M285"/>
    <mergeCell ref="O428:O429"/>
    <mergeCell ref="S233:V233"/>
    <mergeCell ref="K302:K303"/>
    <mergeCell ref="R332:R333"/>
    <mergeCell ref="K518:K519"/>
    <mergeCell ref="P352:P353"/>
    <mergeCell ref="N230:N231"/>
    <mergeCell ref="S440:S441"/>
    <mergeCell ref="M341:N341"/>
    <mergeCell ref="M434:N434"/>
    <mergeCell ref="R282:R283"/>
    <mergeCell ref="O514:O515"/>
    <mergeCell ref="K352:K353"/>
    <mergeCell ref="N444:N445"/>
    <mergeCell ref="U50:U51"/>
    <mergeCell ref="P318:P319"/>
    <mergeCell ref="M55:N55"/>
    <mergeCell ref="P50:P51"/>
    <mergeCell ref="R50:R51"/>
    <mergeCell ref="R104:R105"/>
    <mergeCell ref="T50:T51"/>
    <mergeCell ref="S98:S99"/>
    <mergeCell ref="R80:R81"/>
    <mergeCell ref="S224:S225"/>
    <mergeCell ref="S36:V41"/>
    <mergeCell ref="H347:J347"/>
    <mergeCell ref="R242:R243"/>
    <mergeCell ref="P296:P297"/>
    <mergeCell ref="M288:N288"/>
    <mergeCell ref="P266:P267"/>
    <mergeCell ref="K260:K261"/>
    <mergeCell ref="N46:N47"/>
    <mergeCell ref="P82:P83"/>
    <mergeCell ref="R44:R45"/>
    <mergeCell ref="O503:R503"/>
    <mergeCell ref="S48:S49"/>
    <mergeCell ref="M293:N293"/>
    <mergeCell ref="R494:R495"/>
    <mergeCell ref="S66:S67"/>
    <mergeCell ref="O144:R149"/>
    <mergeCell ref="N224:N225"/>
    <mergeCell ref="Q50:Q51"/>
    <mergeCell ref="N206:N207"/>
    <mergeCell ref="S230:S231"/>
    <mergeCell ref="L28:L29"/>
    <mergeCell ref="S338:S339"/>
    <mergeCell ref="M485:N485"/>
    <mergeCell ref="C59:D59"/>
    <mergeCell ref="C329:D329"/>
    <mergeCell ref="B198:B203"/>
    <mergeCell ref="C244:D245"/>
    <mergeCell ref="B404:B411"/>
    <mergeCell ref="G318:G319"/>
    <mergeCell ref="K62:K63"/>
    <mergeCell ref="K26:K27"/>
    <mergeCell ref="B18:B23"/>
    <mergeCell ref="C344:D344"/>
    <mergeCell ref="C184:D184"/>
    <mergeCell ref="C309:D309"/>
    <mergeCell ref="C275:D275"/>
    <mergeCell ref="C293:D293"/>
    <mergeCell ref="C61:D61"/>
    <mergeCell ref="G48:G49"/>
    <mergeCell ref="H271:J271"/>
    <mergeCell ref="P498:P499"/>
    <mergeCell ref="S260:S261"/>
    <mergeCell ref="N498:N499"/>
    <mergeCell ref="P68:P69"/>
    <mergeCell ref="S302:S303"/>
    <mergeCell ref="M202:N202"/>
    <mergeCell ref="M113:N113"/>
    <mergeCell ref="M237:N237"/>
    <mergeCell ref="P260:P261"/>
    <mergeCell ref="M233:N233"/>
    <mergeCell ref="C615:D615"/>
    <mergeCell ref="C606:D607"/>
    <mergeCell ref="C77:D77"/>
    <mergeCell ref="C413:D413"/>
    <mergeCell ref="L604:L605"/>
    <mergeCell ref="B8:B15"/>
    <mergeCell ref="L26:L27"/>
    <mergeCell ref="H130:J130"/>
    <mergeCell ref="C487:D487"/>
    <mergeCell ref="C55:D55"/>
    <mergeCell ref="Q680:Q681"/>
    <mergeCell ref="M54:N54"/>
    <mergeCell ref="C298:D299"/>
    <mergeCell ref="N316:N317"/>
    <mergeCell ref="C145:D145"/>
    <mergeCell ref="M158:M159"/>
    <mergeCell ref="N64:N65"/>
    <mergeCell ref="P230:P231"/>
    <mergeCell ref="P116:P117"/>
    <mergeCell ref="K606:K607"/>
    <mergeCell ref="R48:R49"/>
    <mergeCell ref="Q152:Q153"/>
    <mergeCell ref="C410:D411"/>
    <mergeCell ref="C363:D363"/>
    <mergeCell ref="M75:N75"/>
    <mergeCell ref="L66:L67"/>
    <mergeCell ref="O314:O315"/>
    <mergeCell ref="M72:N72"/>
    <mergeCell ref="C354:D355"/>
    <mergeCell ref="K136:K137"/>
    <mergeCell ref="P674:P675"/>
    <mergeCell ref="M670:N670"/>
    <mergeCell ref="R678:R679"/>
    <mergeCell ref="R280:R281"/>
    <mergeCell ref="M648:N648"/>
    <mergeCell ref="N478:N479"/>
    <mergeCell ref="Q586:Q587"/>
    <mergeCell ref="M606:M607"/>
    <mergeCell ref="M437:N437"/>
    <mergeCell ref="M310:N310"/>
    <mergeCell ref="S53:V53"/>
    <mergeCell ref="V116:V117"/>
    <mergeCell ref="R426:R427"/>
    <mergeCell ref="C392:D393"/>
    <mergeCell ref="H383:J383"/>
    <mergeCell ref="N66:N67"/>
    <mergeCell ref="C314:D315"/>
    <mergeCell ref="C256:D256"/>
    <mergeCell ref="H76:J76"/>
    <mergeCell ref="H417:J417"/>
    <mergeCell ref="S30:S31"/>
    <mergeCell ref="S548:S549"/>
    <mergeCell ref="M386:M387"/>
    <mergeCell ref="C543:D543"/>
    <mergeCell ref="M198:N198"/>
    <mergeCell ref="C480:D481"/>
    <mergeCell ref="C257:D257"/>
    <mergeCell ref="P514:P515"/>
    <mergeCell ref="C408:D409"/>
    <mergeCell ref="N476:N477"/>
    <mergeCell ref="V386:V387"/>
    <mergeCell ref="M184:N184"/>
    <mergeCell ref="H401:J401"/>
    <mergeCell ref="C383:D383"/>
    <mergeCell ref="C255:D255"/>
    <mergeCell ref="C342:D342"/>
    <mergeCell ref="M368:M369"/>
    <mergeCell ref="C397:D397"/>
    <mergeCell ref="I367:J375"/>
    <mergeCell ref="E206:E207"/>
    <mergeCell ref="U642:U643"/>
    <mergeCell ref="P660:P661"/>
    <mergeCell ref="Q662:Q663"/>
    <mergeCell ref="S480:S481"/>
    <mergeCell ref="H238:J238"/>
    <mergeCell ref="M140:M141"/>
    <mergeCell ref="Q656:Q657"/>
    <mergeCell ref="M543:N543"/>
    <mergeCell ref="T644:T645"/>
    <mergeCell ref="T656:T657"/>
    <mergeCell ref="C660:D661"/>
    <mergeCell ref="M442:M443"/>
    <mergeCell ref="N656:N657"/>
    <mergeCell ref="H650:J650"/>
    <mergeCell ref="R674:R675"/>
    <mergeCell ref="C624:D625"/>
    <mergeCell ref="P662:P663"/>
    <mergeCell ref="R662:R663"/>
    <mergeCell ref="H615:J615"/>
    <mergeCell ref="C631:D631"/>
    <mergeCell ref="S647:V647"/>
    <mergeCell ref="M669:N669"/>
    <mergeCell ref="T602:T603"/>
    <mergeCell ref="P602:P603"/>
    <mergeCell ref="K604:K605"/>
    <mergeCell ref="S662:S663"/>
    <mergeCell ref="O624:O625"/>
    <mergeCell ref="L642:L643"/>
    <mergeCell ref="O662:O663"/>
    <mergeCell ref="K644:K645"/>
    <mergeCell ref="C341:D341"/>
    <mergeCell ref="C14:D15"/>
    <mergeCell ref="M28:M29"/>
    <mergeCell ref="S446:S447"/>
    <mergeCell ref="V122:V123"/>
    <mergeCell ref="Q514:Q515"/>
    <mergeCell ref="V444:V445"/>
    <mergeCell ref="R30:R31"/>
    <mergeCell ref="L302:L303"/>
    <mergeCell ref="K356:K357"/>
    <mergeCell ref="M8:M9"/>
    <mergeCell ref="S552:S553"/>
    <mergeCell ref="N156:N157"/>
    <mergeCell ref="U44:U45"/>
    <mergeCell ref="R14:R15"/>
    <mergeCell ref="M39:N39"/>
    <mergeCell ref="T332:T333"/>
    <mergeCell ref="U300:U301"/>
    <mergeCell ref="N464:N465"/>
    <mergeCell ref="S550:S551"/>
    <mergeCell ref="L14:L15"/>
    <mergeCell ref="T14:T15"/>
    <mergeCell ref="U48:U49"/>
    <mergeCell ref="N338:N339"/>
    <mergeCell ref="O14:O15"/>
    <mergeCell ref="H488:J488"/>
    <mergeCell ref="L264:L265"/>
    <mergeCell ref="U374:U375"/>
    <mergeCell ref="Q32:Q33"/>
    <mergeCell ref="M46:M47"/>
    <mergeCell ref="G12:G13"/>
    <mergeCell ref="C7:D7"/>
    <mergeCell ref="L12:L13"/>
    <mergeCell ref="O378:R383"/>
    <mergeCell ref="U14:U15"/>
    <mergeCell ref="R8:R9"/>
    <mergeCell ref="I7:J15"/>
    <mergeCell ref="C39:D39"/>
    <mergeCell ref="O138:O139"/>
    <mergeCell ref="C104:D105"/>
    <mergeCell ref="B458:B465"/>
    <mergeCell ref="H554:H555"/>
    <mergeCell ref="B360:B365"/>
    <mergeCell ref="C442:D443"/>
    <mergeCell ref="C435:D435"/>
    <mergeCell ref="C436:D436"/>
    <mergeCell ref="C550:D551"/>
    <mergeCell ref="C464:D465"/>
    <mergeCell ref="C491:D491"/>
    <mergeCell ref="C542:D542"/>
    <mergeCell ref="V478:V479"/>
    <mergeCell ref="O44:O45"/>
    <mergeCell ref="M356:M357"/>
    <mergeCell ref="N260:N261"/>
    <mergeCell ref="T138:T139"/>
    <mergeCell ref="M82:M83"/>
    <mergeCell ref="S158:S159"/>
    <mergeCell ref="V102:V103"/>
    <mergeCell ref="O287:R287"/>
    <mergeCell ref="U352:U353"/>
    <mergeCell ref="C56:D56"/>
    <mergeCell ref="L278:L279"/>
    <mergeCell ref="H578:J578"/>
    <mergeCell ref="C562:D562"/>
    <mergeCell ref="H563:J563"/>
    <mergeCell ref="K462:K463"/>
    <mergeCell ref="C524:D524"/>
    <mergeCell ref="C278:D279"/>
    <mergeCell ref="C284:D285"/>
    <mergeCell ref="C523:D523"/>
    <mergeCell ref="F550:F551"/>
    <mergeCell ref="E548:E549"/>
    <mergeCell ref="T620:T621"/>
    <mergeCell ref="L550:L551"/>
    <mergeCell ref="M251:N251"/>
    <mergeCell ref="U586:U587"/>
    <mergeCell ref="H558:J558"/>
    <mergeCell ref="K530:K531"/>
    <mergeCell ref="R572:R573"/>
    <mergeCell ref="H581:J581"/>
    <mergeCell ref="V534:V535"/>
    <mergeCell ref="L584:L585"/>
    <mergeCell ref="K566:K567"/>
    <mergeCell ref="P566:P567"/>
    <mergeCell ref="L572:L573"/>
    <mergeCell ref="S584:S585"/>
    <mergeCell ref="M534:M535"/>
    <mergeCell ref="M554:M555"/>
    <mergeCell ref="U534:U535"/>
    <mergeCell ref="U548:U549"/>
    <mergeCell ref="C635:D635"/>
    <mergeCell ref="H36:J36"/>
    <mergeCell ref="N388:N389"/>
    <mergeCell ref="T48:T49"/>
    <mergeCell ref="P626:P627"/>
    <mergeCell ref="H306:J306"/>
    <mergeCell ref="H612:J612"/>
    <mergeCell ref="M608:M609"/>
    <mergeCell ref="C599:D599"/>
    <mergeCell ref="C597:D597"/>
    <mergeCell ref="E638:E639"/>
    <mergeCell ref="C38:D38"/>
    <mergeCell ref="P370:P371"/>
    <mergeCell ref="B216:B221"/>
    <mergeCell ref="M44:M45"/>
    <mergeCell ref="K390:K391"/>
    <mergeCell ref="H90:J90"/>
    <mergeCell ref="H125:J125"/>
    <mergeCell ref="M630:N630"/>
    <mergeCell ref="O338:O339"/>
    <mergeCell ref="H40:J40"/>
    <mergeCell ref="M36:N36"/>
    <mergeCell ref="H41:J41"/>
    <mergeCell ref="K48:K49"/>
    <mergeCell ref="Q116:Q117"/>
    <mergeCell ref="H37:J37"/>
    <mergeCell ref="O46:O47"/>
    <mergeCell ref="O64:O65"/>
    <mergeCell ref="H55:J55"/>
    <mergeCell ref="M48:M49"/>
    <mergeCell ref="C617:D617"/>
    <mergeCell ref="C619:D619"/>
    <mergeCell ref="H467:J467"/>
    <mergeCell ref="N86:N87"/>
    <mergeCell ref="O370:O371"/>
    <mergeCell ref="H487:J487"/>
    <mergeCell ref="C460:D461"/>
    <mergeCell ref="M451:N451"/>
    <mergeCell ref="K458:K459"/>
    <mergeCell ref="K408:K409"/>
    <mergeCell ref="K46:K47"/>
    <mergeCell ref="Q530:Q531"/>
    <mergeCell ref="H633:J633"/>
    <mergeCell ref="F622:F623"/>
    <mergeCell ref="Q370:Q371"/>
    <mergeCell ref="C89:D89"/>
    <mergeCell ref="M302:M303"/>
    <mergeCell ref="O336:O337"/>
    <mergeCell ref="I331:J339"/>
    <mergeCell ref="F316:F317"/>
    <mergeCell ref="T552:T553"/>
    <mergeCell ref="M631:N631"/>
    <mergeCell ref="O468:R473"/>
    <mergeCell ref="N622:N623"/>
    <mergeCell ref="S608:S609"/>
    <mergeCell ref="O557:R557"/>
    <mergeCell ref="M532:M533"/>
    <mergeCell ref="S622:S623"/>
    <mergeCell ref="M615:N615"/>
    <mergeCell ref="M512:M513"/>
    <mergeCell ref="C220:D220"/>
    <mergeCell ref="R408:R409"/>
    <mergeCell ref="S428:S429"/>
    <mergeCell ref="L462:L463"/>
    <mergeCell ref="B152:B159"/>
    <mergeCell ref="G552:G553"/>
    <mergeCell ref="M392:M393"/>
    <mergeCell ref="K444:K445"/>
    <mergeCell ref="S485:V485"/>
    <mergeCell ref="L424:L425"/>
    <mergeCell ref="P44:P45"/>
    <mergeCell ref="P80:P81"/>
    <mergeCell ref="C41:D41"/>
    <mergeCell ref="C25:D25"/>
    <mergeCell ref="S210:S211"/>
    <mergeCell ref="O197:R197"/>
    <mergeCell ref="C164:D164"/>
    <mergeCell ref="H113:J113"/>
    <mergeCell ref="C43:D43"/>
    <mergeCell ref="C127:D127"/>
    <mergeCell ref="E8:E9"/>
    <mergeCell ref="C8:D9"/>
    <mergeCell ref="Q212:Q213"/>
    <mergeCell ref="C126:D126"/>
    <mergeCell ref="B324:B329"/>
    <mergeCell ref="C66:D67"/>
    <mergeCell ref="M41:N41"/>
    <mergeCell ref="K12:K13"/>
    <mergeCell ref="H179:J179"/>
    <mergeCell ref="Q46:Q47"/>
    <mergeCell ref="A2:W2"/>
    <mergeCell ref="A3:W3"/>
    <mergeCell ref="K476:K477"/>
    <mergeCell ref="R12:R13"/>
    <mergeCell ref="L10:L11"/>
    <mergeCell ref="M14:M15"/>
    <mergeCell ref="M12:M13"/>
    <mergeCell ref="M19:N19"/>
    <mergeCell ref="N8:N9"/>
    <mergeCell ref="C12:D13"/>
    <mergeCell ref="S10:S11"/>
    <mergeCell ref="P460:P461"/>
    <mergeCell ref="K10:K11"/>
    <mergeCell ref="V10:V11"/>
    <mergeCell ref="V8:V9"/>
    <mergeCell ref="C10:D11"/>
    <mergeCell ref="C417:D417"/>
    <mergeCell ref="H14:H15"/>
    <mergeCell ref="F10:F11"/>
    <mergeCell ref="E134:E135"/>
    <mergeCell ref="V424:V425"/>
    <mergeCell ref="U444:U445"/>
    <mergeCell ref="M435:N435"/>
    <mergeCell ref="O432:R437"/>
    <mergeCell ref="P372:P373"/>
    <mergeCell ref="B62:B69"/>
    <mergeCell ref="O266:O267"/>
    <mergeCell ref="N262:N263"/>
    <mergeCell ref="M378:N378"/>
    <mergeCell ref="N264:N265"/>
    <mergeCell ref="S12:S13"/>
    <mergeCell ref="L480:L481"/>
    <mergeCell ref="C129:D129"/>
    <mergeCell ref="H122:H123"/>
    <mergeCell ref="C131:D131"/>
    <mergeCell ref="C140:D141"/>
    <mergeCell ref="H449:J449"/>
    <mergeCell ref="C473:D473"/>
    <mergeCell ref="H437:J437"/>
    <mergeCell ref="C419:D419"/>
    <mergeCell ref="K68:K69"/>
    <mergeCell ref="P62:P63"/>
    <mergeCell ref="M66:M67"/>
    <mergeCell ref="O62:O63"/>
    <mergeCell ref="V152:V153"/>
    <mergeCell ref="M314:M315"/>
    <mergeCell ref="Q210:Q211"/>
    <mergeCell ref="M305:N305"/>
    <mergeCell ref="S248:S249"/>
    <mergeCell ref="R66:R67"/>
    <mergeCell ref="Q548:Q549"/>
    <mergeCell ref="Q428:Q429"/>
    <mergeCell ref="O458:O459"/>
    <mergeCell ref="M453:N453"/>
    <mergeCell ref="Q550:Q551"/>
    <mergeCell ref="T338:T339"/>
    <mergeCell ref="O462:O463"/>
    <mergeCell ref="O422:O423"/>
    <mergeCell ref="S370:S371"/>
    <mergeCell ref="M471:N471"/>
    <mergeCell ref="M352:M353"/>
    <mergeCell ref="C424:D425"/>
    <mergeCell ref="O341:R341"/>
    <mergeCell ref="C416:D416"/>
    <mergeCell ref="U266:U267"/>
    <mergeCell ref="C372:D373"/>
    <mergeCell ref="M416:N416"/>
    <mergeCell ref="P332:P333"/>
    <mergeCell ref="R320:R321"/>
    <mergeCell ref="C352:D353"/>
    <mergeCell ref="B378:B383"/>
    <mergeCell ref="S630:V635"/>
    <mergeCell ref="M667:N667"/>
    <mergeCell ref="L644:L645"/>
    <mergeCell ref="L638:L639"/>
    <mergeCell ref="S642:S643"/>
    <mergeCell ref="I655:J663"/>
    <mergeCell ref="U620:U621"/>
    <mergeCell ref="B620:B627"/>
    <mergeCell ref="H471:J471"/>
    <mergeCell ref="C272:D272"/>
    <mergeCell ref="M633:N633"/>
    <mergeCell ref="V480:V481"/>
    <mergeCell ref="M432:N432"/>
    <mergeCell ref="L680:L681"/>
    <mergeCell ref="T638:T639"/>
    <mergeCell ref="R680:R681"/>
    <mergeCell ref="U658:U659"/>
    <mergeCell ref="Q536:Q537"/>
    <mergeCell ref="S518:S519"/>
    <mergeCell ref="O125:R125"/>
    <mergeCell ref="Q82:Q83"/>
    <mergeCell ref="H146:J146"/>
    <mergeCell ref="M136:M137"/>
    <mergeCell ref="O152:O153"/>
    <mergeCell ref="H326:J326"/>
    <mergeCell ref="H239:J239"/>
    <mergeCell ref="K262:K263"/>
    <mergeCell ref="H289:J289"/>
    <mergeCell ref="I259:J267"/>
    <mergeCell ref="V406:V407"/>
    <mergeCell ref="H509:J509"/>
    <mergeCell ref="R518:R519"/>
    <mergeCell ref="V410:V411"/>
    <mergeCell ref="H540:J540"/>
    <mergeCell ref="O386:O387"/>
    <mergeCell ref="P422:P423"/>
    <mergeCell ref="H400:J400"/>
    <mergeCell ref="S449:V449"/>
    <mergeCell ref="V462:V463"/>
    <mergeCell ref="V354:V355"/>
    <mergeCell ref="M363:N363"/>
    <mergeCell ref="R368:R369"/>
    <mergeCell ref="N374:N375"/>
    <mergeCell ref="T370:T371"/>
    <mergeCell ref="N210:N211"/>
    <mergeCell ref="T314:T315"/>
    <mergeCell ref="P242:P243"/>
    <mergeCell ref="U224:U225"/>
    <mergeCell ref="R210:R211"/>
    <mergeCell ref="H632:J632"/>
    <mergeCell ref="M566:M567"/>
    <mergeCell ref="R624:R625"/>
    <mergeCell ref="P624:P625"/>
    <mergeCell ref="M626:M627"/>
    <mergeCell ref="K626:K627"/>
    <mergeCell ref="K586:K587"/>
    <mergeCell ref="H579:J579"/>
    <mergeCell ref="O612:R617"/>
    <mergeCell ref="H617:J617"/>
    <mergeCell ref="C613:D613"/>
    <mergeCell ref="O516:O517"/>
    <mergeCell ref="C437:D437"/>
    <mergeCell ref="H431:J431"/>
    <mergeCell ref="M417:N417"/>
    <mergeCell ref="C507:D507"/>
    <mergeCell ref="G570:G571"/>
    <mergeCell ref="H542:J542"/>
    <mergeCell ref="L458:L459"/>
    <mergeCell ref="C522:D522"/>
    <mergeCell ref="Q642:Q643"/>
    <mergeCell ref="L624:L625"/>
    <mergeCell ref="M552:M553"/>
    <mergeCell ref="S432:V437"/>
    <mergeCell ref="Q516:Q517"/>
    <mergeCell ref="Q476:Q477"/>
    <mergeCell ref="V626:V627"/>
    <mergeCell ref="S558:V563"/>
    <mergeCell ref="U464:U465"/>
    <mergeCell ref="M454:N454"/>
    <mergeCell ref="C608:D609"/>
    <mergeCell ref="O424:O425"/>
    <mergeCell ref="M596:N596"/>
    <mergeCell ref="O449:R449"/>
    <mergeCell ref="T608:T609"/>
    <mergeCell ref="U590:U591"/>
    <mergeCell ref="C490:D490"/>
    <mergeCell ref="K460:K461"/>
    <mergeCell ref="T428:T429"/>
    <mergeCell ref="O550:O551"/>
    <mergeCell ref="S676:S677"/>
    <mergeCell ref="I673:J681"/>
    <mergeCell ref="Q608:Q609"/>
    <mergeCell ref="M597:N597"/>
    <mergeCell ref="C667:D667"/>
    <mergeCell ref="U602:U603"/>
    <mergeCell ref="M638:M639"/>
    <mergeCell ref="R658:R659"/>
    <mergeCell ref="N604:N605"/>
    <mergeCell ref="L606:L607"/>
    <mergeCell ref="M662:M663"/>
    <mergeCell ref="Q620:Q621"/>
    <mergeCell ref="U644:U645"/>
    <mergeCell ref="M598:N598"/>
    <mergeCell ref="N608:N609"/>
    <mergeCell ref="M611:N611"/>
    <mergeCell ref="O658:O659"/>
    <mergeCell ref="U662:U663"/>
    <mergeCell ref="Q660:Q661"/>
    <mergeCell ref="R656:R657"/>
    <mergeCell ref="R62:R63"/>
    <mergeCell ref="T100:T101"/>
    <mergeCell ref="Q64:Q65"/>
    <mergeCell ref="S86:S87"/>
    <mergeCell ref="O104:O105"/>
    <mergeCell ref="H414:J414"/>
    <mergeCell ref="T152:T153"/>
    <mergeCell ref="O143:R143"/>
    <mergeCell ref="Q302:Q303"/>
    <mergeCell ref="M380:N380"/>
    <mergeCell ref="U388:U389"/>
    <mergeCell ref="T478:T479"/>
    <mergeCell ref="M399:N399"/>
    <mergeCell ref="C485:D485"/>
    <mergeCell ref="S496:S497"/>
    <mergeCell ref="H129:J129"/>
    <mergeCell ref="M470:N470"/>
    <mergeCell ref="E224:E225"/>
    <mergeCell ref="U188:U189"/>
    <mergeCell ref="M206:M207"/>
    <mergeCell ref="T120:T121"/>
    <mergeCell ref="P678:P679"/>
    <mergeCell ref="L444:L445"/>
    <mergeCell ref="K446:K447"/>
    <mergeCell ref="Q422:Q423"/>
    <mergeCell ref="U172:U173"/>
    <mergeCell ref="K386:K387"/>
    <mergeCell ref="M548:M549"/>
    <mergeCell ref="R406:R407"/>
    <mergeCell ref="U478:U479"/>
    <mergeCell ref="O638:O639"/>
    <mergeCell ref="V660:V661"/>
    <mergeCell ref="U678:U679"/>
    <mergeCell ref="L406:L407"/>
    <mergeCell ref="C668:D668"/>
    <mergeCell ref="M508:N508"/>
    <mergeCell ref="P642:P643"/>
    <mergeCell ref="L554:L555"/>
    <mergeCell ref="O548:O549"/>
    <mergeCell ref="C472:D472"/>
    <mergeCell ref="O680:O681"/>
    <mergeCell ref="B648:B653"/>
    <mergeCell ref="M668:N668"/>
    <mergeCell ref="P638:P639"/>
    <mergeCell ref="S656:S657"/>
    <mergeCell ref="P640:P641"/>
    <mergeCell ref="N678:N679"/>
    <mergeCell ref="M680:M681"/>
    <mergeCell ref="C680:D681"/>
    <mergeCell ref="K678:K679"/>
    <mergeCell ref="C676:D677"/>
    <mergeCell ref="N518:N519"/>
    <mergeCell ref="V638:V639"/>
    <mergeCell ref="L514:L515"/>
    <mergeCell ref="Q462:Q463"/>
    <mergeCell ref="K514:K515"/>
    <mergeCell ref="G660:G661"/>
    <mergeCell ref="N660:N661"/>
    <mergeCell ref="L660:L661"/>
    <mergeCell ref="U676:U677"/>
    <mergeCell ref="B432:B437"/>
    <mergeCell ref="M634:N634"/>
    <mergeCell ref="H634:J634"/>
    <mergeCell ref="M649:N649"/>
    <mergeCell ref="O642:O643"/>
    <mergeCell ref="C630:D630"/>
    <mergeCell ref="O464:O465"/>
    <mergeCell ref="C642:D643"/>
    <mergeCell ref="N460:N461"/>
    <mergeCell ref="C647:D647"/>
    <mergeCell ref="H683:J683"/>
    <mergeCell ref="O442:O443"/>
    <mergeCell ref="L676:L677"/>
    <mergeCell ref="T674:T675"/>
    <mergeCell ref="N680:N681"/>
    <mergeCell ref="T676:T677"/>
    <mergeCell ref="Q482:Q483"/>
    <mergeCell ref="M632:N632"/>
    <mergeCell ref="M640:M641"/>
    <mergeCell ref="H647:J647"/>
    <mergeCell ref="T280:T281"/>
    <mergeCell ref="T426:T427"/>
    <mergeCell ref="P404:P405"/>
    <mergeCell ref="S280:S281"/>
    <mergeCell ref="R302:R303"/>
    <mergeCell ref="O332:O333"/>
    <mergeCell ref="Q280:Q281"/>
    <mergeCell ref="S316:S317"/>
    <mergeCell ref="R356:R357"/>
    <mergeCell ref="R374:R375"/>
    <mergeCell ref="U28:U29"/>
    <mergeCell ref="H32:H33"/>
    <mergeCell ref="V48:V49"/>
    <mergeCell ref="C57:D57"/>
    <mergeCell ref="C345:D345"/>
    <mergeCell ref="V170:V171"/>
    <mergeCell ref="S162:V167"/>
    <mergeCell ref="V278:V279"/>
    <mergeCell ref="V194:V195"/>
    <mergeCell ref="P264:P265"/>
    <mergeCell ref="M676:M677"/>
    <mergeCell ref="Q170:Q171"/>
    <mergeCell ref="E314:E315"/>
    <mergeCell ref="M362:N362"/>
    <mergeCell ref="C143:D143"/>
    <mergeCell ref="E170:E171"/>
    <mergeCell ref="C652:D652"/>
    <mergeCell ref="H236:J236"/>
    <mergeCell ref="O660:O661"/>
    <mergeCell ref="H669:J669"/>
    <mergeCell ref="U626:U627"/>
    <mergeCell ref="C662:D663"/>
    <mergeCell ref="P210:P211"/>
    <mergeCell ref="M154:M155"/>
    <mergeCell ref="Q284:Q285"/>
    <mergeCell ref="P192:P193"/>
    <mergeCell ref="H653:J653"/>
    <mergeCell ref="T642:T643"/>
    <mergeCell ref="C365:D365"/>
    <mergeCell ref="K410:K411"/>
    <mergeCell ref="V530:V531"/>
    <mergeCell ref="N30:N31"/>
    <mergeCell ref="V28:V29"/>
    <mergeCell ref="N48:N49"/>
    <mergeCell ref="C28:D29"/>
    <mergeCell ref="O50:O51"/>
    <mergeCell ref="L44:L45"/>
    <mergeCell ref="R440:R441"/>
    <mergeCell ref="U154:U155"/>
    <mergeCell ref="S194:S195"/>
    <mergeCell ref="C115:D115"/>
    <mergeCell ref="C475:D475"/>
    <mergeCell ref="C138:D139"/>
    <mergeCell ref="C190:D191"/>
    <mergeCell ref="C471:D471"/>
    <mergeCell ref="K116:K117"/>
    <mergeCell ref="K122:K123"/>
    <mergeCell ref="H307:J307"/>
    <mergeCell ref="H127:J127"/>
    <mergeCell ref="F406:F407"/>
    <mergeCell ref="Q44:Q45"/>
    <mergeCell ref="C494:D495"/>
    <mergeCell ref="C32:D33"/>
    <mergeCell ref="C395:D395"/>
    <mergeCell ref="C388:D389"/>
    <mergeCell ref="U494:U495"/>
    <mergeCell ref="Q118:Q119"/>
    <mergeCell ref="K320:K321"/>
    <mergeCell ref="T388:T389"/>
    <mergeCell ref="C147:D147"/>
    <mergeCell ref="R464:R465"/>
    <mergeCell ref="S154:S155"/>
    <mergeCell ref="M350:M351"/>
    <mergeCell ref="Q424:Q425"/>
    <mergeCell ref="P440:P441"/>
    <mergeCell ref="P122:P123"/>
    <mergeCell ref="M122:M123"/>
    <mergeCell ref="S179:V179"/>
    <mergeCell ref="M325:N325"/>
    <mergeCell ref="S458:S459"/>
    <mergeCell ref="S422:S423"/>
    <mergeCell ref="F388:F389"/>
    <mergeCell ref="S413:V413"/>
    <mergeCell ref="H415:J415"/>
    <mergeCell ref="P458:P459"/>
    <mergeCell ref="U46:U47"/>
    <mergeCell ref="U98:U99"/>
    <mergeCell ref="T446:T447"/>
    <mergeCell ref="U284:U285"/>
    <mergeCell ref="V80:V81"/>
    <mergeCell ref="C648:D648"/>
    <mergeCell ref="F100:F101"/>
    <mergeCell ref="M383:N383"/>
    <mergeCell ref="C73:D73"/>
    <mergeCell ref="C632:D632"/>
    <mergeCell ref="H342:J342"/>
    <mergeCell ref="M469:N469"/>
    <mergeCell ref="H504:J504"/>
    <mergeCell ref="F244:F245"/>
    <mergeCell ref="M460:M461"/>
    <mergeCell ref="C671:D671"/>
    <mergeCell ref="C651:D651"/>
    <mergeCell ref="N44:N45"/>
    <mergeCell ref="Q440:Q441"/>
    <mergeCell ref="K392:K393"/>
    <mergeCell ref="R118:R119"/>
    <mergeCell ref="H419:J419"/>
    <mergeCell ref="H454:J454"/>
    <mergeCell ref="I385:J393"/>
    <mergeCell ref="H670:J670"/>
    <mergeCell ref="U674:U675"/>
    <mergeCell ref="R68:R69"/>
    <mergeCell ref="L640:L641"/>
    <mergeCell ref="O648:R653"/>
    <mergeCell ref="Q638:Q639"/>
    <mergeCell ref="O644:O645"/>
    <mergeCell ref="O640:O641"/>
    <mergeCell ref="L372:L373"/>
    <mergeCell ref="O440:O441"/>
    <mergeCell ref="N644:N645"/>
    <mergeCell ref="M674:M675"/>
    <mergeCell ref="C36:D36"/>
    <mergeCell ref="P138:P139"/>
    <mergeCell ref="V50:V51"/>
    <mergeCell ref="V30:V31"/>
    <mergeCell ref="P476:P477"/>
    <mergeCell ref="N266:N267"/>
    <mergeCell ref="S377:V377"/>
    <mergeCell ref="V496:V497"/>
    <mergeCell ref="L662:L663"/>
    <mergeCell ref="S530:S531"/>
    <mergeCell ref="C521:D521"/>
    <mergeCell ref="P30:P31"/>
    <mergeCell ref="C467:D467"/>
    <mergeCell ref="C462:D463"/>
    <mergeCell ref="F46:F47"/>
    <mergeCell ref="I43:J51"/>
    <mergeCell ref="L118:L119"/>
    <mergeCell ref="N80:N81"/>
    <mergeCell ref="S498:S499"/>
    <mergeCell ref="C584:D585"/>
    <mergeCell ref="M642:M643"/>
    <mergeCell ref="C235:D235"/>
    <mergeCell ref="G408:G409"/>
    <mergeCell ref="C478:D479"/>
    <mergeCell ref="C598:D598"/>
    <mergeCell ref="K316:K317"/>
    <mergeCell ref="K244:K245"/>
    <mergeCell ref="C634:D634"/>
    <mergeCell ref="C612:D612"/>
    <mergeCell ref="S540:V545"/>
    <mergeCell ref="U338:U339"/>
    <mergeCell ref="H200:J200"/>
    <mergeCell ref="C146:D146"/>
    <mergeCell ref="C534:D535"/>
    <mergeCell ref="T440:T441"/>
    <mergeCell ref="H434:J434"/>
    <mergeCell ref="Q500:Q501"/>
    <mergeCell ref="C468:D468"/>
    <mergeCell ref="C518:D519"/>
    <mergeCell ref="C221:D221"/>
    <mergeCell ref="C192:D193"/>
    <mergeCell ref="C79:D79"/>
    <mergeCell ref="H73:J73"/>
    <mergeCell ref="G336:G337"/>
    <mergeCell ref="Q30:Q31"/>
    <mergeCell ref="L68:L69"/>
    <mergeCell ref="P84:P85"/>
    <mergeCell ref="L318:L319"/>
    <mergeCell ref="N314:N315"/>
    <mergeCell ref="H435:J435"/>
    <mergeCell ref="H50:H51"/>
    <mergeCell ref="S390:S391"/>
    <mergeCell ref="T46:T47"/>
    <mergeCell ref="O372:O373"/>
    <mergeCell ref="M338:M339"/>
    <mergeCell ref="L388:L389"/>
    <mergeCell ref="T266:T267"/>
    <mergeCell ref="Q390:Q391"/>
    <mergeCell ref="S360:V365"/>
    <mergeCell ref="S467:V467"/>
    <mergeCell ref="R32:R33"/>
    <mergeCell ref="O350:O351"/>
    <mergeCell ref="P494:P495"/>
    <mergeCell ref="K174:K175"/>
    <mergeCell ref="Q48:Q49"/>
    <mergeCell ref="U246:U247"/>
    <mergeCell ref="V282:V283"/>
    <mergeCell ref="M478:M479"/>
    <mergeCell ref="V446:V447"/>
    <mergeCell ref="K86:K87"/>
    <mergeCell ref="P46:P47"/>
    <mergeCell ref="U442:U443"/>
    <mergeCell ref="Q458:Q459"/>
    <mergeCell ref="F28:F29"/>
    <mergeCell ref="C46:D47"/>
    <mergeCell ref="P32:P33"/>
    <mergeCell ref="L32:L33"/>
    <mergeCell ref="K28:K29"/>
    <mergeCell ref="C428:D429"/>
    <mergeCell ref="C288:D288"/>
    <mergeCell ref="T606:T607"/>
    <mergeCell ref="M599:N599"/>
    <mergeCell ref="H597:J597"/>
    <mergeCell ref="Q602:Q603"/>
    <mergeCell ref="L590:L591"/>
    <mergeCell ref="M433:N433"/>
    <mergeCell ref="H302:H303"/>
    <mergeCell ref="H365:J365"/>
    <mergeCell ref="E350:E351"/>
    <mergeCell ref="T410:T411"/>
    <mergeCell ref="N284:N285"/>
    <mergeCell ref="T32:T33"/>
    <mergeCell ref="S350:S351"/>
    <mergeCell ref="V440:V441"/>
    <mergeCell ref="V224:V225"/>
    <mergeCell ref="U194:U195"/>
    <mergeCell ref="O98:O99"/>
    <mergeCell ref="U66:U67"/>
    <mergeCell ref="T62:T63"/>
    <mergeCell ref="U120:U121"/>
    <mergeCell ref="P356:P357"/>
    <mergeCell ref="H270:J270"/>
    <mergeCell ref="H128:J128"/>
    <mergeCell ref="M200:N200"/>
    <mergeCell ref="V390:V391"/>
    <mergeCell ref="H364:J364"/>
    <mergeCell ref="P390:P391"/>
    <mergeCell ref="V192:V193"/>
    <mergeCell ref="V356:V357"/>
    <mergeCell ref="S658:S659"/>
    <mergeCell ref="N602:N603"/>
    <mergeCell ref="P604:P605"/>
    <mergeCell ref="L658:L659"/>
    <mergeCell ref="S594:V599"/>
    <mergeCell ref="S611:V611"/>
    <mergeCell ref="R644:R645"/>
    <mergeCell ref="R642:R643"/>
    <mergeCell ref="P658:P659"/>
    <mergeCell ref="S640:S641"/>
    <mergeCell ref="H662:H663"/>
    <mergeCell ref="V658:V659"/>
    <mergeCell ref="H598:J598"/>
    <mergeCell ref="C655:D655"/>
    <mergeCell ref="T658:T659"/>
    <mergeCell ref="G606:G607"/>
    <mergeCell ref="C653:D653"/>
    <mergeCell ref="H599:J599"/>
    <mergeCell ref="U608:U609"/>
    <mergeCell ref="C604:D605"/>
  </mergeCells>
  <printOptions horizontalCentered="1" verticalCentered="1"/>
  <pageMargins left="0" right="0" top="0" bottom="0" header="0" footer="0"/>
  <pageSetup fitToHeight="3" fitToWidth="3" horizontalDpi="300" verticalDpi="300" orientation="portrait" scale="37" r:id="rId2"/>
  <rowBreaks count="8" manualBreakCount="8">
    <brk id="96" max="255" man="1"/>
    <brk id="114" max="255" man="1"/>
    <brk id="222" max="255" man="1"/>
    <brk id="240" max="255" man="1"/>
    <brk id="348" max="255" man="1"/>
    <brk id="456" max="255" man="1"/>
    <brk id="564" max="255" man="1"/>
    <brk id="6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17375E"/>
  </sheetPr>
  <dimension ref="A1:AF92"/>
  <sheetViews>
    <sheetView showGridLines="0" zoomScale="80" zoomScaleNormal="80" zoomScaleSheetLayoutView="70" zoomScalePageLayoutView="0" workbookViewId="0" topLeftCell="A68">
      <selection activeCell="B88" sqref="B88:W88"/>
    </sheetView>
  </sheetViews>
  <sheetFormatPr defaultColWidth="11.421875" defaultRowHeight="12.75"/>
  <cols>
    <col min="1" max="1" width="3.00390625" style="1" customWidth="1"/>
    <col min="2" max="2" width="11.8515625" style="1" bestFit="1" customWidth="1"/>
    <col min="3" max="3" width="6.140625" style="1" customWidth="1"/>
    <col min="4" max="4" width="34.8515625" style="1" customWidth="1"/>
    <col min="5" max="14" width="8.421875" style="1" customWidth="1"/>
    <col min="15" max="15" width="9.00390625" style="1" customWidth="1"/>
    <col min="16" max="16" width="10.421875" style="1" customWidth="1"/>
    <col min="17" max="17" width="9.8515625" style="1" customWidth="1"/>
    <col min="18" max="18" width="11.00390625" style="1" customWidth="1"/>
    <col min="19" max="21" width="8.421875" style="1" customWidth="1"/>
    <col min="22" max="22" width="9.421875" style="1" customWidth="1"/>
    <col min="23" max="23" width="3.00390625" style="1" customWidth="1"/>
    <col min="24" max="24" width="7.28125" style="1" customWidth="1"/>
    <col min="25" max="25" width="6.28125" style="1" customWidth="1"/>
    <col min="26" max="16384" width="11.421875" style="1" customWidth="1"/>
  </cols>
  <sheetData>
    <row r="1" spans="1:23" ht="44.25" customHeight="1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</row>
    <row r="2" spans="1:23" ht="44.25" customHeight="1">
      <c r="A2" s="134" t="s">
        <v>389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</row>
    <row r="3" spans="1:32" ht="44.25" customHeight="1">
      <c r="A3" s="130" t="s">
        <v>63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31"/>
      <c r="Y3" s="31"/>
      <c r="Z3" s="31"/>
      <c r="AA3" s="31"/>
      <c r="AB3" s="31"/>
      <c r="AC3" s="31"/>
      <c r="AD3" s="31"/>
      <c r="AE3" s="31"/>
      <c r="AF3" s="31"/>
    </row>
    <row r="4" spans="1:23" ht="44.25" customHeight="1">
      <c r="A4" s="133" t="s">
        <v>218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</row>
    <row r="5" spans="1:23" ht="38.25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</row>
    <row r="6" spans="2:23" ht="20.25">
      <c r="B6" s="124" t="s">
        <v>30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</row>
    <row r="7" spans="2:23" ht="17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5"/>
    </row>
    <row r="8" spans="2:23" ht="17.25">
      <c r="B8" s="32" t="s">
        <v>15</v>
      </c>
      <c r="C8" s="106" t="s">
        <v>18</v>
      </c>
      <c r="D8" s="106"/>
      <c r="E8" s="106"/>
      <c r="F8" s="106"/>
      <c r="G8" s="32" t="s">
        <v>17</v>
      </c>
      <c r="H8" s="106" t="s">
        <v>16</v>
      </c>
      <c r="I8" s="106"/>
      <c r="J8" s="106"/>
      <c r="K8" s="106"/>
      <c r="L8" s="106"/>
      <c r="M8" s="106"/>
      <c r="N8" s="32" t="s">
        <v>17</v>
      </c>
      <c r="O8" s="106" t="s">
        <v>6</v>
      </c>
      <c r="P8" s="106"/>
      <c r="Q8" s="106"/>
      <c r="R8" s="106"/>
      <c r="S8" s="106" t="s">
        <v>5</v>
      </c>
      <c r="T8" s="106"/>
      <c r="U8" s="106" t="s">
        <v>19</v>
      </c>
      <c r="V8" s="106"/>
      <c r="W8" s="5"/>
    </row>
    <row r="9" spans="2:23" ht="17.25" customHeight="1">
      <c r="B9" s="33" t="s">
        <v>31</v>
      </c>
      <c r="C9" s="102" t="s">
        <v>129</v>
      </c>
      <c r="D9" s="103"/>
      <c r="E9" s="103"/>
      <c r="F9" s="104"/>
      <c r="G9" s="22"/>
      <c r="H9" s="102" t="s">
        <v>410</v>
      </c>
      <c r="I9" s="103"/>
      <c r="J9" s="103"/>
      <c r="K9" s="103"/>
      <c r="L9" s="103"/>
      <c r="M9" s="104"/>
      <c r="N9" s="22"/>
      <c r="O9" s="107" t="s">
        <v>385</v>
      </c>
      <c r="P9" s="108"/>
      <c r="Q9" s="108"/>
      <c r="R9" s="109"/>
      <c r="S9" s="105">
        <v>0.375</v>
      </c>
      <c r="T9" s="105"/>
      <c r="U9" s="113" t="s">
        <v>214</v>
      </c>
      <c r="V9" s="114"/>
      <c r="W9" s="5"/>
    </row>
    <row r="10" spans="2:23" ht="17.25" customHeight="1">
      <c r="B10" s="33" t="s">
        <v>32</v>
      </c>
      <c r="C10" s="102" t="s">
        <v>128</v>
      </c>
      <c r="D10" s="103"/>
      <c r="E10" s="103"/>
      <c r="F10" s="104"/>
      <c r="G10" s="22"/>
      <c r="H10" s="102" t="s">
        <v>409</v>
      </c>
      <c r="I10" s="103"/>
      <c r="J10" s="103"/>
      <c r="K10" s="103"/>
      <c r="L10" s="103"/>
      <c r="M10" s="104"/>
      <c r="N10" s="22"/>
      <c r="O10" s="120"/>
      <c r="P10" s="121"/>
      <c r="Q10" s="121"/>
      <c r="R10" s="122"/>
      <c r="S10" s="105">
        <v>0.375</v>
      </c>
      <c r="T10" s="105"/>
      <c r="U10" s="118"/>
      <c r="V10" s="119"/>
      <c r="W10" s="5"/>
    </row>
    <row r="11" spans="2:23" ht="17.25" customHeight="1">
      <c r="B11" s="33" t="s">
        <v>33</v>
      </c>
      <c r="C11" s="101" t="s">
        <v>130</v>
      </c>
      <c r="D11" s="101"/>
      <c r="E11" s="101"/>
      <c r="F11" s="101"/>
      <c r="G11" s="22"/>
      <c r="H11" s="102" t="s">
        <v>169</v>
      </c>
      <c r="I11" s="103"/>
      <c r="J11" s="103"/>
      <c r="K11" s="103"/>
      <c r="L11" s="103"/>
      <c r="M11" s="104"/>
      <c r="N11" s="22"/>
      <c r="O11" s="120"/>
      <c r="P11" s="121"/>
      <c r="Q11" s="121"/>
      <c r="R11" s="122"/>
      <c r="S11" s="105">
        <v>0.375</v>
      </c>
      <c r="T11" s="105"/>
      <c r="U11" s="118"/>
      <c r="V11" s="119"/>
      <c r="W11" s="5"/>
    </row>
    <row r="12" spans="2:23" ht="17.25" customHeight="1">
      <c r="B12" s="33" t="s">
        <v>34</v>
      </c>
      <c r="C12" s="101" t="s">
        <v>131</v>
      </c>
      <c r="D12" s="101"/>
      <c r="E12" s="101"/>
      <c r="F12" s="101"/>
      <c r="G12" s="22"/>
      <c r="H12" s="102" t="s">
        <v>168</v>
      </c>
      <c r="I12" s="103"/>
      <c r="J12" s="103"/>
      <c r="K12" s="103"/>
      <c r="L12" s="103"/>
      <c r="M12" s="104"/>
      <c r="N12" s="22"/>
      <c r="O12" s="120"/>
      <c r="P12" s="121"/>
      <c r="Q12" s="121"/>
      <c r="R12" s="122"/>
      <c r="S12" s="105">
        <v>0.375</v>
      </c>
      <c r="T12" s="105"/>
      <c r="U12" s="118"/>
      <c r="V12" s="119"/>
      <c r="W12" s="5"/>
    </row>
    <row r="13" spans="2:23" ht="17.25" customHeight="1">
      <c r="B13" s="33" t="s">
        <v>35</v>
      </c>
      <c r="C13" s="101" t="s">
        <v>132</v>
      </c>
      <c r="D13" s="101"/>
      <c r="E13" s="101"/>
      <c r="F13" s="101"/>
      <c r="G13" s="22"/>
      <c r="H13" s="102" t="s">
        <v>167</v>
      </c>
      <c r="I13" s="103"/>
      <c r="J13" s="103"/>
      <c r="K13" s="103"/>
      <c r="L13" s="103"/>
      <c r="M13" s="104"/>
      <c r="N13" s="22"/>
      <c r="O13" s="120"/>
      <c r="P13" s="121"/>
      <c r="Q13" s="121"/>
      <c r="R13" s="122"/>
      <c r="S13" s="105">
        <v>0.3819444444444444</v>
      </c>
      <c r="T13" s="105"/>
      <c r="U13" s="118"/>
      <c r="V13" s="119"/>
      <c r="W13" s="5"/>
    </row>
    <row r="14" spans="2:23" ht="17.25" customHeight="1">
      <c r="B14" s="33" t="s">
        <v>36</v>
      </c>
      <c r="C14" s="101" t="s">
        <v>133</v>
      </c>
      <c r="D14" s="101"/>
      <c r="E14" s="101"/>
      <c r="F14" s="101"/>
      <c r="G14" s="22"/>
      <c r="H14" s="102" t="s">
        <v>166</v>
      </c>
      <c r="I14" s="103"/>
      <c r="J14" s="103"/>
      <c r="K14" s="103"/>
      <c r="L14" s="103"/>
      <c r="M14" s="104"/>
      <c r="N14" s="22"/>
      <c r="O14" s="120"/>
      <c r="P14" s="121"/>
      <c r="Q14" s="121"/>
      <c r="R14" s="122"/>
      <c r="S14" s="105">
        <v>0.3819444444444444</v>
      </c>
      <c r="T14" s="105"/>
      <c r="U14" s="118"/>
      <c r="V14" s="119"/>
      <c r="W14" s="5"/>
    </row>
    <row r="15" spans="2:23" ht="17.25" customHeight="1">
      <c r="B15" s="33" t="s">
        <v>37</v>
      </c>
      <c r="C15" s="101" t="s">
        <v>134</v>
      </c>
      <c r="D15" s="101"/>
      <c r="E15" s="101"/>
      <c r="F15" s="101"/>
      <c r="G15" s="22"/>
      <c r="H15" s="102" t="s">
        <v>165</v>
      </c>
      <c r="I15" s="103"/>
      <c r="J15" s="103"/>
      <c r="K15" s="103"/>
      <c r="L15" s="103"/>
      <c r="M15" s="104"/>
      <c r="N15" s="22"/>
      <c r="O15" s="120"/>
      <c r="P15" s="121"/>
      <c r="Q15" s="121"/>
      <c r="R15" s="122"/>
      <c r="S15" s="105">
        <v>0.3819444444444444</v>
      </c>
      <c r="T15" s="105"/>
      <c r="U15" s="118"/>
      <c r="V15" s="119"/>
      <c r="W15" s="5"/>
    </row>
    <row r="16" spans="2:23" ht="17.25" customHeight="1">
      <c r="B16" s="33" t="s">
        <v>38</v>
      </c>
      <c r="C16" s="101" t="s">
        <v>135</v>
      </c>
      <c r="D16" s="101"/>
      <c r="E16" s="101"/>
      <c r="F16" s="101"/>
      <c r="G16" s="22"/>
      <c r="H16" s="102" t="s">
        <v>164</v>
      </c>
      <c r="I16" s="103"/>
      <c r="J16" s="103"/>
      <c r="K16" s="103"/>
      <c r="L16" s="103"/>
      <c r="M16" s="104"/>
      <c r="N16" s="22"/>
      <c r="O16" s="120"/>
      <c r="P16" s="121"/>
      <c r="Q16" s="121"/>
      <c r="R16" s="122"/>
      <c r="S16" s="105">
        <v>0.3819444444444444</v>
      </c>
      <c r="T16" s="105"/>
      <c r="U16" s="118"/>
      <c r="V16" s="119"/>
      <c r="W16" s="5"/>
    </row>
    <row r="17" spans="2:23" ht="17.25" customHeight="1">
      <c r="B17" s="33" t="s">
        <v>102</v>
      </c>
      <c r="C17" s="102" t="s">
        <v>136</v>
      </c>
      <c r="D17" s="103"/>
      <c r="E17" s="103"/>
      <c r="F17" s="104"/>
      <c r="G17" s="22"/>
      <c r="H17" s="102" t="s">
        <v>163</v>
      </c>
      <c r="I17" s="103"/>
      <c r="J17" s="103"/>
      <c r="K17" s="103"/>
      <c r="L17" s="103"/>
      <c r="M17" s="104"/>
      <c r="N17" s="22"/>
      <c r="O17" s="120"/>
      <c r="P17" s="121"/>
      <c r="Q17" s="121"/>
      <c r="R17" s="122"/>
      <c r="S17" s="105">
        <v>0.3888888888888889</v>
      </c>
      <c r="T17" s="105"/>
      <c r="U17" s="118"/>
      <c r="V17" s="119"/>
      <c r="W17" s="5"/>
    </row>
    <row r="18" spans="2:23" ht="17.25" customHeight="1">
      <c r="B18" s="33" t="s">
        <v>103</v>
      </c>
      <c r="C18" s="102" t="s">
        <v>137</v>
      </c>
      <c r="D18" s="103"/>
      <c r="E18" s="103"/>
      <c r="F18" s="104"/>
      <c r="G18" s="22"/>
      <c r="H18" s="102" t="s">
        <v>189</v>
      </c>
      <c r="I18" s="103"/>
      <c r="J18" s="103"/>
      <c r="K18" s="103"/>
      <c r="L18" s="103"/>
      <c r="M18" s="104"/>
      <c r="N18" s="22"/>
      <c r="O18" s="120"/>
      <c r="P18" s="121"/>
      <c r="Q18" s="121"/>
      <c r="R18" s="122"/>
      <c r="S18" s="105">
        <v>0.3888888888888889</v>
      </c>
      <c r="T18" s="105"/>
      <c r="U18" s="118"/>
      <c r="V18" s="119"/>
      <c r="W18" s="5"/>
    </row>
    <row r="19" spans="2:23" ht="17.25" customHeight="1">
      <c r="B19" s="33" t="s">
        <v>104</v>
      </c>
      <c r="C19" s="101" t="s">
        <v>138</v>
      </c>
      <c r="D19" s="101"/>
      <c r="E19" s="101"/>
      <c r="F19" s="101"/>
      <c r="G19" s="22"/>
      <c r="H19" s="102" t="s">
        <v>188</v>
      </c>
      <c r="I19" s="103"/>
      <c r="J19" s="103"/>
      <c r="K19" s="103"/>
      <c r="L19" s="103"/>
      <c r="M19" s="104"/>
      <c r="N19" s="22"/>
      <c r="O19" s="120"/>
      <c r="P19" s="121"/>
      <c r="Q19" s="121"/>
      <c r="R19" s="122"/>
      <c r="S19" s="105">
        <v>0.3888888888888889</v>
      </c>
      <c r="T19" s="105"/>
      <c r="U19" s="118"/>
      <c r="V19" s="119"/>
      <c r="W19" s="5"/>
    </row>
    <row r="20" spans="2:23" ht="17.25" customHeight="1">
      <c r="B20" s="33" t="s">
        <v>105</v>
      </c>
      <c r="C20" s="101" t="s">
        <v>139</v>
      </c>
      <c r="D20" s="101"/>
      <c r="E20" s="101"/>
      <c r="F20" s="101"/>
      <c r="G20" s="22"/>
      <c r="H20" s="102" t="s">
        <v>187</v>
      </c>
      <c r="I20" s="103"/>
      <c r="J20" s="103"/>
      <c r="K20" s="103"/>
      <c r="L20" s="103"/>
      <c r="M20" s="104"/>
      <c r="N20" s="22"/>
      <c r="O20" s="120"/>
      <c r="P20" s="121"/>
      <c r="Q20" s="121"/>
      <c r="R20" s="122"/>
      <c r="S20" s="105">
        <v>0.3888888888888889</v>
      </c>
      <c r="T20" s="105"/>
      <c r="U20" s="118"/>
      <c r="V20" s="119"/>
      <c r="W20" s="5"/>
    </row>
    <row r="21" spans="2:23" ht="19.5" customHeight="1">
      <c r="B21" s="33" t="s">
        <v>106</v>
      </c>
      <c r="C21" s="101" t="s">
        <v>140</v>
      </c>
      <c r="D21" s="101"/>
      <c r="E21" s="101"/>
      <c r="F21" s="101"/>
      <c r="G21" s="22"/>
      <c r="H21" s="102" t="s">
        <v>186</v>
      </c>
      <c r="I21" s="103"/>
      <c r="J21" s="103"/>
      <c r="K21" s="103"/>
      <c r="L21" s="103"/>
      <c r="M21" s="104"/>
      <c r="N21" s="22"/>
      <c r="O21" s="120"/>
      <c r="P21" s="121"/>
      <c r="Q21" s="121"/>
      <c r="R21" s="122"/>
      <c r="S21" s="105">
        <v>0.3958333333333333</v>
      </c>
      <c r="T21" s="105"/>
      <c r="U21" s="118"/>
      <c r="V21" s="119"/>
      <c r="W21" s="5"/>
    </row>
    <row r="22" spans="2:23" ht="17.25" customHeight="1">
      <c r="B22" s="33" t="s">
        <v>107</v>
      </c>
      <c r="C22" s="101" t="s">
        <v>141</v>
      </c>
      <c r="D22" s="101"/>
      <c r="E22" s="101"/>
      <c r="F22" s="101"/>
      <c r="G22" s="22"/>
      <c r="H22" s="102" t="s">
        <v>185</v>
      </c>
      <c r="I22" s="103"/>
      <c r="J22" s="103"/>
      <c r="K22" s="103"/>
      <c r="L22" s="103"/>
      <c r="M22" s="104"/>
      <c r="N22" s="22"/>
      <c r="O22" s="120"/>
      <c r="P22" s="121"/>
      <c r="Q22" s="121"/>
      <c r="R22" s="122"/>
      <c r="S22" s="105">
        <v>0.3958333333333333</v>
      </c>
      <c r="T22" s="105"/>
      <c r="U22" s="118"/>
      <c r="V22" s="119"/>
      <c r="W22" s="5"/>
    </row>
    <row r="23" spans="2:23" ht="17.25" customHeight="1">
      <c r="B23" s="33" t="s">
        <v>108</v>
      </c>
      <c r="C23" s="101" t="s">
        <v>142</v>
      </c>
      <c r="D23" s="101"/>
      <c r="E23" s="101"/>
      <c r="F23" s="101"/>
      <c r="G23" s="22"/>
      <c r="H23" s="102" t="s">
        <v>184</v>
      </c>
      <c r="I23" s="103"/>
      <c r="J23" s="103"/>
      <c r="K23" s="103"/>
      <c r="L23" s="103"/>
      <c r="M23" s="104"/>
      <c r="N23" s="22"/>
      <c r="O23" s="120"/>
      <c r="P23" s="121"/>
      <c r="Q23" s="121"/>
      <c r="R23" s="122"/>
      <c r="S23" s="105">
        <v>0.3958333333333333</v>
      </c>
      <c r="T23" s="105"/>
      <c r="U23" s="118"/>
      <c r="V23" s="119"/>
      <c r="W23" s="5"/>
    </row>
    <row r="24" spans="2:23" ht="17.25" customHeight="1">
      <c r="B24" s="33" t="s">
        <v>109</v>
      </c>
      <c r="C24" s="101" t="s">
        <v>143</v>
      </c>
      <c r="D24" s="101"/>
      <c r="E24" s="101"/>
      <c r="F24" s="101"/>
      <c r="G24" s="22"/>
      <c r="H24" s="102" t="s">
        <v>183</v>
      </c>
      <c r="I24" s="103"/>
      <c r="J24" s="103"/>
      <c r="K24" s="103"/>
      <c r="L24" s="103"/>
      <c r="M24" s="104"/>
      <c r="N24" s="22"/>
      <c r="O24" s="120"/>
      <c r="P24" s="121"/>
      <c r="Q24" s="121"/>
      <c r="R24" s="122"/>
      <c r="S24" s="105">
        <v>0.3958333333333333</v>
      </c>
      <c r="T24" s="105"/>
      <c r="U24" s="118"/>
      <c r="V24" s="119"/>
      <c r="W24" s="5"/>
    </row>
    <row r="25" spans="2:23" ht="17.25" customHeight="1">
      <c r="B25" s="33" t="s">
        <v>110</v>
      </c>
      <c r="C25" s="102" t="s">
        <v>144</v>
      </c>
      <c r="D25" s="103"/>
      <c r="E25" s="103"/>
      <c r="F25" s="104"/>
      <c r="G25" s="22"/>
      <c r="H25" s="102" t="s">
        <v>182</v>
      </c>
      <c r="I25" s="103"/>
      <c r="J25" s="103"/>
      <c r="K25" s="103"/>
      <c r="L25" s="103"/>
      <c r="M25" s="104"/>
      <c r="N25" s="22"/>
      <c r="O25" s="120"/>
      <c r="P25" s="121"/>
      <c r="Q25" s="121"/>
      <c r="R25" s="122"/>
      <c r="S25" s="105">
        <v>0.40277777777777773</v>
      </c>
      <c r="T25" s="105"/>
      <c r="U25" s="118"/>
      <c r="V25" s="119"/>
      <c r="W25" s="5"/>
    </row>
    <row r="26" spans="2:23" ht="17.25" customHeight="1">
      <c r="B26" s="33" t="s">
        <v>111</v>
      </c>
      <c r="C26" s="102" t="s">
        <v>145</v>
      </c>
      <c r="D26" s="103"/>
      <c r="E26" s="103"/>
      <c r="F26" s="104"/>
      <c r="G26" s="22"/>
      <c r="H26" s="102" t="s">
        <v>181</v>
      </c>
      <c r="I26" s="103"/>
      <c r="J26" s="103"/>
      <c r="K26" s="103"/>
      <c r="L26" s="103"/>
      <c r="M26" s="104"/>
      <c r="N26" s="22"/>
      <c r="O26" s="120"/>
      <c r="P26" s="121"/>
      <c r="Q26" s="121"/>
      <c r="R26" s="122"/>
      <c r="S26" s="105">
        <v>0.40277777777777773</v>
      </c>
      <c r="T26" s="105"/>
      <c r="U26" s="118"/>
      <c r="V26" s="119"/>
      <c r="W26" s="5"/>
    </row>
    <row r="27" spans="2:23" ht="17.25" customHeight="1">
      <c r="B27" s="33" t="s">
        <v>112</v>
      </c>
      <c r="C27" s="101" t="s">
        <v>146</v>
      </c>
      <c r="D27" s="101"/>
      <c r="E27" s="101"/>
      <c r="F27" s="101"/>
      <c r="G27" s="22"/>
      <c r="H27" s="102" t="s">
        <v>180</v>
      </c>
      <c r="I27" s="103"/>
      <c r="J27" s="103"/>
      <c r="K27" s="103"/>
      <c r="L27" s="103"/>
      <c r="M27" s="104"/>
      <c r="N27" s="22"/>
      <c r="O27" s="120"/>
      <c r="P27" s="121"/>
      <c r="Q27" s="121"/>
      <c r="R27" s="122"/>
      <c r="S27" s="105">
        <v>0.40277777777777773</v>
      </c>
      <c r="T27" s="105"/>
      <c r="U27" s="118"/>
      <c r="V27" s="119"/>
      <c r="W27" s="5"/>
    </row>
    <row r="28" spans="2:23" ht="17.25" customHeight="1">
      <c r="B28" s="33" t="s">
        <v>113</v>
      </c>
      <c r="C28" s="101" t="s">
        <v>147</v>
      </c>
      <c r="D28" s="101"/>
      <c r="E28" s="101"/>
      <c r="F28" s="101"/>
      <c r="G28" s="22"/>
      <c r="H28" s="102" t="s">
        <v>179</v>
      </c>
      <c r="I28" s="103"/>
      <c r="J28" s="103"/>
      <c r="K28" s="103"/>
      <c r="L28" s="103"/>
      <c r="M28" s="104"/>
      <c r="N28" s="22"/>
      <c r="O28" s="120"/>
      <c r="P28" s="121"/>
      <c r="Q28" s="121"/>
      <c r="R28" s="122"/>
      <c r="S28" s="105">
        <v>0.40277777777777773</v>
      </c>
      <c r="T28" s="105"/>
      <c r="U28" s="118"/>
      <c r="V28" s="119"/>
      <c r="W28" s="5"/>
    </row>
    <row r="29" spans="2:23" ht="17.25" customHeight="1">
      <c r="B29" s="33" t="s">
        <v>114</v>
      </c>
      <c r="C29" s="101" t="s">
        <v>148</v>
      </c>
      <c r="D29" s="101"/>
      <c r="E29" s="101"/>
      <c r="F29" s="101"/>
      <c r="G29" s="22"/>
      <c r="H29" s="102" t="s">
        <v>178</v>
      </c>
      <c r="I29" s="103"/>
      <c r="J29" s="103"/>
      <c r="K29" s="103"/>
      <c r="L29" s="103"/>
      <c r="M29" s="104"/>
      <c r="N29" s="22"/>
      <c r="O29" s="120"/>
      <c r="P29" s="121"/>
      <c r="Q29" s="121"/>
      <c r="R29" s="122"/>
      <c r="S29" s="105">
        <v>0.40972222222222227</v>
      </c>
      <c r="T29" s="105"/>
      <c r="U29" s="118"/>
      <c r="V29" s="119"/>
      <c r="W29" s="5"/>
    </row>
    <row r="30" spans="2:23" ht="17.25" customHeight="1">
      <c r="B30" s="33" t="s">
        <v>115</v>
      </c>
      <c r="C30" s="101" t="s">
        <v>149</v>
      </c>
      <c r="D30" s="101"/>
      <c r="E30" s="101"/>
      <c r="F30" s="101"/>
      <c r="G30" s="22"/>
      <c r="H30" s="102" t="s">
        <v>177</v>
      </c>
      <c r="I30" s="103"/>
      <c r="J30" s="103"/>
      <c r="K30" s="103"/>
      <c r="L30" s="103"/>
      <c r="M30" s="104"/>
      <c r="N30" s="22"/>
      <c r="O30" s="120"/>
      <c r="P30" s="121"/>
      <c r="Q30" s="121"/>
      <c r="R30" s="122"/>
      <c r="S30" s="105">
        <v>0.40972222222222227</v>
      </c>
      <c r="T30" s="105"/>
      <c r="U30" s="118"/>
      <c r="V30" s="119"/>
      <c r="W30" s="5"/>
    </row>
    <row r="31" spans="2:23" ht="17.25" customHeight="1">
      <c r="B31" s="33" t="s">
        <v>116</v>
      </c>
      <c r="C31" s="101" t="s">
        <v>150</v>
      </c>
      <c r="D31" s="101"/>
      <c r="E31" s="101"/>
      <c r="F31" s="101"/>
      <c r="G31" s="22"/>
      <c r="H31" s="102" t="s">
        <v>176</v>
      </c>
      <c r="I31" s="103"/>
      <c r="J31" s="103"/>
      <c r="K31" s="103"/>
      <c r="L31" s="103"/>
      <c r="M31" s="104"/>
      <c r="N31" s="22"/>
      <c r="O31" s="120"/>
      <c r="P31" s="121"/>
      <c r="Q31" s="121"/>
      <c r="R31" s="122"/>
      <c r="S31" s="105">
        <v>0.40972222222222227</v>
      </c>
      <c r="T31" s="105"/>
      <c r="U31" s="118"/>
      <c r="V31" s="119"/>
      <c r="W31" s="5"/>
    </row>
    <row r="32" spans="2:23" ht="17.25" customHeight="1">
      <c r="B32" s="33" t="s">
        <v>117</v>
      </c>
      <c r="C32" s="101" t="s">
        <v>151</v>
      </c>
      <c r="D32" s="101"/>
      <c r="E32" s="101"/>
      <c r="F32" s="101"/>
      <c r="G32" s="22"/>
      <c r="H32" s="102" t="s">
        <v>175</v>
      </c>
      <c r="I32" s="103"/>
      <c r="J32" s="103"/>
      <c r="K32" s="103"/>
      <c r="L32" s="103"/>
      <c r="M32" s="104"/>
      <c r="N32" s="22"/>
      <c r="O32" s="120"/>
      <c r="P32" s="121"/>
      <c r="Q32" s="121"/>
      <c r="R32" s="122"/>
      <c r="S32" s="105">
        <v>0.40972222222222227</v>
      </c>
      <c r="T32" s="105"/>
      <c r="U32" s="118"/>
      <c r="V32" s="119"/>
      <c r="W32" s="5"/>
    </row>
    <row r="33" spans="2:23" ht="17.25" customHeight="1">
      <c r="B33" s="33" t="s">
        <v>118</v>
      </c>
      <c r="C33" s="102" t="s">
        <v>152</v>
      </c>
      <c r="D33" s="103"/>
      <c r="E33" s="103"/>
      <c r="F33" s="104"/>
      <c r="G33" s="22"/>
      <c r="H33" s="102" t="s">
        <v>174</v>
      </c>
      <c r="I33" s="103"/>
      <c r="J33" s="103"/>
      <c r="K33" s="103"/>
      <c r="L33" s="103"/>
      <c r="M33" s="104"/>
      <c r="N33" s="22"/>
      <c r="O33" s="120"/>
      <c r="P33" s="121"/>
      <c r="Q33" s="121"/>
      <c r="R33" s="122"/>
      <c r="S33" s="105">
        <v>0.4166666666666667</v>
      </c>
      <c r="T33" s="105"/>
      <c r="U33" s="118"/>
      <c r="V33" s="119"/>
      <c r="W33" s="5"/>
    </row>
    <row r="34" spans="2:23" ht="17.25" customHeight="1">
      <c r="B34" s="33" t="s">
        <v>119</v>
      </c>
      <c r="C34" s="102" t="s">
        <v>153</v>
      </c>
      <c r="D34" s="103"/>
      <c r="E34" s="103"/>
      <c r="F34" s="104"/>
      <c r="G34" s="22"/>
      <c r="H34" s="102" t="s">
        <v>173</v>
      </c>
      <c r="I34" s="103"/>
      <c r="J34" s="103"/>
      <c r="K34" s="103"/>
      <c r="L34" s="103"/>
      <c r="M34" s="104"/>
      <c r="N34" s="22"/>
      <c r="O34" s="120"/>
      <c r="P34" s="121"/>
      <c r="Q34" s="121"/>
      <c r="R34" s="122"/>
      <c r="S34" s="105">
        <v>0.4166666666666667</v>
      </c>
      <c r="T34" s="105"/>
      <c r="U34" s="118"/>
      <c r="V34" s="119"/>
      <c r="W34" s="5"/>
    </row>
    <row r="35" spans="2:23" ht="17.25" customHeight="1">
      <c r="B35" s="33" t="s">
        <v>120</v>
      </c>
      <c r="C35" s="101" t="s">
        <v>154</v>
      </c>
      <c r="D35" s="101"/>
      <c r="E35" s="101"/>
      <c r="F35" s="101"/>
      <c r="G35" s="22"/>
      <c r="H35" s="102" t="s">
        <v>172</v>
      </c>
      <c r="I35" s="103"/>
      <c r="J35" s="103"/>
      <c r="K35" s="103"/>
      <c r="L35" s="103"/>
      <c r="M35" s="104"/>
      <c r="N35" s="22"/>
      <c r="O35" s="120"/>
      <c r="P35" s="121"/>
      <c r="Q35" s="121"/>
      <c r="R35" s="122"/>
      <c r="S35" s="105">
        <v>0.4166666666666667</v>
      </c>
      <c r="T35" s="105"/>
      <c r="U35" s="118"/>
      <c r="V35" s="119"/>
      <c r="W35" s="5"/>
    </row>
    <row r="36" spans="2:23" ht="17.25" customHeight="1">
      <c r="B36" s="33" t="s">
        <v>121</v>
      </c>
      <c r="C36" s="101" t="s">
        <v>155</v>
      </c>
      <c r="D36" s="101"/>
      <c r="E36" s="101"/>
      <c r="F36" s="101"/>
      <c r="G36" s="22"/>
      <c r="H36" s="102" t="s">
        <v>171</v>
      </c>
      <c r="I36" s="103"/>
      <c r="J36" s="103"/>
      <c r="K36" s="103"/>
      <c r="L36" s="103"/>
      <c r="M36" s="104"/>
      <c r="N36" s="22"/>
      <c r="O36" s="120"/>
      <c r="P36" s="121"/>
      <c r="Q36" s="121"/>
      <c r="R36" s="122"/>
      <c r="S36" s="105">
        <v>0.4166666666666667</v>
      </c>
      <c r="T36" s="105"/>
      <c r="U36" s="118"/>
      <c r="V36" s="119"/>
      <c r="W36" s="5"/>
    </row>
    <row r="37" spans="2:23" ht="19.5" customHeight="1">
      <c r="B37" s="33" t="s">
        <v>122</v>
      </c>
      <c r="C37" s="101" t="s">
        <v>156</v>
      </c>
      <c r="D37" s="101"/>
      <c r="E37" s="101"/>
      <c r="F37" s="101"/>
      <c r="G37" s="22"/>
      <c r="H37" s="101" t="s">
        <v>170</v>
      </c>
      <c r="I37" s="101"/>
      <c r="J37" s="101"/>
      <c r="K37" s="101"/>
      <c r="L37" s="101"/>
      <c r="M37" s="101"/>
      <c r="N37" s="22"/>
      <c r="O37" s="120"/>
      <c r="P37" s="121"/>
      <c r="Q37" s="121"/>
      <c r="R37" s="122"/>
      <c r="S37" s="105">
        <v>0.4236111111111111</v>
      </c>
      <c r="T37" s="105"/>
      <c r="U37" s="118"/>
      <c r="V37" s="119"/>
      <c r="W37" s="5"/>
    </row>
    <row r="38" spans="2:23" ht="17.25" customHeight="1">
      <c r="B38" s="33" t="s">
        <v>123</v>
      </c>
      <c r="C38" s="101" t="s">
        <v>157</v>
      </c>
      <c r="D38" s="101"/>
      <c r="E38" s="101"/>
      <c r="F38" s="101"/>
      <c r="G38" s="22"/>
      <c r="H38" s="101" t="s">
        <v>162</v>
      </c>
      <c r="I38" s="101"/>
      <c r="J38" s="101"/>
      <c r="K38" s="101"/>
      <c r="L38" s="101"/>
      <c r="M38" s="101"/>
      <c r="N38" s="22"/>
      <c r="O38" s="120"/>
      <c r="P38" s="121"/>
      <c r="Q38" s="121"/>
      <c r="R38" s="122"/>
      <c r="S38" s="105">
        <v>0.4236111111111111</v>
      </c>
      <c r="T38" s="105"/>
      <c r="U38" s="118"/>
      <c r="V38" s="119"/>
      <c r="W38" s="5"/>
    </row>
    <row r="39" spans="2:23" ht="17.25" customHeight="1">
      <c r="B39" s="33" t="s">
        <v>124</v>
      </c>
      <c r="C39" s="101" t="s">
        <v>158</v>
      </c>
      <c r="D39" s="101"/>
      <c r="E39" s="101"/>
      <c r="F39" s="101"/>
      <c r="G39" s="22"/>
      <c r="H39" s="101" t="s">
        <v>161</v>
      </c>
      <c r="I39" s="101"/>
      <c r="J39" s="101"/>
      <c r="K39" s="101"/>
      <c r="L39" s="101"/>
      <c r="M39" s="101"/>
      <c r="N39" s="22"/>
      <c r="O39" s="120"/>
      <c r="P39" s="121"/>
      <c r="Q39" s="121"/>
      <c r="R39" s="122"/>
      <c r="S39" s="105">
        <v>0.4236111111111111</v>
      </c>
      <c r="T39" s="105"/>
      <c r="U39" s="118"/>
      <c r="V39" s="119"/>
      <c r="W39" s="5"/>
    </row>
    <row r="40" spans="2:23" ht="17.25" customHeight="1">
      <c r="B40" s="33" t="s">
        <v>125</v>
      </c>
      <c r="C40" s="101" t="s">
        <v>159</v>
      </c>
      <c r="D40" s="101"/>
      <c r="E40" s="101"/>
      <c r="F40" s="101"/>
      <c r="G40" s="22"/>
      <c r="H40" s="101" t="s">
        <v>160</v>
      </c>
      <c r="I40" s="101"/>
      <c r="J40" s="101"/>
      <c r="K40" s="101"/>
      <c r="L40" s="101"/>
      <c r="M40" s="101"/>
      <c r="N40" s="22"/>
      <c r="O40" s="110"/>
      <c r="P40" s="111"/>
      <c r="Q40" s="111"/>
      <c r="R40" s="112"/>
      <c r="S40" s="105">
        <v>0.4236111111111111</v>
      </c>
      <c r="T40" s="105"/>
      <c r="U40" s="115"/>
      <c r="V40" s="116"/>
      <c r="W40" s="5"/>
    </row>
    <row r="42" spans="2:23" ht="20.25">
      <c r="B42" s="124" t="s">
        <v>126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</row>
    <row r="43" spans="2:23" ht="10.5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5"/>
    </row>
    <row r="44" spans="2:23" ht="17.25">
      <c r="B44" s="32" t="s">
        <v>15</v>
      </c>
      <c r="C44" s="106" t="s">
        <v>18</v>
      </c>
      <c r="D44" s="106"/>
      <c r="E44" s="106"/>
      <c r="F44" s="106"/>
      <c r="G44" s="32" t="s">
        <v>17</v>
      </c>
      <c r="H44" s="106" t="s">
        <v>16</v>
      </c>
      <c r="I44" s="106"/>
      <c r="J44" s="106"/>
      <c r="K44" s="106"/>
      <c r="L44" s="106"/>
      <c r="M44" s="106"/>
      <c r="N44" s="32" t="s">
        <v>17</v>
      </c>
      <c r="O44" s="106" t="s">
        <v>6</v>
      </c>
      <c r="P44" s="106"/>
      <c r="Q44" s="106"/>
      <c r="R44" s="106"/>
      <c r="S44" s="106" t="s">
        <v>5</v>
      </c>
      <c r="T44" s="106"/>
      <c r="U44" s="106" t="s">
        <v>19</v>
      </c>
      <c r="V44" s="106"/>
      <c r="W44" s="5"/>
    </row>
    <row r="45" spans="2:23" ht="17.25" customHeight="1">
      <c r="B45" s="33" t="s">
        <v>31</v>
      </c>
      <c r="C45" s="101" t="s">
        <v>51</v>
      </c>
      <c r="D45" s="101"/>
      <c r="E45" s="101"/>
      <c r="F45" s="101"/>
      <c r="G45" s="22"/>
      <c r="H45" s="101" t="s">
        <v>211</v>
      </c>
      <c r="I45" s="101"/>
      <c r="J45" s="101"/>
      <c r="K45" s="101"/>
      <c r="L45" s="101"/>
      <c r="M45" s="101"/>
      <c r="N45" s="22"/>
      <c r="O45" s="107" t="s">
        <v>385</v>
      </c>
      <c r="P45" s="108"/>
      <c r="Q45" s="108"/>
      <c r="R45" s="109"/>
      <c r="S45" s="105">
        <v>0.4444444444444444</v>
      </c>
      <c r="T45" s="105"/>
      <c r="U45" s="113" t="s">
        <v>215</v>
      </c>
      <c r="V45" s="114"/>
      <c r="W45" s="5"/>
    </row>
    <row r="46" spans="2:23" ht="17.25" customHeight="1">
      <c r="B46" s="33" t="s">
        <v>32</v>
      </c>
      <c r="C46" s="101" t="s">
        <v>52</v>
      </c>
      <c r="D46" s="101"/>
      <c r="E46" s="101"/>
      <c r="F46" s="101"/>
      <c r="G46" s="22"/>
      <c r="H46" s="101" t="s">
        <v>210</v>
      </c>
      <c r="I46" s="101"/>
      <c r="J46" s="101"/>
      <c r="K46" s="101"/>
      <c r="L46" s="101"/>
      <c r="M46" s="101"/>
      <c r="N46" s="22"/>
      <c r="O46" s="120"/>
      <c r="P46" s="121"/>
      <c r="Q46" s="121"/>
      <c r="R46" s="122"/>
      <c r="S46" s="105">
        <v>0.4444444444444444</v>
      </c>
      <c r="T46" s="105"/>
      <c r="U46" s="118"/>
      <c r="V46" s="119"/>
      <c r="W46" s="5"/>
    </row>
    <row r="47" spans="2:23" ht="17.25" customHeight="1">
      <c r="B47" s="33" t="s">
        <v>33</v>
      </c>
      <c r="C47" s="101" t="s">
        <v>53</v>
      </c>
      <c r="D47" s="101"/>
      <c r="E47" s="101"/>
      <c r="F47" s="101"/>
      <c r="G47" s="22"/>
      <c r="H47" s="101" t="s">
        <v>209</v>
      </c>
      <c r="I47" s="101"/>
      <c r="J47" s="101"/>
      <c r="K47" s="101"/>
      <c r="L47" s="101"/>
      <c r="M47" s="101"/>
      <c r="N47" s="22"/>
      <c r="O47" s="120"/>
      <c r="P47" s="121"/>
      <c r="Q47" s="121"/>
      <c r="R47" s="122"/>
      <c r="S47" s="105">
        <v>0.4444444444444444</v>
      </c>
      <c r="T47" s="105"/>
      <c r="U47" s="118"/>
      <c r="V47" s="119"/>
      <c r="W47" s="5"/>
    </row>
    <row r="48" spans="2:23" ht="17.25" customHeight="1">
      <c r="B48" s="33" t="s">
        <v>34</v>
      </c>
      <c r="C48" s="101" t="s">
        <v>54</v>
      </c>
      <c r="D48" s="101"/>
      <c r="E48" s="101"/>
      <c r="F48" s="101"/>
      <c r="G48" s="22"/>
      <c r="H48" s="101" t="s">
        <v>208</v>
      </c>
      <c r="I48" s="101"/>
      <c r="J48" s="101"/>
      <c r="K48" s="101"/>
      <c r="L48" s="101"/>
      <c r="M48" s="101"/>
      <c r="N48" s="22"/>
      <c r="O48" s="120"/>
      <c r="P48" s="121"/>
      <c r="Q48" s="121"/>
      <c r="R48" s="122"/>
      <c r="S48" s="105">
        <v>0.4444444444444444</v>
      </c>
      <c r="T48" s="105"/>
      <c r="U48" s="118"/>
      <c r="V48" s="119"/>
      <c r="W48" s="5"/>
    </row>
    <row r="49" spans="2:23" ht="17.25" customHeight="1">
      <c r="B49" s="33" t="s">
        <v>35</v>
      </c>
      <c r="C49" s="101" t="s">
        <v>55</v>
      </c>
      <c r="D49" s="101"/>
      <c r="E49" s="101"/>
      <c r="F49" s="101"/>
      <c r="G49" s="22"/>
      <c r="H49" s="101" t="s">
        <v>207</v>
      </c>
      <c r="I49" s="101"/>
      <c r="J49" s="101"/>
      <c r="K49" s="101"/>
      <c r="L49" s="101"/>
      <c r="M49" s="101"/>
      <c r="N49" s="22"/>
      <c r="O49" s="120"/>
      <c r="P49" s="121"/>
      <c r="Q49" s="121"/>
      <c r="R49" s="122"/>
      <c r="S49" s="105">
        <v>0.4513888888888889</v>
      </c>
      <c r="T49" s="105"/>
      <c r="U49" s="118"/>
      <c r="V49" s="119"/>
      <c r="W49" s="5"/>
    </row>
    <row r="50" spans="2:23" ht="17.25" customHeight="1">
      <c r="B50" s="33" t="s">
        <v>36</v>
      </c>
      <c r="C50" s="101" t="s">
        <v>56</v>
      </c>
      <c r="D50" s="101"/>
      <c r="E50" s="101"/>
      <c r="F50" s="101"/>
      <c r="G50" s="22"/>
      <c r="H50" s="101" t="s">
        <v>206</v>
      </c>
      <c r="I50" s="101"/>
      <c r="J50" s="101"/>
      <c r="K50" s="101"/>
      <c r="L50" s="101"/>
      <c r="M50" s="101"/>
      <c r="N50" s="22"/>
      <c r="O50" s="120"/>
      <c r="P50" s="121"/>
      <c r="Q50" s="121"/>
      <c r="R50" s="122"/>
      <c r="S50" s="105">
        <v>0.4513888888888889</v>
      </c>
      <c r="T50" s="105"/>
      <c r="U50" s="118"/>
      <c r="V50" s="119"/>
      <c r="W50" s="5"/>
    </row>
    <row r="51" spans="2:23" ht="17.25" customHeight="1">
      <c r="B51" s="33" t="s">
        <v>37</v>
      </c>
      <c r="C51" s="101" t="s">
        <v>57</v>
      </c>
      <c r="D51" s="101"/>
      <c r="E51" s="101"/>
      <c r="F51" s="101"/>
      <c r="G51" s="22"/>
      <c r="H51" s="101" t="s">
        <v>205</v>
      </c>
      <c r="I51" s="101"/>
      <c r="J51" s="101"/>
      <c r="K51" s="101"/>
      <c r="L51" s="101"/>
      <c r="M51" s="101"/>
      <c r="N51" s="22"/>
      <c r="O51" s="120"/>
      <c r="P51" s="121"/>
      <c r="Q51" s="121"/>
      <c r="R51" s="122"/>
      <c r="S51" s="105">
        <v>0.4513888888888889</v>
      </c>
      <c r="T51" s="105"/>
      <c r="U51" s="118"/>
      <c r="V51" s="119"/>
      <c r="W51" s="5"/>
    </row>
    <row r="52" spans="2:23" ht="17.25" customHeight="1">
      <c r="B52" s="33" t="s">
        <v>38</v>
      </c>
      <c r="C52" s="101" t="s">
        <v>58</v>
      </c>
      <c r="D52" s="101"/>
      <c r="E52" s="101"/>
      <c r="F52" s="101"/>
      <c r="G52" s="22"/>
      <c r="H52" s="101" t="s">
        <v>204</v>
      </c>
      <c r="I52" s="101"/>
      <c r="J52" s="101"/>
      <c r="K52" s="101"/>
      <c r="L52" s="101"/>
      <c r="M52" s="101"/>
      <c r="N52" s="22"/>
      <c r="O52" s="120"/>
      <c r="P52" s="121"/>
      <c r="Q52" s="121"/>
      <c r="R52" s="122"/>
      <c r="S52" s="105">
        <v>0.4513888888888889</v>
      </c>
      <c r="T52" s="105"/>
      <c r="U52" s="118"/>
      <c r="V52" s="119"/>
      <c r="W52" s="5"/>
    </row>
    <row r="53" spans="2:23" ht="17.25" customHeight="1">
      <c r="B53" s="33" t="s">
        <v>102</v>
      </c>
      <c r="C53" s="102" t="s">
        <v>213</v>
      </c>
      <c r="D53" s="103"/>
      <c r="E53" s="103"/>
      <c r="F53" s="104"/>
      <c r="G53" s="22"/>
      <c r="H53" s="101" t="s">
        <v>203</v>
      </c>
      <c r="I53" s="101"/>
      <c r="J53" s="101"/>
      <c r="K53" s="101"/>
      <c r="L53" s="101"/>
      <c r="M53" s="101"/>
      <c r="N53" s="22"/>
      <c r="O53" s="120"/>
      <c r="P53" s="121"/>
      <c r="Q53" s="121"/>
      <c r="R53" s="122"/>
      <c r="S53" s="105">
        <v>0.4583333333333333</v>
      </c>
      <c r="T53" s="105"/>
      <c r="U53" s="118"/>
      <c r="V53" s="119"/>
      <c r="W53" s="5"/>
    </row>
    <row r="54" spans="2:23" ht="17.25" customHeight="1">
      <c r="B54" s="33" t="s">
        <v>103</v>
      </c>
      <c r="C54" s="102" t="s">
        <v>190</v>
      </c>
      <c r="D54" s="103"/>
      <c r="E54" s="103"/>
      <c r="F54" s="104"/>
      <c r="G54" s="22"/>
      <c r="H54" s="101" t="s">
        <v>212</v>
      </c>
      <c r="I54" s="101"/>
      <c r="J54" s="101"/>
      <c r="K54" s="101"/>
      <c r="L54" s="101"/>
      <c r="M54" s="101"/>
      <c r="N54" s="22"/>
      <c r="O54" s="120"/>
      <c r="P54" s="121"/>
      <c r="Q54" s="121"/>
      <c r="R54" s="122"/>
      <c r="S54" s="105">
        <v>0.4583333333333333</v>
      </c>
      <c r="T54" s="105"/>
      <c r="U54" s="118"/>
      <c r="V54" s="119"/>
      <c r="W54" s="5"/>
    </row>
    <row r="55" spans="2:23" ht="17.25" customHeight="1">
      <c r="B55" s="33" t="s">
        <v>104</v>
      </c>
      <c r="C55" s="101" t="s">
        <v>191</v>
      </c>
      <c r="D55" s="101"/>
      <c r="E55" s="101"/>
      <c r="F55" s="101"/>
      <c r="G55" s="22"/>
      <c r="H55" s="101" t="s">
        <v>202</v>
      </c>
      <c r="I55" s="101"/>
      <c r="J55" s="101"/>
      <c r="K55" s="101"/>
      <c r="L55" s="101"/>
      <c r="M55" s="101"/>
      <c r="N55" s="22"/>
      <c r="O55" s="120"/>
      <c r="P55" s="121"/>
      <c r="Q55" s="121"/>
      <c r="R55" s="122"/>
      <c r="S55" s="105">
        <v>0.4583333333333333</v>
      </c>
      <c r="T55" s="105"/>
      <c r="U55" s="118"/>
      <c r="V55" s="119"/>
      <c r="W55" s="5"/>
    </row>
    <row r="56" spans="2:23" ht="17.25" customHeight="1">
      <c r="B56" s="33" t="s">
        <v>105</v>
      </c>
      <c r="C56" s="101" t="s">
        <v>192</v>
      </c>
      <c r="D56" s="101"/>
      <c r="E56" s="101"/>
      <c r="F56" s="101"/>
      <c r="G56" s="22"/>
      <c r="H56" s="101" t="s">
        <v>201</v>
      </c>
      <c r="I56" s="101"/>
      <c r="J56" s="101"/>
      <c r="K56" s="101"/>
      <c r="L56" s="101"/>
      <c r="M56" s="101"/>
      <c r="N56" s="22"/>
      <c r="O56" s="120"/>
      <c r="P56" s="121"/>
      <c r="Q56" s="121"/>
      <c r="R56" s="122"/>
      <c r="S56" s="105">
        <v>0.4583333333333333</v>
      </c>
      <c r="T56" s="105"/>
      <c r="U56" s="118"/>
      <c r="V56" s="119"/>
      <c r="W56" s="5"/>
    </row>
    <row r="57" spans="2:23" ht="19.5" customHeight="1">
      <c r="B57" s="33" t="s">
        <v>106</v>
      </c>
      <c r="C57" s="101" t="s">
        <v>193</v>
      </c>
      <c r="D57" s="101"/>
      <c r="E57" s="101"/>
      <c r="F57" s="101"/>
      <c r="G57" s="22"/>
      <c r="H57" s="101" t="s">
        <v>200</v>
      </c>
      <c r="I57" s="101"/>
      <c r="J57" s="101"/>
      <c r="K57" s="101"/>
      <c r="L57" s="101"/>
      <c r="M57" s="101"/>
      <c r="N57" s="22"/>
      <c r="O57" s="120"/>
      <c r="P57" s="121"/>
      <c r="Q57" s="121"/>
      <c r="R57" s="122"/>
      <c r="S57" s="105">
        <v>0.46527777777777773</v>
      </c>
      <c r="T57" s="105"/>
      <c r="U57" s="118"/>
      <c r="V57" s="119"/>
      <c r="W57" s="5"/>
    </row>
    <row r="58" spans="2:23" ht="17.25" customHeight="1">
      <c r="B58" s="33" t="s">
        <v>107</v>
      </c>
      <c r="C58" s="101" t="s">
        <v>194</v>
      </c>
      <c r="D58" s="101"/>
      <c r="E58" s="101"/>
      <c r="F58" s="101"/>
      <c r="G58" s="22"/>
      <c r="H58" s="101" t="s">
        <v>199</v>
      </c>
      <c r="I58" s="101"/>
      <c r="J58" s="101"/>
      <c r="K58" s="101"/>
      <c r="L58" s="101"/>
      <c r="M58" s="101"/>
      <c r="N58" s="22"/>
      <c r="O58" s="120"/>
      <c r="P58" s="121"/>
      <c r="Q58" s="121"/>
      <c r="R58" s="122"/>
      <c r="S58" s="105">
        <v>0.46527777777777773</v>
      </c>
      <c r="T58" s="105"/>
      <c r="U58" s="118"/>
      <c r="V58" s="119"/>
      <c r="W58" s="5"/>
    </row>
    <row r="59" spans="2:23" ht="17.25" customHeight="1">
      <c r="B59" s="33" t="s">
        <v>108</v>
      </c>
      <c r="C59" s="101" t="s">
        <v>195</v>
      </c>
      <c r="D59" s="101"/>
      <c r="E59" s="101"/>
      <c r="F59" s="101"/>
      <c r="G59" s="22"/>
      <c r="H59" s="101" t="s">
        <v>198</v>
      </c>
      <c r="I59" s="101"/>
      <c r="J59" s="101"/>
      <c r="K59" s="101"/>
      <c r="L59" s="101"/>
      <c r="M59" s="101"/>
      <c r="N59" s="22"/>
      <c r="O59" s="120"/>
      <c r="P59" s="121"/>
      <c r="Q59" s="121"/>
      <c r="R59" s="122"/>
      <c r="S59" s="105">
        <v>0.46527777777777773</v>
      </c>
      <c r="T59" s="105"/>
      <c r="U59" s="118"/>
      <c r="V59" s="119"/>
      <c r="W59" s="5"/>
    </row>
    <row r="60" spans="2:23" ht="17.25" customHeight="1">
      <c r="B60" s="33" t="s">
        <v>109</v>
      </c>
      <c r="C60" s="101" t="s">
        <v>196</v>
      </c>
      <c r="D60" s="101"/>
      <c r="E60" s="101"/>
      <c r="F60" s="101"/>
      <c r="G60" s="22"/>
      <c r="H60" s="101" t="s">
        <v>197</v>
      </c>
      <c r="I60" s="101"/>
      <c r="J60" s="101"/>
      <c r="K60" s="101"/>
      <c r="L60" s="101"/>
      <c r="M60" s="101"/>
      <c r="N60" s="22"/>
      <c r="O60" s="110"/>
      <c r="P60" s="111"/>
      <c r="Q60" s="111"/>
      <c r="R60" s="112"/>
      <c r="S60" s="105">
        <v>0.46527777777777773</v>
      </c>
      <c r="T60" s="105"/>
      <c r="U60" s="115"/>
      <c r="V60" s="116"/>
      <c r="W60" s="5"/>
    </row>
    <row r="61" spans="2:23" ht="17.25" customHeight="1">
      <c r="B61" s="8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9"/>
      <c r="P61" s="9"/>
      <c r="Q61" s="9"/>
      <c r="R61" s="9"/>
      <c r="S61" s="10"/>
      <c r="T61" s="10"/>
      <c r="U61" s="11"/>
      <c r="V61" s="11"/>
      <c r="W61" s="12"/>
    </row>
    <row r="62" spans="2:23" ht="20.25">
      <c r="B62" s="124" t="s">
        <v>127</v>
      </c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</row>
    <row r="63" spans="2:23" ht="10.5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5"/>
    </row>
    <row r="64" spans="2:23" ht="17.25">
      <c r="B64" s="32" t="s">
        <v>15</v>
      </c>
      <c r="C64" s="106" t="s">
        <v>18</v>
      </c>
      <c r="D64" s="106"/>
      <c r="E64" s="106"/>
      <c r="F64" s="106"/>
      <c r="G64" s="32" t="s">
        <v>17</v>
      </c>
      <c r="H64" s="106" t="s">
        <v>16</v>
      </c>
      <c r="I64" s="106"/>
      <c r="J64" s="106"/>
      <c r="K64" s="106"/>
      <c r="L64" s="106"/>
      <c r="M64" s="106"/>
      <c r="N64" s="32" t="s">
        <v>17</v>
      </c>
      <c r="O64" s="106" t="s">
        <v>6</v>
      </c>
      <c r="P64" s="106"/>
      <c r="Q64" s="106"/>
      <c r="R64" s="106"/>
      <c r="S64" s="106" t="s">
        <v>5</v>
      </c>
      <c r="T64" s="106"/>
      <c r="U64" s="106" t="s">
        <v>19</v>
      </c>
      <c r="V64" s="106"/>
      <c r="W64" s="5"/>
    </row>
    <row r="65" spans="2:23" ht="17.25" customHeight="1">
      <c r="B65" s="33" t="s">
        <v>31</v>
      </c>
      <c r="C65" s="101" t="s">
        <v>51</v>
      </c>
      <c r="D65" s="101"/>
      <c r="E65" s="101"/>
      <c r="F65" s="101"/>
      <c r="G65" s="22"/>
      <c r="H65" s="101" t="s">
        <v>196</v>
      </c>
      <c r="I65" s="101"/>
      <c r="J65" s="101"/>
      <c r="K65" s="101"/>
      <c r="L65" s="101"/>
      <c r="M65" s="101"/>
      <c r="N65" s="22"/>
      <c r="O65" s="107" t="s">
        <v>385</v>
      </c>
      <c r="P65" s="108"/>
      <c r="Q65" s="108"/>
      <c r="R65" s="109"/>
      <c r="S65" s="105">
        <v>0.4791666666666667</v>
      </c>
      <c r="T65" s="105"/>
      <c r="U65" s="113" t="s">
        <v>214</v>
      </c>
      <c r="V65" s="114"/>
      <c r="W65" s="5"/>
    </row>
    <row r="66" spans="2:23" ht="17.25" customHeight="1">
      <c r="B66" s="33" t="s">
        <v>32</v>
      </c>
      <c r="C66" s="101" t="s">
        <v>52</v>
      </c>
      <c r="D66" s="101"/>
      <c r="E66" s="101"/>
      <c r="F66" s="101"/>
      <c r="G66" s="22"/>
      <c r="H66" s="101" t="s">
        <v>195</v>
      </c>
      <c r="I66" s="101"/>
      <c r="J66" s="101"/>
      <c r="K66" s="101"/>
      <c r="L66" s="101"/>
      <c r="M66" s="101"/>
      <c r="N66" s="22"/>
      <c r="O66" s="120"/>
      <c r="P66" s="121"/>
      <c r="Q66" s="121"/>
      <c r="R66" s="122"/>
      <c r="S66" s="105">
        <v>0.4791666666666667</v>
      </c>
      <c r="T66" s="105"/>
      <c r="U66" s="118"/>
      <c r="V66" s="119"/>
      <c r="W66" s="5"/>
    </row>
    <row r="67" spans="2:23" ht="17.25" customHeight="1">
      <c r="B67" s="33" t="s">
        <v>33</v>
      </c>
      <c r="C67" s="101" t="s">
        <v>53</v>
      </c>
      <c r="D67" s="101"/>
      <c r="E67" s="101"/>
      <c r="F67" s="101"/>
      <c r="G67" s="22"/>
      <c r="H67" s="101" t="s">
        <v>194</v>
      </c>
      <c r="I67" s="101"/>
      <c r="J67" s="101"/>
      <c r="K67" s="101"/>
      <c r="L67" s="101"/>
      <c r="M67" s="101"/>
      <c r="N67" s="22"/>
      <c r="O67" s="120"/>
      <c r="P67" s="121"/>
      <c r="Q67" s="121"/>
      <c r="R67" s="122"/>
      <c r="S67" s="105">
        <v>0.4791666666666667</v>
      </c>
      <c r="T67" s="105"/>
      <c r="U67" s="118"/>
      <c r="V67" s="119"/>
      <c r="W67" s="5"/>
    </row>
    <row r="68" spans="2:23" ht="17.25" customHeight="1">
      <c r="B68" s="33" t="s">
        <v>34</v>
      </c>
      <c r="C68" s="101" t="s">
        <v>54</v>
      </c>
      <c r="D68" s="101"/>
      <c r="E68" s="101"/>
      <c r="F68" s="101"/>
      <c r="G68" s="22"/>
      <c r="H68" s="101" t="s">
        <v>193</v>
      </c>
      <c r="I68" s="101"/>
      <c r="J68" s="101"/>
      <c r="K68" s="101"/>
      <c r="L68" s="101"/>
      <c r="M68" s="101"/>
      <c r="N68" s="22"/>
      <c r="O68" s="120"/>
      <c r="P68" s="121"/>
      <c r="Q68" s="121"/>
      <c r="R68" s="122"/>
      <c r="S68" s="105">
        <v>0.4791666666666667</v>
      </c>
      <c r="T68" s="105"/>
      <c r="U68" s="118"/>
      <c r="V68" s="119"/>
      <c r="W68" s="5"/>
    </row>
    <row r="69" spans="2:23" ht="17.25" customHeight="1">
      <c r="B69" s="33" t="s">
        <v>35</v>
      </c>
      <c r="C69" s="101" t="s">
        <v>55</v>
      </c>
      <c r="D69" s="101"/>
      <c r="E69" s="101"/>
      <c r="F69" s="101"/>
      <c r="G69" s="22"/>
      <c r="H69" s="101" t="s">
        <v>192</v>
      </c>
      <c r="I69" s="101"/>
      <c r="J69" s="101"/>
      <c r="K69" s="101"/>
      <c r="L69" s="101"/>
      <c r="M69" s="101"/>
      <c r="N69" s="22"/>
      <c r="O69" s="120"/>
      <c r="P69" s="121"/>
      <c r="Q69" s="121"/>
      <c r="R69" s="122"/>
      <c r="S69" s="105">
        <v>0.4861111111111111</v>
      </c>
      <c r="T69" s="105"/>
      <c r="U69" s="118"/>
      <c r="V69" s="119"/>
      <c r="W69" s="5"/>
    </row>
    <row r="70" spans="2:23" ht="17.25" customHeight="1">
      <c r="B70" s="33" t="s">
        <v>36</v>
      </c>
      <c r="C70" s="101" t="s">
        <v>56</v>
      </c>
      <c r="D70" s="101"/>
      <c r="E70" s="101"/>
      <c r="F70" s="101"/>
      <c r="G70" s="22"/>
      <c r="H70" s="101" t="s">
        <v>191</v>
      </c>
      <c r="I70" s="101"/>
      <c r="J70" s="101"/>
      <c r="K70" s="101"/>
      <c r="L70" s="101"/>
      <c r="M70" s="101"/>
      <c r="N70" s="22"/>
      <c r="O70" s="120"/>
      <c r="P70" s="121"/>
      <c r="Q70" s="121"/>
      <c r="R70" s="122"/>
      <c r="S70" s="105">
        <v>0.4861111111111111</v>
      </c>
      <c r="T70" s="105"/>
      <c r="U70" s="118"/>
      <c r="V70" s="119"/>
      <c r="W70" s="5"/>
    </row>
    <row r="71" spans="2:23" ht="17.25" customHeight="1">
      <c r="B71" s="33" t="s">
        <v>37</v>
      </c>
      <c r="C71" s="101" t="s">
        <v>57</v>
      </c>
      <c r="D71" s="101"/>
      <c r="E71" s="101"/>
      <c r="F71" s="101"/>
      <c r="G71" s="22"/>
      <c r="H71" s="101" t="s">
        <v>190</v>
      </c>
      <c r="I71" s="101"/>
      <c r="J71" s="101"/>
      <c r="K71" s="101"/>
      <c r="L71" s="101"/>
      <c r="M71" s="101"/>
      <c r="N71" s="22"/>
      <c r="O71" s="120"/>
      <c r="P71" s="121"/>
      <c r="Q71" s="121"/>
      <c r="R71" s="122"/>
      <c r="S71" s="105">
        <v>0.4861111111111111</v>
      </c>
      <c r="T71" s="105"/>
      <c r="U71" s="118"/>
      <c r="V71" s="119"/>
      <c r="W71" s="5"/>
    </row>
    <row r="72" spans="2:23" ht="17.25" customHeight="1">
      <c r="B72" s="35" t="s">
        <v>38</v>
      </c>
      <c r="C72" s="123" t="s">
        <v>58</v>
      </c>
      <c r="D72" s="123"/>
      <c r="E72" s="123"/>
      <c r="F72" s="123"/>
      <c r="G72" s="36"/>
      <c r="H72" s="123" t="s">
        <v>213</v>
      </c>
      <c r="I72" s="123"/>
      <c r="J72" s="123"/>
      <c r="K72" s="123"/>
      <c r="L72" s="123"/>
      <c r="M72" s="123"/>
      <c r="N72" s="36"/>
      <c r="O72" s="120"/>
      <c r="P72" s="121"/>
      <c r="Q72" s="121"/>
      <c r="R72" s="122"/>
      <c r="S72" s="105">
        <v>0.4861111111111111</v>
      </c>
      <c r="T72" s="105"/>
      <c r="U72" s="118"/>
      <c r="V72" s="119"/>
      <c r="W72" s="5"/>
    </row>
    <row r="73" spans="2:23" s="13" customFormat="1" ht="17.25" customHeight="1"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4"/>
      <c r="P73" s="44"/>
      <c r="Q73" s="44"/>
      <c r="R73" s="44"/>
      <c r="S73" s="45"/>
      <c r="T73" s="45"/>
      <c r="U73" s="46"/>
      <c r="V73" s="46"/>
      <c r="W73" s="37"/>
    </row>
    <row r="74" spans="2:23" ht="20.25">
      <c r="B74" s="124" t="s">
        <v>39</v>
      </c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</row>
    <row r="75" spans="2:23" ht="10.5" customHeight="1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5"/>
    </row>
    <row r="76" spans="2:23" ht="17.25">
      <c r="B76" s="32" t="s">
        <v>15</v>
      </c>
      <c r="C76" s="106" t="s">
        <v>18</v>
      </c>
      <c r="D76" s="106"/>
      <c r="E76" s="106"/>
      <c r="F76" s="106"/>
      <c r="G76" s="32" t="s">
        <v>17</v>
      </c>
      <c r="H76" s="106" t="s">
        <v>16</v>
      </c>
      <c r="I76" s="106"/>
      <c r="J76" s="106"/>
      <c r="K76" s="106"/>
      <c r="L76" s="106"/>
      <c r="M76" s="106"/>
      <c r="N76" s="32" t="s">
        <v>17</v>
      </c>
      <c r="O76" s="106" t="s">
        <v>6</v>
      </c>
      <c r="P76" s="106"/>
      <c r="Q76" s="106"/>
      <c r="R76" s="106"/>
      <c r="S76" s="106" t="s">
        <v>5</v>
      </c>
      <c r="T76" s="106"/>
      <c r="U76" s="106" t="s">
        <v>19</v>
      </c>
      <c r="V76" s="106"/>
      <c r="W76" s="5"/>
    </row>
    <row r="77" spans="2:23" ht="17.25">
      <c r="B77" s="33" t="s">
        <v>31</v>
      </c>
      <c r="C77" s="101" t="s">
        <v>51</v>
      </c>
      <c r="D77" s="101"/>
      <c r="E77" s="101"/>
      <c r="F77" s="101"/>
      <c r="G77" s="22"/>
      <c r="H77" s="101" t="s">
        <v>58</v>
      </c>
      <c r="I77" s="101"/>
      <c r="J77" s="101"/>
      <c r="K77" s="101"/>
      <c r="L77" s="101"/>
      <c r="M77" s="101"/>
      <c r="N77" s="22"/>
      <c r="O77" s="117" t="s">
        <v>385</v>
      </c>
      <c r="P77" s="117"/>
      <c r="Q77" s="117"/>
      <c r="R77" s="117"/>
      <c r="S77" s="105">
        <v>0.4930555555555556</v>
      </c>
      <c r="T77" s="105"/>
      <c r="U77" s="128" t="s">
        <v>214</v>
      </c>
      <c r="V77" s="128"/>
      <c r="W77" s="5"/>
    </row>
    <row r="78" spans="2:23" ht="17.25" customHeight="1">
      <c r="B78" s="33" t="s">
        <v>32</v>
      </c>
      <c r="C78" s="101" t="s">
        <v>52</v>
      </c>
      <c r="D78" s="101"/>
      <c r="E78" s="101"/>
      <c r="F78" s="101"/>
      <c r="G78" s="22"/>
      <c r="H78" s="101" t="s">
        <v>57</v>
      </c>
      <c r="I78" s="101"/>
      <c r="J78" s="101"/>
      <c r="K78" s="101"/>
      <c r="L78" s="101"/>
      <c r="M78" s="101"/>
      <c r="N78" s="22"/>
      <c r="O78" s="117"/>
      <c r="P78" s="117"/>
      <c r="Q78" s="117"/>
      <c r="R78" s="117"/>
      <c r="S78" s="105">
        <v>0.4930555555555556</v>
      </c>
      <c r="T78" s="105"/>
      <c r="U78" s="128"/>
      <c r="V78" s="128"/>
      <c r="W78" s="5"/>
    </row>
    <row r="79" spans="2:23" ht="17.25" customHeight="1">
      <c r="B79" s="33" t="s">
        <v>33</v>
      </c>
      <c r="C79" s="101" t="s">
        <v>53</v>
      </c>
      <c r="D79" s="101"/>
      <c r="E79" s="101"/>
      <c r="F79" s="101"/>
      <c r="G79" s="22"/>
      <c r="H79" s="101" t="s">
        <v>56</v>
      </c>
      <c r="I79" s="101"/>
      <c r="J79" s="101"/>
      <c r="K79" s="101"/>
      <c r="L79" s="101"/>
      <c r="M79" s="101"/>
      <c r="N79" s="22"/>
      <c r="O79" s="117"/>
      <c r="P79" s="117"/>
      <c r="Q79" s="117"/>
      <c r="R79" s="117"/>
      <c r="S79" s="105">
        <v>0.4930555555555556</v>
      </c>
      <c r="T79" s="105"/>
      <c r="U79" s="128"/>
      <c r="V79" s="128"/>
      <c r="W79" s="5"/>
    </row>
    <row r="80" spans="2:23" ht="17.25" customHeight="1">
      <c r="B80" s="35" t="s">
        <v>34</v>
      </c>
      <c r="C80" s="123" t="s">
        <v>54</v>
      </c>
      <c r="D80" s="123"/>
      <c r="E80" s="123"/>
      <c r="F80" s="123"/>
      <c r="G80" s="36"/>
      <c r="H80" s="123" t="s">
        <v>55</v>
      </c>
      <c r="I80" s="123"/>
      <c r="J80" s="123"/>
      <c r="K80" s="123"/>
      <c r="L80" s="123"/>
      <c r="M80" s="123"/>
      <c r="N80" s="36"/>
      <c r="O80" s="127"/>
      <c r="P80" s="127"/>
      <c r="Q80" s="127"/>
      <c r="R80" s="127"/>
      <c r="S80" s="105">
        <v>0.4930555555555556</v>
      </c>
      <c r="T80" s="105"/>
      <c r="U80" s="129"/>
      <c r="V80" s="129"/>
      <c r="W80" s="5"/>
    </row>
    <row r="81" spans="2:23" s="13" customFormat="1" ht="17.2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4"/>
      <c r="P81" s="44"/>
      <c r="Q81" s="44"/>
      <c r="R81" s="44"/>
      <c r="S81" s="45"/>
      <c r="T81" s="45"/>
      <c r="U81" s="46"/>
      <c r="V81" s="46"/>
      <c r="W81" s="37"/>
    </row>
    <row r="82" spans="2:23" ht="20.25">
      <c r="B82" s="124" t="s">
        <v>25</v>
      </c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</row>
    <row r="83" spans="2:23" ht="9" customHeight="1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5"/>
    </row>
    <row r="84" spans="2:24" ht="17.25">
      <c r="B84" s="32" t="s">
        <v>15</v>
      </c>
      <c r="C84" s="106" t="s">
        <v>18</v>
      </c>
      <c r="D84" s="106"/>
      <c r="E84" s="106"/>
      <c r="F84" s="106"/>
      <c r="G84" s="32" t="s">
        <v>17</v>
      </c>
      <c r="H84" s="106" t="s">
        <v>16</v>
      </c>
      <c r="I84" s="106"/>
      <c r="J84" s="106"/>
      <c r="K84" s="106"/>
      <c r="L84" s="106"/>
      <c r="M84" s="106"/>
      <c r="N84" s="32" t="s">
        <v>17</v>
      </c>
      <c r="O84" s="106" t="s">
        <v>6</v>
      </c>
      <c r="P84" s="106"/>
      <c r="Q84" s="106"/>
      <c r="R84" s="106"/>
      <c r="S84" s="106" t="s">
        <v>5</v>
      </c>
      <c r="T84" s="106"/>
      <c r="U84" s="106" t="s">
        <v>19</v>
      </c>
      <c r="V84" s="106"/>
      <c r="W84" s="5"/>
      <c r="X84" s="1" t="s">
        <v>44</v>
      </c>
    </row>
    <row r="85" spans="2:23" ht="17.25">
      <c r="B85" s="33" t="s">
        <v>26</v>
      </c>
      <c r="C85" s="101" t="s">
        <v>51</v>
      </c>
      <c r="D85" s="101"/>
      <c r="E85" s="101"/>
      <c r="F85" s="101"/>
      <c r="G85" s="22"/>
      <c r="H85" s="101" t="s">
        <v>54</v>
      </c>
      <c r="I85" s="101"/>
      <c r="J85" s="101"/>
      <c r="K85" s="101"/>
      <c r="L85" s="101"/>
      <c r="M85" s="101"/>
      <c r="N85" s="22"/>
      <c r="O85" s="117" t="s">
        <v>386</v>
      </c>
      <c r="P85" s="117"/>
      <c r="Q85" s="117"/>
      <c r="R85" s="117"/>
      <c r="S85" s="126">
        <v>0.4305555555555556</v>
      </c>
      <c r="T85" s="126"/>
      <c r="U85" s="128" t="s">
        <v>388</v>
      </c>
      <c r="V85" s="128"/>
      <c r="W85" s="5"/>
    </row>
    <row r="86" spans="2:23" ht="17.25">
      <c r="B86" s="33" t="s">
        <v>27</v>
      </c>
      <c r="C86" s="101" t="s">
        <v>52</v>
      </c>
      <c r="D86" s="101"/>
      <c r="E86" s="101"/>
      <c r="F86" s="101"/>
      <c r="G86" s="22"/>
      <c r="H86" s="101" t="s">
        <v>53</v>
      </c>
      <c r="I86" s="101"/>
      <c r="J86" s="101"/>
      <c r="K86" s="101"/>
      <c r="L86" s="101"/>
      <c r="M86" s="101"/>
      <c r="N86" s="22"/>
      <c r="O86" s="117"/>
      <c r="P86" s="117"/>
      <c r="Q86" s="117"/>
      <c r="R86" s="117"/>
      <c r="S86" s="126">
        <v>0.4305555555555556</v>
      </c>
      <c r="T86" s="126"/>
      <c r="U86" s="128"/>
      <c r="V86" s="128"/>
      <c r="W86" s="5"/>
    </row>
    <row r="88" spans="2:23" ht="20.25">
      <c r="B88" s="124" t="s">
        <v>29</v>
      </c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</row>
    <row r="89" spans="2:23" ht="9.75" customHeight="1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5"/>
    </row>
    <row r="90" spans="2:23" ht="17.25">
      <c r="B90" s="32" t="s">
        <v>15</v>
      </c>
      <c r="C90" s="106" t="s">
        <v>18</v>
      </c>
      <c r="D90" s="106"/>
      <c r="E90" s="106"/>
      <c r="F90" s="106"/>
      <c r="G90" s="32" t="s">
        <v>17</v>
      </c>
      <c r="H90" s="106" t="s">
        <v>16</v>
      </c>
      <c r="I90" s="106"/>
      <c r="J90" s="106"/>
      <c r="K90" s="106"/>
      <c r="L90" s="106"/>
      <c r="M90" s="106"/>
      <c r="N90" s="32" t="s">
        <v>17</v>
      </c>
      <c r="O90" s="106" t="s">
        <v>6</v>
      </c>
      <c r="P90" s="106"/>
      <c r="Q90" s="106"/>
      <c r="R90" s="106"/>
      <c r="S90" s="106" t="s">
        <v>5</v>
      </c>
      <c r="T90" s="106"/>
      <c r="U90" s="106" t="s">
        <v>19</v>
      </c>
      <c r="V90" s="106"/>
      <c r="W90" s="5"/>
    </row>
    <row r="91" spans="2:23" ht="26.25" customHeight="1">
      <c r="B91" s="34" t="s">
        <v>28</v>
      </c>
      <c r="C91" s="101" t="s">
        <v>59</v>
      </c>
      <c r="D91" s="101"/>
      <c r="E91" s="101"/>
      <c r="F91" s="101"/>
      <c r="G91" s="22"/>
      <c r="H91" s="101" t="s">
        <v>60</v>
      </c>
      <c r="I91" s="101"/>
      <c r="J91" s="101"/>
      <c r="K91" s="101"/>
      <c r="L91" s="101"/>
      <c r="M91" s="101"/>
      <c r="N91" s="22"/>
      <c r="O91" s="107" t="s">
        <v>386</v>
      </c>
      <c r="P91" s="108"/>
      <c r="Q91" s="108"/>
      <c r="R91" s="109"/>
      <c r="S91" s="126">
        <v>0.47222222222222227</v>
      </c>
      <c r="T91" s="126"/>
      <c r="U91" s="113">
        <v>1</v>
      </c>
      <c r="V91" s="114"/>
      <c r="W91" s="16"/>
    </row>
    <row r="92" spans="2:23" ht="26.25" customHeight="1">
      <c r="B92" s="34" t="s">
        <v>14</v>
      </c>
      <c r="C92" s="101" t="s">
        <v>61</v>
      </c>
      <c r="D92" s="101"/>
      <c r="E92" s="101"/>
      <c r="F92" s="101"/>
      <c r="G92" s="22"/>
      <c r="H92" s="101" t="s">
        <v>62</v>
      </c>
      <c r="I92" s="101"/>
      <c r="J92" s="101"/>
      <c r="K92" s="101"/>
      <c r="L92" s="101"/>
      <c r="M92" s="101"/>
      <c r="N92" s="22"/>
      <c r="O92" s="110"/>
      <c r="P92" s="111"/>
      <c r="Q92" s="111"/>
      <c r="R92" s="112"/>
      <c r="S92" s="126">
        <v>0.4861111111111111</v>
      </c>
      <c r="T92" s="126"/>
      <c r="U92" s="115"/>
      <c r="V92" s="116"/>
      <c r="W92" s="16"/>
    </row>
  </sheetData>
  <sheetProtection/>
  <mergeCells count="245">
    <mergeCell ref="A1:W1"/>
    <mergeCell ref="C31:F31"/>
    <mergeCell ref="A5:W5"/>
    <mergeCell ref="A4:W4"/>
    <mergeCell ref="U8:V8"/>
    <mergeCell ref="C16:F16"/>
    <mergeCell ref="S15:T15"/>
    <mergeCell ref="A2:W2"/>
    <mergeCell ref="C13:F13"/>
    <mergeCell ref="C21:F21"/>
    <mergeCell ref="C40:F40"/>
    <mergeCell ref="B42:W42"/>
    <mergeCell ref="S65:T65"/>
    <mergeCell ref="S35:T35"/>
    <mergeCell ref="C39:F39"/>
    <mergeCell ref="H60:M60"/>
    <mergeCell ref="H57:M57"/>
    <mergeCell ref="C56:F56"/>
    <mergeCell ref="H46:M46"/>
    <mergeCell ref="H36:M36"/>
    <mergeCell ref="S70:T70"/>
    <mergeCell ref="S45:T45"/>
    <mergeCell ref="S48:T48"/>
    <mergeCell ref="U65:V72"/>
    <mergeCell ref="S71:T71"/>
    <mergeCell ref="A3:W3"/>
    <mergeCell ref="S59:T59"/>
    <mergeCell ref="C22:F22"/>
    <mergeCell ref="H11:M11"/>
    <mergeCell ref="S36:T36"/>
    <mergeCell ref="S23:T23"/>
    <mergeCell ref="S55:T55"/>
    <mergeCell ref="S49:T49"/>
    <mergeCell ref="S24:T24"/>
    <mergeCell ref="H51:M51"/>
    <mergeCell ref="H92:M92"/>
    <mergeCell ref="C35:F35"/>
    <mergeCell ref="H33:M33"/>
    <mergeCell ref="U85:V86"/>
    <mergeCell ref="C25:F25"/>
    <mergeCell ref="H70:M70"/>
    <mergeCell ref="H66:M66"/>
    <mergeCell ref="C60:F60"/>
    <mergeCell ref="C68:F68"/>
    <mergeCell ref="C38:F38"/>
    <mergeCell ref="S52:T52"/>
    <mergeCell ref="S68:T68"/>
    <mergeCell ref="C20:F20"/>
    <mergeCell ref="H64:M64"/>
    <mergeCell ref="C76:F76"/>
    <mergeCell ref="O44:R44"/>
    <mergeCell ref="S38:T38"/>
    <mergeCell ref="C52:F52"/>
    <mergeCell ref="H24:M24"/>
    <mergeCell ref="S34:T34"/>
    <mergeCell ref="H13:M13"/>
    <mergeCell ref="C90:F90"/>
    <mergeCell ref="C15:F15"/>
    <mergeCell ref="H37:M37"/>
    <mergeCell ref="C70:F70"/>
    <mergeCell ref="H15:M15"/>
    <mergeCell ref="C48:F48"/>
    <mergeCell ref="B62:W62"/>
    <mergeCell ref="U44:V44"/>
    <mergeCell ref="B74:W74"/>
    <mergeCell ref="C91:F91"/>
    <mergeCell ref="C34:F34"/>
    <mergeCell ref="S90:T90"/>
    <mergeCell ref="C92:F92"/>
    <mergeCell ref="H14:M14"/>
    <mergeCell ref="C12:F12"/>
    <mergeCell ref="H91:M91"/>
    <mergeCell ref="C14:F14"/>
    <mergeCell ref="H90:M90"/>
    <mergeCell ref="C24:F24"/>
    <mergeCell ref="S91:T91"/>
    <mergeCell ref="S76:T76"/>
    <mergeCell ref="S53:T53"/>
    <mergeCell ref="S57:T57"/>
    <mergeCell ref="U90:V90"/>
    <mergeCell ref="O45:R60"/>
    <mergeCell ref="U84:V84"/>
    <mergeCell ref="U64:V64"/>
    <mergeCell ref="U77:V80"/>
    <mergeCell ref="S50:T50"/>
    <mergeCell ref="H32:M32"/>
    <mergeCell ref="S27:T27"/>
    <mergeCell ref="S92:T92"/>
    <mergeCell ref="S32:T32"/>
    <mergeCell ref="C65:F65"/>
    <mergeCell ref="S56:T56"/>
    <mergeCell ref="S40:T40"/>
    <mergeCell ref="S86:T86"/>
    <mergeCell ref="B88:W88"/>
    <mergeCell ref="C64:F64"/>
    <mergeCell ref="H45:M45"/>
    <mergeCell ref="O77:R80"/>
    <mergeCell ref="S9:T9"/>
    <mergeCell ref="C44:F44"/>
    <mergeCell ref="H52:M52"/>
    <mergeCell ref="S13:T13"/>
    <mergeCell ref="C51:F51"/>
    <mergeCell ref="H54:M54"/>
    <mergeCell ref="H21:M21"/>
    <mergeCell ref="S51:T51"/>
    <mergeCell ref="H49:M49"/>
    <mergeCell ref="S60:T60"/>
    <mergeCell ref="S85:T85"/>
    <mergeCell ref="H55:M55"/>
    <mergeCell ref="C77:F77"/>
    <mergeCell ref="H56:M56"/>
    <mergeCell ref="O64:R64"/>
    <mergeCell ref="C57:F57"/>
    <mergeCell ref="H65:M65"/>
    <mergeCell ref="C50:F50"/>
    <mergeCell ref="C17:F17"/>
    <mergeCell ref="H8:M8"/>
    <mergeCell ref="H23:M23"/>
    <mergeCell ref="S21:T21"/>
    <mergeCell ref="H22:M22"/>
    <mergeCell ref="C18:F18"/>
    <mergeCell ref="C9:F9"/>
    <mergeCell ref="C11:F11"/>
    <mergeCell ref="H18:M18"/>
    <mergeCell ref="H17:M17"/>
    <mergeCell ref="S8:T8"/>
    <mergeCell ref="C36:F36"/>
    <mergeCell ref="O76:R76"/>
    <mergeCell ref="S67:T67"/>
    <mergeCell ref="H71:M71"/>
    <mergeCell ref="C55:F55"/>
    <mergeCell ref="H47:M47"/>
    <mergeCell ref="S17:T17"/>
    <mergeCell ref="H10:M10"/>
    <mergeCell ref="C23:F23"/>
    <mergeCell ref="C84:F84"/>
    <mergeCell ref="H48:M48"/>
    <mergeCell ref="C80:F80"/>
    <mergeCell ref="H72:M72"/>
    <mergeCell ref="H77:M77"/>
    <mergeCell ref="H68:M68"/>
    <mergeCell ref="H78:M78"/>
    <mergeCell ref="H80:M80"/>
    <mergeCell ref="B82:W82"/>
    <mergeCell ref="S80:T80"/>
    <mergeCell ref="S12:T12"/>
    <mergeCell ref="H53:M53"/>
    <mergeCell ref="C10:F10"/>
    <mergeCell ref="H9:M9"/>
    <mergeCell ref="C27:F27"/>
    <mergeCell ref="C45:F45"/>
    <mergeCell ref="O9:R40"/>
    <mergeCell ref="H27:M27"/>
    <mergeCell ref="S11:T11"/>
    <mergeCell ref="H40:M40"/>
    <mergeCell ref="U9:V40"/>
    <mergeCell ref="B6:W6"/>
    <mergeCell ref="S26:T26"/>
    <mergeCell ref="H76:M76"/>
    <mergeCell ref="C59:F59"/>
    <mergeCell ref="S18:T18"/>
    <mergeCell ref="S44:T44"/>
    <mergeCell ref="S14:T14"/>
    <mergeCell ref="C30:F30"/>
    <mergeCell ref="H12:M12"/>
    <mergeCell ref="H29:M29"/>
    <mergeCell ref="H19:M19"/>
    <mergeCell ref="C54:F54"/>
    <mergeCell ref="S19:T19"/>
    <mergeCell ref="H26:M26"/>
    <mergeCell ref="H34:M34"/>
    <mergeCell ref="H20:M20"/>
    <mergeCell ref="S30:T30"/>
    <mergeCell ref="C32:F32"/>
    <mergeCell ref="H50:M50"/>
    <mergeCell ref="S69:T69"/>
    <mergeCell ref="C26:F26"/>
    <mergeCell ref="S72:T72"/>
    <mergeCell ref="O65:R72"/>
    <mergeCell ref="C72:F72"/>
    <mergeCell ref="H35:M35"/>
    <mergeCell ref="H28:M28"/>
    <mergeCell ref="C69:F69"/>
    <mergeCell ref="C49:F49"/>
    <mergeCell ref="H58:M58"/>
    <mergeCell ref="S78:T78"/>
    <mergeCell ref="U45:V60"/>
    <mergeCell ref="U76:V76"/>
    <mergeCell ref="S37:T37"/>
    <mergeCell ref="H69:M69"/>
    <mergeCell ref="S47:T47"/>
    <mergeCell ref="S58:T58"/>
    <mergeCell ref="S54:T54"/>
    <mergeCell ref="S77:T77"/>
    <mergeCell ref="H67:M67"/>
    <mergeCell ref="O8:R8"/>
    <mergeCell ref="S46:T46"/>
    <mergeCell ref="C19:F19"/>
    <mergeCell ref="H44:M44"/>
    <mergeCell ref="S79:T79"/>
    <mergeCell ref="H84:M84"/>
    <mergeCell ref="C71:F71"/>
    <mergeCell ref="C78:F78"/>
    <mergeCell ref="C79:F79"/>
    <mergeCell ref="H59:M59"/>
    <mergeCell ref="O85:R86"/>
    <mergeCell ref="H38:M38"/>
    <mergeCell ref="C86:F86"/>
    <mergeCell ref="S64:T64"/>
    <mergeCell ref="C85:F85"/>
    <mergeCell ref="H86:M86"/>
    <mergeCell ref="O84:R84"/>
    <mergeCell ref="C47:F47"/>
    <mergeCell ref="H79:M79"/>
    <mergeCell ref="C53:F53"/>
    <mergeCell ref="S10:T10"/>
    <mergeCell ref="C58:F58"/>
    <mergeCell ref="S66:T66"/>
    <mergeCell ref="C66:F66"/>
    <mergeCell ref="H31:M31"/>
    <mergeCell ref="C28:F28"/>
    <mergeCell ref="C37:F37"/>
    <mergeCell ref="S29:T29"/>
    <mergeCell ref="C29:F29"/>
    <mergeCell ref="S25:T25"/>
    <mergeCell ref="O90:R90"/>
    <mergeCell ref="O91:R92"/>
    <mergeCell ref="S84:T84"/>
    <mergeCell ref="U91:V92"/>
    <mergeCell ref="S16:T16"/>
    <mergeCell ref="H39:M39"/>
    <mergeCell ref="S33:T33"/>
    <mergeCell ref="H25:M25"/>
    <mergeCell ref="S28:T28"/>
    <mergeCell ref="S31:T31"/>
    <mergeCell ref="H85:M85"/>
    <mergeCell ref="H30:M30"/>
    <mergeCell ref="C67:F67"/>
    <mergeCell ref="S22:T22"/>
    <mergeCell ref="C8:F8"/>
    <mergeCell ref="C33:F33"/>
    <mergeCell ref="S20:T20"/>
    <mergeCell ref="S39:T39"/>
    <mergeCell ref="C46:F46"/>
    <mergeCell ref="H16:M16"/>
  </mergeCells>
  <printOptions horizontalCentered="1" verticalCentered="1"/>
  <pageMargins left="0" right="0" top="0" bottom="0" header="0" footer="0"/>
  <pageSetup fitToHeight="3" fitToWidth="3" horizontalDpi="300" verticalDpi="300" orientation="portrait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17375E"/>
  </sheetPr>
  <dimension ref="A1:AF185"/>
  <sheetViews>
    <sheetView showGridLines="0" view="pageBreakPreview" zoomScale="70" zoomScaleNormal="75" zoomScaleSheetLayoutView="70" zoomScalePageLayoutView="0" workbookViewId="0" topLeftCell="A81">
      <selection activeCell="C158" sqref="C158:D159"/>
    </sheetView>
  </sheetViews>
  <sheetFormatPr defaultColWidth="11.421875" defaultRowHeight="12.75"/>
  <cols>
    <col min="1" max="1" width="3.00390625" style="1" customWidth="1"/>
    <col min="2" max="2" width="11.8515625" style="1" bestFit="1" customWidth="1"/>
    <col min="3" max="3" width="32.7109375" style="1" customWidth="1"/>
    <col min="4" max="4" width="31.7109375" style="1" customWidth="1"/>
    <col min="5" max="9" width="8.421875" style="1" customWidth="1"/>
    <col min="10" max="10" width="36.140625" style="1" customWidth="1"/>
    <col min="11" max="14" width="8.421875" style="1" customWidth="1"/>
    <col min="15" max="15" width="9.00390625" style="1" customWidth="1"/>
    <col min="16" max="16" width="10.421875" style="1" customWidth="1"/>
    <col min="17" max="17" width="9.8515625" style="1" customWidth="1"/>
    <col min="18" max="18" width="11.00390625" style="1" customWidth="1"/>
    <col min="19" max="21" width="8.421875" style="1" customWidth="1"/>
    <col min="22" max="22" width="11.7109375" style="1" customWidth="1"/>
    <col min="23" max="23" width="3.00390625" style="1" customWidth="1"/>
    <col min="24" max="24" width="7.28125" style="1" customWidth="1"/>
    <col min="25" max="25" width="6.28125" style="1" customWidth="1"/>
    <col min="26" max="16384" width="11.421875" style="1" customWidth="1"/>
  </cols>
  <sheetData>
    <row r="1" spans="1:23" ht="53.2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</row>
    <row r="2" spans="1:23" ht="53.25" customHeight="1">
      <c r="A2" s="139" t="s">
        <v>40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</row>
    <row r="3" spans="1:32" ht="53.25" customHeight="1">
      <c r="A3" s="92" t="s">
        <v>219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6"/>
      <c r="Y3" s="6"/>
      <c r="Z3" s="6"/>
      <c r="AA3" s="6"/>
      <c r="AB3" s="6"/>
      <c r="AC3" s="6"/>
      <c r="AD3" s="6"/>
      <c r="AE3" s="6"/>
      <c r="AF3" s="6"/>
    </row>
    <row r="4" spans="1:23" ht="53.25" customHeight="1">
      <c r="A4" s="138" t="s">
        <v>218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</row>
    <row r="5" spans="1:23" ht="16.5" customHeight="1">
      <c r="A5" s="100" t="s">
        <v>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</row>
    <row r="6" spans="1:23" ht="16.5">
      <c r="A6" s="1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13"/>
    </row>
    <row r="7" spans="2:22" ht="15.75">
      <c r="B7" s="38" t="s">
        <v>9</v>
      </c>
      <c r="C7" s="62"/>
      <c r="D7" s="62"/>
      <c r="E7" s="28">
        <v>1</v>
      </c>
      <c r="F7" s="28">
        <v>2</v>
      </c>
      <c r="G7" s="28">
        <v>3</v>
      </c>
      <c r="H7" s="28">
        <v>4</v>
      </c>
      <c r="I7" s="78"/>
      <c r="J7" s="78"/>
      <c r="K7" s="28" t="s">
        <v>1</v>
      </c>
      <c r="L7" s="28" t="s">
        <v>2</v>
      </c>
      <c r="M7" s="28" t="s">
        <v>3</v>
      </c>
      <c r="N7" s="28" t="s">
        <v>10</v>
      </c>
      <c r="O7" s="28" t="s">
        <v>21</v>
      </c>
      <c r="P7" s="28" t="s">
        <v>22</v>
      </c>
      <c r="Q7" s="28" t="s">
        <v>23</v>
      </c>
      <c r="R7" s="28" t="s">
        <v>13</v>
      </c>
      <c r="S7" s="28" t="s">
        <v>11</v>
      </c>
      <c r="T7" s="28" t="s">
        <v>12</v>
      </c>
      <c r="U7" s="28" t="s">
        <v>4</v>
      </c>
      <c r="V7" s="28" t="s">
        <v>20</v>
      </c>
    </row>
    <row r="8" spans="2:22" ht="14.25" customHeight="1">
      <c r="B8" s="89" t="s">
        <v>64</v>
      </c>
      <c r="C8" s="136" t="s">
        <v>352</v>
      </c>
      <c r="D8" s="136"/>
      <c r="E8" s="75"/>
      <c r="F8" s="26">
        <f>+E19</f>
        <v>0</v>
      </c>
      <c r="G8" s="26">
        <f>+K20</f>
        <v>0</v>
      </c>
      <c r="H8" s="26">
        <f>+E21</f>
        <v>0</v>
      </c>
      <c r="I8" s="78"/>
      <c r="J8" s="78"/>
      <c r="K8" s="68">
        <v>0</v>
      </c>
      <c r="L8" s="68">
        <v>0</v>
      </c>
      <c r="M8" s="63">
        <v>0</v>
      </c>
      <c r="N8" s="63">
        <v>0</v>
      </c>
      <c r="O8" s="68">
        <f>+F8+G8+H8+I8+J8</f>
        <v>0</v>
      </c>
      <c r="P8" s="68">
        <f>+F9+G9+H9+I9+J9</f>
        <v>0</v>
      </c>
      <c r="Q8" s="68">
        <f>+O8-P8</f>
        <v>0</v>
      </c>
      <c r="R8" s="63">
        <f>+F19+L20+F21</f>
        <v>0</v>
      </c>
      <c r="S8" s="63">
        <f>+L19+F20+L21</f>
        <v>0</v>
      </c>
      <c r="T8" s="63">
        <f>+R8-S8</f>
        <v>0</v>
      </c>
      <c r="U8" s="63">
        <f>+L8*2+M8*1+N8*0</f>
        <v>0</v>
      </c>
      <c r="V8" s="60"/>
    </row>
    <row r="9" spans="2:22" ht="14.25" customHeight="1">
      <c r="B9" s="90"/>
      <c r="C9" s="136"/>
      <c r="D9" s="136"/>
      <c r="E9" s="75"/>
      <c r="F9" s="26">
        <f>+K19</f>
        <v>0</v>
      </c>
      <c r="G9" s="26">
        <f>+E20</f>
        <v>0</v>
      </c>
      <c r="H9" s="26">
        <f>+K21</f>
        <v>0</v>
      </c>
      <c r="I9" s="78"/>
      <c r="J9" s="78"/>
      <c r="K9" s="68"/>
      <c r="L9" s="68"/>
      <c r="M9" s="63"/>
      <c r="N9" s="63"/>
      <c r="O9" s="68"/>
      <c r="P9" s="68"/>
      <c r="Q9" s="68"/>
      <c r="R9" s="63"/>
      <c r="S9" s="63"/>
      <c r="T9" s="63"/>
      <c r="U9" s="63"/>
      <c r="V9" s="60"/>
    </row>
    <row r="10" spans="2:22" ht="14.25" customHeight="1">
      <c r="B10" s="90"/>
      <c r="C10" s="136" t="s">
        <v>353</v>
      </c>
      <c r="D10" s="136"/>
      <c r="E10" s="30">
        <f>+K19</f>
        <v>0</v>
      </c>
      <c r="F10" s="59"/>
      <c r="G10" s="26">
        <f>+E22</f>
        <v>0</v>
      </c>
      <c r="H10" s="26">
        <f>+K23</f>
        <v>0</v>
      </c>
      <c r="I10" s="78"/>
      <c r="J10" s="78"/>
      <c r="K10" s="68">
        <v>0</v>
      </c>
      <c r="L10" s="68">
        <v>0</v>
      </c>
      <c r="M10" s="68">
        <v>0</v>
      </c>
      <c r="N10" s="68">
        <v>0</v>
      </c>
      <c r="O10" s="68">
        <f>+E10+G10+H10+I10+J10</f>
        <v>0</v>
      </c>
      <c r="P10" s="68">
        <f>+E11+G11+H11+I11+J11</f>
        <v>0</v>
      </c>
      <c r="Q10" s="68">
        <f>+O10-P10</f>
        <v>0</v>
      </c>
      <c r="R10" s="68">
        <f>+L19++F22+L23</f>
        <v>0</v>
      </c>
      <c r="S10" s="68">
        <f>+F19+L22+F23</f>
        <v>0</v>
      </c>
      <c r="T10" s="63">
        <f>+R10-S10</f>
        <v>0</v>
      </c>
      <c r="U10" s="63">
        <f>+L10*2+M10*1+N10*0</f>
        <v>0</v>
      </c>
      <c r="V10" s="60"/>
    </row>
    <row r="11" spans="2:22" ht="14.25" customHeight="1">
      <c r="B11" s="90"/>
      <c r="C11" s="136"/>
      <c r="D11" s="136"/>
      <c r="E11" s="30">
        <f>+E19</f>
        <v>0</v>
      </c>
      <c r="F11" s="59"/>
      <c r="G11" s="26">
        <f>+K22</f>
        <v>0</v>
      </c>
      <c r="H11" s="26">
        <f>+E23</f>
        <v>0</v>
      </c>
      <c r="I11" s="78"/>
      <c r="J11" s="78"/>
      <c r="K11" s="68"/>
      <c r="L11" s="68"/>
      <c r="M11" s="68"/>
      <c r="N11" s="68"/>
      <c r="O11" s="68"/>
      <c r="P11" s="68"/>
      <c r="Q11" s="68"/>
      <c r="R11" s="68"/>
      <c r="S11" s="68"/>
      <c r="T11" s="63"/>
      <c r="U11" s="63"/>
      <c r="V11" s="60"/>
    </row>
    <row r="12" spans="2:22" ht="14.25" customHeight="1">
      <c r="B12" s="90"/>
      <c r="C12" s="136" t="s">
        <v>354</v>
      </c>
      <c r="D12" s="136"/>
      <c r="E12" s="30">
        <f>+E20</f>
        <v>0</v>
      </c>
      <c r="F12" s="27">
        <f>+K22</f>
        <v>0</v>
      </c>
      <c r="G12" s="59"/>
      <c r="H12" s="26">
        <f>+E18</f>
        <v>0</v>
      </c>
      <c r="I12" s="78"/>
      <c r="J12" s="78"/>
      <c r="K12" s="68">
        <v>0</v>
      </c>
      <c r="L12" s="68">
        <v>0</v>
      </c>
      <c r="M12" s="68">
        <v>0</v>
      </c>
      <c r="N12" s="68">
        <v>0</v>
      </c>
      <c r="O12" s="68">
        <f>+E12+F12+H12+I12</f>
        <v>0</v>
      </c>
      <c r="P12" s="68">
        <f>+E13+F13+H13+I13</f>
        <v>0</v>
      </c>
      <c r="Q12" s="68">
        <f>+O12-P12</f>
        <v>0</v>
      </c>
      <c r="R12" s="68">
        <f>+F18+F20+L22</f>
        <v>0</v>
      </c>
      <c r="S12" s="68">
        <f>+L18+L20+F22</f>
        <v>0</v>
      </c>
      <c r="T12" s="63">
        <f>+R12-S12</f>
        <v>0</v>
      </c>
      <c r="U12" s="63">
        <f>+L12*2+M12*1+N12*0</f>
        <v>0</v>
      </c>
      <c r="V12" s="60"/>
    </row>
    <row r="13" spans="2:22" ht="14.25" customHeight="1">
      <c r="B13" s="90"/>
      <c r="C13" s="136"/>
      <c r="D13" s="136"/>
      <c r="E13" s="30">
        <f>+K20</f>
        <v>0</v>
      </c>
      <c r="F13" s="27">
        <f>+E22</f>
        <v>0</v>
      </c>
      <c r="G13" s="59"/>
      <c r="H13" s="26">
        <f>+K18</f>
        <v>0</v>
      </c>
      <c r="I13" s="78"/>
      <c r="J13" s="78"/>
      <c r="K13" s="68"/>
      <c r="L13" s="68"/>
      <c r="M13" s="68"/>
      <c r="N13" s="68"/>
      <c r="O13" s="68"/>
      <c r="P13" s="68"/>
      <c r="Q13" s="68"/>
      <c r="R13" s="68"/>
      <c r="S13" s="68"/>
      <c r="T13" s="63"/>
      <c r="U13" s="63"/>
      <c r="V13" s="60"/>
    </row>
    <row r="14" spans="2:22" ht="14.25" customHeight="1">
      <c r="B14" s="90"/>
      <c r="C14" s="136" t="s">
        <v>355</v>
      </c>
      <c r="D14" s="136"/>
      <c r="E14" s="30">
        <f>+K21</f>
        <v>0</v>
      </c>
      <c r="F14" s="26">
        <f>+E23</f>
        <v>0</v>
      </c>
      <c r="G14" s="26">
        <f>+K18</f>
        <v>0</v>
      </c>
      <c r="H14" s="59"/>
      <c r="I14" s="78"/>
      <c r="J14" s="78"/>
      <c r="K14" s="68">
        <v>0</v>
      </c>
      <c r="L14" s="68">
        <v>0</v>
      </c>
      <c r="M14" s="68">
        <v>0</v>
      </c>
      <c r="N14" s="68">
        <v>0</v>
      </c>
      <c r="O14" s="68">
        <f>E14+F14+G14</f>
        <v>0</v>
      </c>
      <c r="P14" s="68">
        <f>+E15+F15+G15+I15+J15</f>
        <v>0</v>
      </c>
      <c r="Q14" s="68">
        <f>+O14-P14</f>
        <v>0</v>
      </c>
      <c r="R14" s="68">
        <f>+L18+L21+F23</f>
        <v>0</v>
      </c>
      <c r="S14" s="68">
        <f>+F18+F21+L23</f>
        <v>0</v>
      </c>
      <c r="T14" s="63">
        <f>+R14-S14</f>
        <v>0</v>
      </c>
      <c r="U14" s="63">
        <f>+L14*2+M14*1+N14*0</f>
        <v>0</v>
      </c>
      <c r="V14" s="60"/>
    </row>
    <row r="15" spans="2:22" ht="14.25" customHeight="1">
      <c r="B15" s="90"/>
      <c r="C15" s="136"/>
      <c r="D15" s="136"/>
      <c r="E15" s="30">
        <f>+E21</f>
        <v>0</v>
      </c>
      <c r="F15" s="26">
        <f>+K23</f>
        <v>0</v>
      </c>
      <c r="G15" s="26">
        <f>+E18</f>
        <v>0</v>
      </c>
      <c r="H15" s="59"/>
      <c r="I15" s="78"/>
      <c r="J15" s="78"/>
      <c r="K15" s="68"/>
      <c r="L15" s="68"/>
      <c r="M15" s="68"/>
      <c r="N15" s="68"/>
      <c r="O15" s="68"/>
      <c r="P15" s="68"/>
      <c r="Q15" s="68"/>
      <c r="R15" s="68"/>
      <c r="S15" s="68"/>
      <c r="T15" s="63"/>
      <c r="U15" s="63"/>
      <c r="V15" s="60"/>
    </row>
    <row r="16" spans="2:22" ht="14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2:22" ht="15">
      <c r="B17" s="29" t="s">
        <v>64</v>
      </c>
      <c r="C17" s="76" t="s">
        <v>7</v>
      </c>
      <c r="D17" s="77"/>
      <c r="E17" s="29" t="s">
        <v>24</v>
      </c>
      <c r="F17" s="29" t="s">
        <v>4</v>
      </c>
      <c r="G17" s="29" t="s">
        <v>0</v>
      </c>
      <c r="H17" s="70" t="s">
        <v>7</v>
      </c>
      <c r="I17" s="70"/>
      <c r="J17" s="70"/>
      <c r="K17" s="29" t="s">
        <v>24</v>
      </c>
      <c r="L17" s="29" t="s">
        <v>4</v>
      </c>
      <c r="M17" s="70" t="s">
        <v>5</v>
      </c>
      <c r="N17" s="70"/>
      <c r="O17" s="70" t="s">
        <v>6</v>
      </c>
      <c r="P17" s="70"/>
      <c r="Q17" s="70"/>
      <c r="R17" s="70"/>
      <c r="S17" s="70" t="s">
        <v>19</v>
      </c>
      <c r="T17" s="70"/>
      <c r="U17" s="70"/>
      <c r="V17" s="70"/>
    </row>
    <row r="18" spans="2:22" ht="26.25" customHeight="1">
      <c r="B18" s="88" t="s">
        <v>64</v>
      </c>
      <c r="C18" s="72" t="str">
        <f>C8</f>
        <v>CAMILA ANDREA AVILA MILLAN - OFICINA DE CONTROL INTERNO</v>
      </c>
      <c r="D18" s="73"/>
      <c r="E18" s="20"/>
      <c r="F18" s="20"/>
      <c r="G18" s="25" t="s">
        <v>0</v>
      </c>
      <c r="H18" s="61" t="str">
        <f>C10</f>
        <v>PATRICIA IBAGON - LOTERIA DE CUND.</v>
      </c>
      <c r="I18" s="61"/>
      <c r="J18" s="61"/>
      <c r="K18" s="20"/>
      <c r="L18" s="20"/>
      <c r="M18" s="71">
        <v>0.5416666666666666</v>
      </c>
      <c r="N18" s="71"/>
      <c r="O18" s="79" t="s">
        <v>383</v>
      </c>
      <c r="P18" s="80"/>
      <c r="Q18" s="80"/>
      <c r="R18" s="81"/>
      <c r="S18" s="69">
        <v>4</v>
      </c>
      <c r="T18" s="69"/>
      <c r="U18" s="69"/>
      <c r="V18" s="69"/>
    </row>
    <row r="19" spans="2:22" ht="26.25" customHeight="1">
      <c r="B19" s="88"/>
      <c r="C19" s="65" t="str">
        <f>C12</f>
        <v>SHIRLY BELLO - AMBIENTE </v>
      </c>
      <c r="D19" s="66"/>
      <c r="E19" s="20"/>
      <c r="F19" s="20"/>
      <c r="G19" s="25" t="s">
        <v>0</v>
      </c>
      <c r="H19" s="61" t="str">
        <f>C14</f>
        <v>MAGDA LICETH OSPINA MALDONADO - CONTRALORIA DE CUND.</v>
      </c>
      <c r="I19" s="61"/>
      <c r="J19" s="61"/>
      <c r="K19" s="20"/>
      <c r="L19" s="20"/>
      <c r="M19" s="71">
        <v>0.548611111111111</v>
      </c>
      <c r="N19" s="71"/>
      <c r="O19" s="82"/>
      <c r="P19" s="83"/>
      <c r="Q19" s="83"/>
      <c r="R19" s="84"/>
      <c r="S19" s="69"/>
      <c r="T19" s="69"/>
      <c r="U19" s="69"/>
      <c r="V19" s="69"/>
    </row>
    <row r="20" spans="2:22" ht="26.25" customHeight="1">
      <c r="B20" s="88"/>
      <c r="C20" s="72" t="str">
        <f>C14</f>
        <v>MAGDA LICETH OSPINA MALDONADO - CONTRALORIA DE CUND.</v>
      </c>
      <c r="D20" s="73"/>
      <c r="E20" s="20"/>
      <c r="F20" s="20"/>
      <c r="G20" s="25" t="s">
        <v>0</v>
      </c>
      <c r="H20" s="61" t="str">
        <f>C8</f>
        <v>CAMILA ANDREA AVILA MILLAN - OFICINA DE CONTROL INTERNO</v>
      </c>
      <c r="I20" s="61"/>
      <c r="J20" s="61"/>
      <c r="K20" s="20"/>
      <c r="L20" s="20"/>
      <c r="M20" s="71">
        <v>0.5555555555555556</v>
      </c>
      <c r="N20" s="71"/>
      <c r="O20" s="82"/>
      <c r="P20" s="83"/>
      <c r="Q20" s="83"/>
      <c r="R20" s="84"/>
      <c r="S20" s="69"/>
      <c r="T20" s="69"/>
      <c r="U20" s="69"/>
      <c r="V20" s="69"/>
    </row>
    <row r="21" spans="2:22" ht="26.25" customHeight="1">
      <c r="B21" s="88"/>
      <c r="C21" s="65" t="str">
        <f>C10</f>
        <v>PATRICIA IBAGON - LOTERIA DE CUND.</v>
      </c>
      <c r="D21" s="66"/>
      <c r="E21" s="20"/>
      <c r="F21" s="20"/>
      <c r="G21" s="25" t="s">
        <v>0</v>
      </c>
      <c r="H21" s="61" t="str">
        <f>C12</f>
        <v>SHIRLY BELLO - AMBIENTE </v>
      </c>
      <c r="I21" s="61"/>
      <c r="J21" s="61"/>
      <c r="K21" s="20"/>
      <c r="L21" s="20"/>
      <c r="M21" s="71">
        <v>0.5625</v>
      </c>
      <c r="N21" s="71"/>
      <c r="O21" s="82"/>
      <c r="P21" s="83"/>
      <c r="Q21" s="83"/>
      <c r="R21" s="84"/>
      <c r="S21" s="69"/>
      <c r="T21" s="69"/>
      <c r="U21" s="69"/>
      <c r="V21" s="69"/>
    </row>
    <row r="22" spans="2:22" ht="26.25" customHeight="1">
      <c r="B22" s="88"/>
      <c r="C22" s="65" t="str">
        <f>C8</f>
        <v>CAMILA ANDREA AVILA MILLAN - OFICINA DE CONTROL INTERNO</v>
      </c>
      <c r="D22" s="66"/>
      <c r="E22" s="20"/>
      <c r="F22" s="20"/>
      <c r="G22" s="25" t="s">
        <v>0</v>
      </c>
      <c r="H22" s="61" t="str">
        <f>C12</f>
        <v>SHIRLY BELLO - AMBIENTE </v>
      </c>
      <c r="I22" s="61"/>
      <c r="J22" s="61"/>
      <c r="K22" s="20"/>
      <c r="L22" s="20"/>
      <c r="M22" s="71">
        <v>0.5694444444444444</v>
      </c>
      <c r="N22" s="71"/>
      <c r="O22" s="82"/>
      <c r="P22" s="83"/>
      <c r="Q22" s="83"/>
      <c r="R22" s="84"/>
      <c r="S22" s="69"/>
      <c r="T22" s="69"/>
      <c r="U22" s="69"/>
      <c r="V22" s="69"/>
    </row>
    <row r="23" spans="2:22" ht="26.25" customHeight="1">
      <c r="B23" s="88"/>
      <c r="C23" s="65" t="str">
        <f>C10</f>
        <v>PATRICIA IBAGON - LOTERIA DE CUND.</v>
      </c>
      <c r="D23" s="66"/>
      <c r="E23" s="20"/>
      <c r="F23" s="20"/>
      <c r="G23" s="25" t="s">
        <v>0</v>
      </c>
      <c r="H23" s="61" t="str">
        <f>C14</f>
        <v>MAGDA LICETH OSPINA MALDONADO - CONTRALORIA DE CUND.</v>
      </c>
      <c r="I23" s="61"/>
      <c r="J23" s="61"/>
      <c r="K23" s="20"/>
      <c r="L23" s="20"/>
      <c r="M23" s="71">
        <v>0.576388888888889</v>
      </c>
      <c r="N23" s="71"/>
      <c r="O23" s="85"/>
      <c r="P23" s="86"/>
      <c r="Q23" s="86"/>
      <c r="R23" s="87"/>
      <c r="S23" s="69"/>
      <c r="T23" s="69"/>
      <c r="U23" s="69"/>
      <c r="V23" s="69"/>
    </row>
    <row r="24" spans="2:22" ht="14.2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2:22" ht="15.75">
      <c r="B25" s="38" t="s">
        <v>9</v>
      </c>
      <c r="C25" s="62"/>
      <c r="D25" s="62"/>
      <c r="E25" s="28">
        <v>1</v>
      </c>
      <c r="F25" s="28">
        <v>2</v>
      </c>
      <c r="G25" s="28">
        <v>3</v>
      </c>
      <c r="H25" s="28">
        <v>4</v>
      </c>
      <c r="I25" s="78"/>
      <c r="J25" s="78"/>
      <c r="K25" s="28" t="s">
        <v>1</v>
      </c>
      <c r="L25" s="28" t="s">
        <v>2</v>
      </c>
      <c r="M25" s="28" t="s">
        <v>3</v>
      </c>
      <c r="N25" s="28" t="s">
        <v>10</v>
      </c>
      <c r="O25" s="28" t="s">
        <v>21</v>
      </c>
      <c r="P25" s="28" t="s">
        <v>22</v>
      </c>
      <c r="Q25" s="28" t="s">
        <v>23</v>
      </c>
      <c r="R25" s="28" t="s">
        <v>13</v>
      </c>
      <c r="S25" s="28" t="s">
        <v>11</v>
      </c>
      <c r="T25" s="28" t="s">
        <v>12</v>
      </c>
      <c r="U25" s="28" t="s">
        <v>4</v>
      </c>
      <c r="V25" s="28" t="s">
        <v>20</v>
      </c>
    </row>
    <row r="26" spans="2:22" ht="14.25" customHeight="1">
      <c r="B26" s="89" t="s">
        <v>65</v>
      </c>
      <c r="C26" s="74" t="s">
        <v>356</v>
      </c>
      <c r="D26" s="74"/>
      <c r="E26" s="75"/>
      <c r="F26" s="26">
        <f>+E37</f>
        <v>0</v>
      </c>
      <c r="G26" s="26">
        <f>+K38</f>
        <v>0</v>
      </c>
      <c r="H26" s="26">
        <f>+E39</f>
        <v>0</v>
      </c>
      <c r="I26" s="78"/>
      <c r="J26" s="78"/>
      <c r="K26" s="68">
        <v>0</v>
      </c>
      <c r="L26" s="68">
        <v>0</v>
      </c>
      <c r="M26" s="63">
        <v>0</v>
      </c>
      <c r="N26" s="63">
        <v>0</v>
      </c>
      <c r="O26" s="68">
        <f>+F26+G26+H26+I26+J26</f>
        <v>0</v>
      </c>
      <c r="P26" s="68">
        <f>+F27+G27+H27+I27+J27</f>
        <v>0</v>
      </c>
      <c r="Q26" s="68">
        <f>+O26-P26</f>
        <v>0</v>
      </c>
      <c r="R26" s="63">
        <f>+F37+L38+F39</f>
        <v>0</v>
      </c>
      <c r="S26" s="63">
        <f>+L37+F38+L39</f>
        <v>0</v>
      </c>
      <c r="T26" s="63">
        <f>+R26-S26</f>
        <v>0</v>
      </c>
      <c r="U26" s="63">
        <f>+L26*2+M26*1+N26*0</f>
        <v>0</v>
      </c>
      <c r="V26" s="60"/>
    </row>
    <row r="27" spans="2:22" ht="14.25" customHeight="1">
      <c r="B27" s="90"/>
      <c r="C27" s="74"/>
      <c r="D27" s="74"/>
      <c r="E27" s="75"/>
      <c r="F27" s="26">
        <f>+K37</f>
        <v>0</v>
      </c>
      <c r="G27" s="26">
        <f>+E38</f>
        <v>0</v>
      </c>
      <c r="H27" s="26">
        <f>+K39</f>
        <v>0</v>
      </c>
      <c r="I27" s="78"/>
      <c r="J27" s="78"/>
      <c r="K27" s="68"/>
      <c r="L27" s="68"/>
      <c r="M27" s="63"/>
      <c r="N27" s="63"/>
      <c r="O27" s="68"/>
      <c r="P27" s="68"/>
      <c r="Q27" s="68"/>
      <c r="R27" s="63"/>
      <c r="S27" s="63"/>
      <c r="T27" s="63"/>
      <c r="U27" s="63"/>
      <c r="V27" s="60"/>
    </row>
    <row r="28" spans="2:22" ht="14.25" customHeight="1">
      <c r="B28" s="90"/>
      <c r="C28" s="74" t="s">
        <v>357</v>
      </c>
      <c r="D28" s="74"/>
      <c r="E28" s="30">
        <f>+K37</f>
        <v>0</v>
      </c>
      <c r="F28" s="59"/>
      <c r="G28" s="26">
        <f>+E40</f>
        <v>0</v>
      </c>
      <c r="H28" s="26">
        <f>+K41</f>
        <v>0</v>
      </c>
      <c r="I28" s="78"/>
      <c r="J28" s="78"/>
      <c r="K28" s="68">
        <v>0</v>
      </c>
      <c r="L28" s="68">
        <v>0</v>
      </c>
      <c r="M28" s="68">
        <v>0</v>
      </c>
      <c r="N28" s="68">
        <v>0</v>
      </c>
      <c r="O28" s="68">
        <f>+E28+G28+H28+I28+J28</f>
        <v>0</v>
      </c>
      <c r="P28" s="68">
        <f>+E29+G29+H29+I29+J29</f>
        <v>0</v>
      </c>
      <c r="Q28" s="68">
        <f>+O28-P28</f>
        <v>0</v>
      </c>
      <c r="R28" s="68">
        <f>+L37++F40+L41</f>
        <v>0</v>
      </c>
      <c r="S28" s="68">
        <f>+F37+L40+F41</f>
        <v>0</v>
      </c>
      <c r="T28" s="63">
        <f>+R28-S28</f>
        <v>0</v>
      </c>
      <c r="U28" s="63">
        <f>+L28*2+M28*1+N28*0</f>
        <v>0</v>
      </c>
      <c r="V28" s="60"/>
    </row>
    <row r="29" spans="2:22" ht="14.25" customHeight="1">
      <c r="B29" s="90"/>
      <c r="C29" s="74"/>
      <c r="D29" s="74"/>
      <c r="E29" s="30">
        <f>+E37</f>
        <v>0</v>
      </c>
      <c r="F29" s="59"/>
      <c r="G29" s="26">
        <f>+K40</f>
        <v>0</v>
      </c>
      <c r="H29" s="26">
        <f>+E41</f>
        <v>0</v>
      </c>
      <c r="I29" s="78"/>
      <c r="J29" s="78"/>
      <c r="K29" s="68"/>
      <c r="L29" s="68"/>
      <c r="M29" s="68"/>
      <c r="N29" s="68"/>
      <c r="O29" s="68"/>
      <c r="P29" s="68"/>
      <c r="Q29" s="68"/>
      <c r="R29" s="68"/>
      <c r="S29" s="68"/>
      <c r="T29" s="63"/>
      <c r="U29" s="63"/>
      <c r="V29" s="60"/>
    </row>
    <row r="30" spans="2:22" ht="14.25" customHeight="1">
      <c r="B30" s="90"/>
      <c r="C30" s="74" t="s">
        <v>358</v>
      </c>
      <c r="D30" s="74"/>
      <c r="E30" s="30">
        <f>+E38</f>
        <v>0</v>
      </c>
      <c r="F30" s="27">
        <f>+K40</f>
        <v>0</v>
      </c>
      <c r="G30" s="59"/>
      <c r="H30" s="26">
        <f>+E36</f>
        <v>0</v>
      </c>
      <c r="I30" s="78"/>
      <c r="J30" s="78"/>
      <c r="K30" s="68">
        <v>0</v>
      </c>
      <c r="L30" s="68">
        <v>0</v>
      </c>
      <c r="M30" s="68">
        <v>0</v>
      </c>
      <c r="N30" s="68">
        <v>0</v>
      </c>
      <c r="O30" s="68">
        <f>+E30+F30+H30+I30</f>
        <v>0</v>
      </c>
      <c r="P30" s="68">
        <f>+E31+F31+H31+I31</f>
        <v>0</v>
      </c>
      <c r="Q30" s="68">
        <f>+O30-P30</f>
        <v>0</v>
      </c>
      <c r="R30" s="68">
        <f>+F36+F38+L40</f>
        <v>0</v>
      </c>
      <c r="S30" s="68">
        <f>+L36+L38+F40</f>
        <v>0</v>
      </c>
      <c r="T30" s="63">
        <f>+R30-S30</f>
        <v>0</v>
      </c>
      <c r="U30" s="63">
        <f>+L30*2+M30*1+N30*0</f>
        <v>0</v>
      </c>
      <c r="V30" s="60"/>
    </row>
    <row r="31" spans="2:22" ht="14.25" customHeight="1">
      <c r="B31" s="90"/>
      <c r="C31" s="74"/>
      <c r="D31" s="74"/>
      <c r="E31" s="30">
        <f>+K38</f>
        <v>0</v>
      </c>
      <c r="F31" s="27">
        <f>+E40</f>
        <v>0</v>
      </c>
      <c r="G31" s="59"/>
      <c r="H31" s="26">
        <f>+K36</f>
        <v>0</v>
      </c>
      <c r="I31" s="78"/>
      <c r="J31" s="78"/>
      <c r="K31" s="68"/>
      <c r="L31" s="68"/>
      <c r="M31" s="68"/>
      <c r="N31" s="68"/>
      <c r="O31" s="68"/>
      <c r="P31" s="68"/>
      <c r="Q31" s="68"/>
      <c r="R31" s="68"/>
      <c r="S31" s="68"/>
      <c r="T31" s="63"/>
      <c r="U31" s="63"/>
      <c r="V31" s="60"/>
    </row>
    <row r="32" spans="2:22" ht="14.25" customHeight="1">
      <c r="B32" s="90"/>
      <c r="C32" s="74" t="s">
        <v>359</v>
      </c>
      <c r="D32" s="74"/>
      <c r="E32" s="30">
        <f>+K39</f>
        <v>0</v>
      </c>
      <c r="F32" s="26">
        <f>+E41</f>
        <v>0</v>
      </c>
      <c r="G32" s="26">
        <f>+K36</f>
        <v>0</v>
      </c>
      <c r="H32" s="59"/>
      <c r="I32" s="78"/>
      <c r="J32" s="78"/>
      <c r="K32" s="68">
        <v>0</v>
      </c>
      <c r="L32" s="68">
        <v>0</v>
      </c>
      <c r="M32" s="68">
        <v>0</v>
      </c>
      <c r="N32" s="68">
        <v>0</v>
      </c>
      <c r="O32" s="68">
        <f>E32+F32+G32</f>
        <v>0</v>
      </c>
      <c r="P32" s="68">
        <f>+E33+F33+G33+I33+J33</f>
        <v>0</v>
      </c>
      <c r="Q32" s="68">
        <f>+O32-P32</f>
        <v>0</v>
      </c>
      <c r="R32" s="68">
        <f>+L36+L39+F41</f>
        <v>0</v>
      </c>
      <c r="S32" s="68">
        <f>+F36+F39+L41</f>
        <v>0</v>
      </c>
      <c r="T32" s="63">
        <f>+R32-S32</f>
        <v>0</v>
      </c>
      <c r="U32" s="63">
        <f>+L32*2+M32*1+N32*0</f>
        <v>0</v>
      </c>
      <c r="V32" s="60"/>
    </row>
    <row r="33" spans="2:22" ht="14.25" customHeight="1">
      <c r="B33" s="90"/>
      <c r="C33" s="74"/>
      <c r="D33" s="74"/>
      <c r="E33" s="30">
        <f>+E39</f>
        <v>0</v>
      </c>
      <c r="F33" s="26">
        <f>+K41</f>
        <v>0</v>
      </c>
      <c r="G33" s="26">
        <f>+E36</f>
        <v>0</v>
      </c>
      <c r="H33" s="59"/>
      <c r="I33" s="78"/>
      <c r="J33" s="78"/>
      <c r="K33" s="68"/>
      <c r="L33" s="68"/>
      <c r="M33" s="68"/>
      <c r="N33" s="68"/>
      <c r="O33" s="68"/>
      <c r="P33" s="68"/>
      <c r="Q33" s="68"/>
      <c r="R33" s="68"/>
      <c r="S33" s="68"/>
      <c r="T33" s="63"/>
      <c r="U33" s="63"/>
      <c r="V33" s="60"/>
    </row>
    <row r="34" spans="2:22" ht="14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2:22" ht="15">
      <c r="B35" s="29" t="s">
        <v>65</v>
      </c>
      <c r="C35" s="76" t="s">
        <v>7</v>
      </c>
      <c r="D35" s="77"/>
      <c r="E35" s="29" t="s">
        <v>24</v>
      </c>
      <c r="F35" s="29" t="s">
        <v>4</v>
      </c>
      <c r="G35" s="29" t="s">
        <v>0</v>
      </c>
      <c r="H35" s="70" t="s">
        <v>7</v>
      </c>
      <c r="I35" s="70"/>
      <c r="J35" s="70"/>
      <c r="K35" s="29" t="s">
        <v>24</v>
      </c>
      <c r="L35" s="29" t="s">
        <v>4</v>
      </c>
      <c r="M35" s="70" t="s">
        <v>5</v>
      </c>
      <c r="N35" s="70"/>
      <c r="O35" s="70" t="s">
        <v>6</v>
      </c>
      <c r="P35" s="70"/>
      <c r="Q35" s="70"/>
      <c r="R35" s="70"/>
      <c r="S35" s="70" t="s">
        <v>19</v>
      </c>
      <c r="T35" s="70"/>
      <c r="U35" s="70"/>
      <c r="V35" s="70"/>
    </row>
    <row r="36" spans="2:22" ht="26.25" customHeight="1">
      <c r="B36" s="88" t="s">
        <v>65</v>
      </c>
      <c r="C36" s="72" t="str">
        <f>C26</f>
        <v>YULI ANDREA MAHECHA REINA - INTEGRACION REGIONAL</v>
      </c>
      <c r="D36" s="73"/>
      <c r="E36" s="20"/>
      <c r="F36" s="20"/>
      <c r="G36" s="25" t="s">
        <v>0</v>
      </c>
      <c r="H36" s="61" t="str">
        <f>C28</f>
        <v>LUISA FERNANDA JIMENEZ - INTEGRACION REGIONAL</v>
      </c>
      <c r="I36" s="61"/>
      <c r="J36" s="61"/>
      <c r="K36" s="20"/>
      <c r="L36" s="20"/>
      <c r="M36" s="71">
        <v>0.5833333333333334</v>
      </c>
      <c r="N36" s="71"/>
      <c r="O36" s="79" t="s">
        <v>383</v>
      </c>
      <c r="P36" s="80"/>
      <c r="Q36" s="80"/>
      <c r="R36" s="81"/>
      <c r="S36" s="69">
        <v>4</v>
      </c>
      <c r="T36" s="69"/>
      <c r="U36" s="69"/>
      <c r="V36" s="69"/>
    </row>
    <row r="37" spans="2:22" ht="26.25" customHeight="1">
      <c r="B37" s="88"/>
      <c r="C37" s="65" t="str">
        <f>C30</f>
        <v>SANDRA LOZANO - GENERAL</v>
      </c>
      <c r="D37" s="66"/>
      <c r="E37" s="20"/>
      <c r="F37" s="20"/>
      <c r="G37" s="25" t="s">
        <v>0</v>
      </c>
      <c r="H37" s="61" t="str">
        <f>C32</f>
        <v>KAREN AYALA - IDACO</v>
      </c>
      <c r="I37" s="61"/>
      <c r="J37" s="61"/>
      <c r="K37" s="20"/>
      <c r="L37" s="20"/>
      <c r="M37" s="71">
        <v>0.5902777777777778</v>
      </c>
      <c r="N37" s="71"/>
      <c r="O37" s="82"/>
      <c r="P37" s="83"/>
      <c r="Q37" s="83"/>
      <c r="R37" s="84"/>
      <c r="S37" s="69"/>
      <c r="T37" s="69"/>
      <c r="U37" s="69"/>
      <c r="V37" s="69"/>
    </row>
    <row r="38" spans="2:22" ht="26.25" customHeight="1">
      <c r="B38" s="88"/>
      <c r="C38" s="72" t="str">
        <f>C32</f>
        <v>KAREN AYALA - IDACO</v>
      </c>
      <c r="D38" s="73"/>
      <c r="E38" s="20"/>
      <c r="F38" s="20"/>
      <c r="G38" s="25" t="s">
        <v>0</v>
      </c>
      <c r="H38" s="61" t="str">
        <f>C26</f>
        <v>YULI ANDREA MAHECHA REINA - INTEGRACION REGIONAL</v>
      </c>
      <c r="I38" s="61"/>
      <c r="J38" s="61"/>
      <c r="K38" s="20"/>
      <c r="L38" s="20"/>
      <c r="M38" s="71">
        <v>0.5972222222222222</v>
      </c>
      <c r="N38" s="71"/>
      <c r="O38" s="82"/>
      <c r="P38" s="83"/>
      <c r="Q38" s="83"/>
      <c r="R38" s="84"/>
      <c r="S38" s="69"/>
      <c r="T38" s="69"/>
      <c r="U38" s="69"/>
      <c r="V38" s="69"/>
    </row>
    <row r="39" spans="2:22" ht="26.25" customHeight="1">
      <c r="B39" s="88"/>
      <c r="C39" s="65" t="str">
        <f>C28</f>
        <v>LUISA FERNANDA JIMENEZ - INTEGRACION REGIONAL</v>
      </c>
      <c r="D39" s="66"/>
      <c r="E39" s="20"/>
      <c r="F39" s="20"/>
      <c r="G39" s="25" t="s">
        <v>0</v>
      </c>
      <c r="H39" s="61" t="str">
        <f>C30</f>
        <v>SANDRA LOZANO - GENERAL</v>
      </c>
      <c r="I39" s="61"/>
      <c r="J39" s="61"/>
      <c r="K39" s="20"/>
      <c r="L39" s="20"/>
      <c r="M39" s="71">
        <v>0.6041666666666666</v>
      </c>
      <c r="N39" s="71"/>
      <c r="O39" s="82"/>
      <c r="P39" s="83"/>
      <c r="Q39" s="83"/>
      <c r="R39" s="84"/>
      <c r="S39" s="69"/>
      <c r="T39" s="69"/>
      <c r="U39" s="69"/>
      <c r="V39" s="69"/>
    </row>
    <row r="40" spans="2:22" ht="26.25" customHeight="1">
      <c r="B40" s="88"/>
      <c r="C40" s="65" t="str">
        <f>C26</f>
        <v>YULI ANDREA MAHECHA REINA - INTEGRACION REGIONAL</v>
      </c>
      <c r="D40" s="66"/>
      <c r="E40" s="20"/>
      <c r="F40" s="20"/>
      <c r="G40" s="25" t="s">
        <v>0</v>
      </c>
      <c r="H40" s="61" t="str">
        <f>C30</f>
        <v>SANDRA LOZANO - GENERAL</v>
      </c>
      <c r="I40" s="61"/>
      <c r="J40" s="61"/>
      <c r="K40" s="20"/>
      <c r="L40" s="20"/>
      <c r="M40" s="71">
        <v>0.611111111111111</v>
      </c>
      <c r="N40" s="71"/>
      <c r="O40" s="82"/>
      <c r="P40" s="83"/>
      <c r="Q40" s="83"/>
      <c r="R40" s="84"/>
      <c r="S40" s="69"/>
      <c r="T40" s="69"/>
      <c r="U40" s="69"/>
      <c r="V40" s="69"/>
    </row>
    <row r="41" spans="2:22" ht="26.25" customHeight="1">
      <c r="B41" s="88"/>
      <c r="C41" s="65" t="str">
        <f>C28</f>
        <v>LUISA FERNANDA JIMENEZ - INTEGRACION REGIONAL</v>
      </c>
      <c r="D41" s="66"/>
      <c r="E41" s="20"/>
      <c r="F41" s="20"/>
      <c r="G41" s="25" t="s">
        <v>0</v>
      </c>
      <c r="H41" s="61" t="str">
        <f>C32</f>
        <v>KAREN AYALA - IDACO</v>
      </c>
      <c r="I41" s="61"/>
      <c r="J41" s="61"/>
      <c r="K41" s="20"/>
      <c r="L41" s="20"/>
      <c r="M41" s="71">
        <v>0.6180555555555556</v>
      </c>
      <c r="N41" s="71"/>
      <c r="O41" s="85"/>
      <c r="P41" s="86"/>
      <c r="Q41" s="86"/>
      <c r="R41" s="87"/>
      <c r="S41" s="69"/>
      <c r="T41" s="69"/>
      <c r="U41" s="69"/>
      <c r="V41" s="69"/>
    </row>
    <row r="43" spans="2:22" ht="15.75">
      <c r="B43" s="38" t="s">
        <v>9</v>
      </c>
      <c r="C43" s="62"/>
      <c r="D43" s="62"/>
      <c r="E43" s="28">
        <v>1</v>
      </c>
      <c r="F43" s="28">
        <v>2</v>
      </c>
      <c r="G43" s="28">
        <v>3</v>
      </c>
      <c r="H43" s="28">
        <v>4</v>
      </c>
      <c r="I43" s="78"/>
      <c r="J43" s="78"/>
      <c r="K43" s="28" t="s">
        <v>1</v>
      </c>
      <c r="L43" s="28" t="s">
        <v>2</v>
      </c>
      <c r="M43" s="28" t="s">
        <v>3</v>
      </c>
      <c r="N43" s="28" t="s">
        <v>10</v>
      </c>
      <c r="O43" s="28" t="s">
        <v>21</v>
      </c>
      <c r="P43" s="28" t="s">
        <v>22</v>
      </c>
      <c r="Q43" s="28" t="s">
        <v>23</v>
      </c>
      <c r="R43" s="28" t="s">
        <v>13</v>
      </c>
      <c r="S43" s="28" t="s">
        <v>11</v>
      </c>
      <c r="T43" s="28" t="s">
        <v>12</v>
      </c>
      <c r="U43" s="28" t="s">
        <v>4</v>
      </c>
      <c r="V43" s="28" t="s">
        <v>20</v>
      </c>
    </row>
    <row r="44" spans="2:22" ht="14.25" customHeight="1">
      <c r="B44" s="89" t="s">
        <v>66</v>
      </c>
      <c r="C44" s="74" t="s">
        <v>360</v>
      </c>
      <c r="D44" s="74"/>
      <c r="E44" s="75"/>
      <c r="F44" s="26">
        <f>+E55</f>
        <v>0</v>
      </c>
      <c r="G44" s="26">
        <f>+K56</f>
        <v>0</v>
      </c>
      <c r="H44" s="26">
        <f>+E57</f>
        <v>0</v>
      </c>
      <c r="I44" s="78"/>
      <c r="J44" s="78"/>
      <c r="K44" s="68">
        <v>0</v>
      </c>
      <c r="L44" s="68">
        <v>0</v>
      </c>
      <c r="M44" s="63">
        <v>0</v>
      </c>
      <c r="N44" s="63">
        <v>0</v>
      </c>
      <c r="O44" s="68">
        <f>+F44+G44+H44+I44+J44</f>
        <v>0</v>
      </c>
      <c r="P44" s="68">
        <f>+F45+G45+H45+I45+J45</f>
        <v>0</v>
      </c>
      <c r="Q44" s="68">
        <f>+O44-P44</f>
        <v>0</v>
      </c>
      <c r="R44" s="63">
        <f>+F55+L56+F57</f>
        <v>0</v>
      </c>
      <c r="S44" s="63">
        <f>+L55+F56+L57</f>
        <v>0</v>
      </c>
      <c r="T44" s="63">
        <f>+R44-S44</f>
        <v>0</v>
      </c>
      <c r="U44" s="63">
        <f>+L44*2+M44*1+N44*0</f>
        <v>0</v>
      </c>
      <c r="V44" s="60"/>
    </row>
    <row r="45" spans="2:22" ht="14.25" customHeight="1">
      <c r="B45" s="90"/>
      <c r="C45" s="74"/>
      <c r="D45" s="74"/>
      <c r="E45" s="75"/>
      <c r="F45" s="26">
        <f>+K55</f>
        <v>0</v>
      </c>
      <c r="G45" s="26">
        <f>+E56</f>
        <v>0</v>
      </c>
      <c r="H45" s="26">
        <f>+K57</f>
        <v>0</v>
      </c>
      <c r="I45" s="78"/>
      <c r="J45" s="78"/>
      <c r="K45" s="68"/>
      <c r="L45" s="68"/>
      <c r="M45" s="63"/>
      <c r="N45" s="63"/>
      <c r="O45" s="68"/>
      <c r="P45" s="68"/>
      <c r="Q45" s="68"/>
      <c r="R45" s="63"/>
      <c r="S45" s="63"/>
      <c r="T45" s="63"/>
      <c r="U45" s="63"/>
      <c r="V45" s="60"/>
    </row>
    <row r="46" spans="2:22" ht="14.25" customHeight="1">
      <c r="B46" s="90"/>
      <c r="C46" s="74" t="s">
        <v>361</v>
      </c>
      <c r="D46" s="74"/>
      <c r="E46" s="30">
        <f>+K55</f>
        <v>0</v>
      </c>
      <c r="F46" s="59"/>
      <c r="G46" s="26">
        <f>+E58</f>
        <v>0</v>
      </c>
      <c r="H46" s="26">
        <f>+K59</f>
        <v>0</v>
      </c>
      <c r="I46" s="78"/>
      <c r="J46" s="78"/>
      <c r="K46" s="68">
        <v>0</v>
      </c>
      <c r="L46" s="68">
        <v>0</v>
      </c>
      <c r="M46" s="68">
        <v>0</v>
      </c>
      <c r="N46" s="68">
        <v>0</v>
      </c>
      <c r="O46" s="68">
        <f>+E46+G46+H46+I46+J46</f>
        <v>0</v>
      </c>
      <c r="P46" s="68">
        <f>+E47+G47+H47+I47+J47</f>
        <v>0</v>
      </c>
      <c r="Q46" s="68">
        <f>+O46-P46</f>
        <v>0</v>
      </c>
      <c r="R46" s="68">
        <f>+L55++F58+L59</f>
        <v>0</v>
      </c>
      <c r="S46" s="68">
        <f>+F55+L58+F59</f>
        <v>0</v>
      </c>
      <c r="T46" s="63">
        <f>+R46-S46</f>
        <v>0</v>
      </c>
      <c r="U46" s="63">
        <f>+L46*2+M46*1+N46*0</f>
        <v>0</v>
      </c>
      <c r="V46" s="60"/>
    </row>
    <row r="47" spans="2:22" ht="14.25" customHeight="1">
      <c r="B47" s="90"/>
      <c r="C47" s="74"/>
      <c r="D47" s="74"/>
      <c r="E47" s="30">
        <f>+E55</f>
        <v>0</v>
      </c>
      <c r="F47" s="59"/>
      <c r="G47" s="26">
        <f>+K58</f>
        <v>0</v>
      </c>
      <c r="H47" s="26">
        <f>+E59</f>
        <v>0</v>
      </c>
      <c r="I47" s="78"/>
      <c r="J47" s="78"/>
      <c r="K47" s="68"/>
      <c r="L47" s="68"/>
      <c r="M47" s="68"/>
      <c r="N47" s="68"/>
      <c r="O47" s="68"/>
      <c r="P47" s="68"/>
      <c r="Q47" s="68"/>
      <c r="R47" s="68"/>
      <c r="S47" s="68"/>
      <c r="T47" s="63"/>
      <c r="U47" s="63"/>
      <c r="V47" s="60"/>
    </row>
    <row r="48" spans="2:22" ht="14.25" customHeight="1">
      <c r="B48" s="90"/>
      <c r="C48" s="74" t="s">
        <v>362</v>
      </c>
      <c r="D48" s="74"/>
      <c r="E48" s="30">
        <f>+E56</f>
        <v>0</v>
      </c>
      <c r="F48" s="27">
        <f>+K58</f>
        <v>0</v>
      </c>
      <c r="G48" s="59"/>
      <c r="H48" s="26">
        <f>+E54</f>
        <v>0</v>
      </c>
      <c r="I48" s="78"/>
      <c r="J48" s="78"/>
      <c r="K48" s="68">
        <v>0</v>
      </c>
      <c r="L48" s="68">
        <v>0</v>
      </c>
      <c r="M48" s="68">
        <v>0</v>
      </c>
      <c r="N48" s="68">
        <v>0</v>
      </c>
      <c r="O48" s="68">
        <f>+E48+F48+H48+I48</f>
        <v>0</v>
      </c>
      <c r="P48" s="68">
        <f>+E49+F49+H49+I49</f>
        <v>0</v>
      </c>
      <c r="Q48" s="68">
        <f>+O48-P48</f>
        <v>0</v>
      </c>
      <c r="R48" s="68">
        <f>+F54+F56+L58</f>
        <v>0</v>
      </c>
      <c r="S48" s="68">
        <f>+L54+L56+F58</f>
        <v>0</v>
      </c>
      <c r="T48" s="63">
        <f>+R48-S48</f>
        <v>0</v>
      </c>
      <c r="U48" s="63">
        <f>+L48*2+M48*1+N48*0</f>
        <v>0</v>
      </c>
      <c r="V48" s="60"/>
    </row>
    <row r="49" spans="2:22" ht="14.25" customHeight="1">
      <c r="B49" s="90"/>
      <c r="C49" s="74"/>
      <c r="D49" s="74"/>
      <c r="E49" s="30">
        <f>+K56</f>
        <v>0</v>
      </c>
      <c r="F49" s="27">
        <f>+E58</f>
        <v>0</v>
      </c>
      <c r="G49" s="59"/>
      <c r="H49" s="26">
        <f>+K54</f>
        <v>0</v>
      </c>
      <c r="I49" s="78"/>
      <c r="J49" s="78"/>
      <c r="K49" s="68"/>
      <c r="L49" s="68"/>
      <c r="M49" s="68"/>
      <c r="N49" s="68"/>
      <c r="O49" s="68"/>
      <c r="P49" s="68"/>
      <c r="Q49" s="68"/>
      <c r="R49" s="68"/>
      <c r="S49" s="68"/>
      <c r="T49" s="63"/>
      <c r="U49" s="63"/>
      <c r="V49" s="60"/>
    </row>
    <row r="50" spans="2:22" ht="14.25" customHeight="1">
      <c r="B50" s="90"/>
      <c r="C50" s="74" t="s">
        <v>363</v>
      </c>
      <c r="D50" s="74"/>
      <c r="E50" s="30">
        <f>+K57</f>
        <v>0</v>
      </c>
      <c r="F50" s="26">
        <f>+E59</f>
        <v>0</v>
      </c>
      <c r="G50" s="26">
        <f>+K54</f>
        <v>0</v>
      </c>
      <c r="H50" s="59"/>
      <c r="I50" s="78"/>
      <c r="J50" s="78"/>
      <c r="K50" s="68">
        <v>0</v>
      </c>
      <c r="L50" s="68">
        <v>0</v>
      </c>
      <c r="M50" s="68">
        <v>0</v>
      </c>
      <c r="N50" s="68">
        <v>0</v>
      </c>
      <c r="O50" s="68">
        <f>E50+F50+G50</f>
        <v>0</v>
      </c>
      <c r="P50" s="68">
        <f>+E51+F51+G51+I51+J51</f>
        <v>0</v>
      </c>
      <c r="Q50" s="68">
        <f>+O50-P50</f>
        <v>0</v>
      </c>
      <c r="R50" s="68">
        <f>+L54+L57+F59</f>
        <v>0</v>
      </c>
      <c r="S50" s="68">
        <f>+F54+F57+L59</f>
        <v>0</v>
      </c>
      <c r="T50" s="63">
        <f>+R50-S50</f>
        <v>0</v>
      </c>
      <c r="U50" s="63">
        <f>+L50*2+M50*1+N50*0</f>
        <v>0</v>
      </c>
      <c r="V50" s="60"/>
    </row>
    <row r="51" spans="2:22" ht="14.25" customHeight="1">
      <c r="B51" s="90"/>
      <c r="C51" s="74"/>
      <c r="D51" s="74"/>
      <c r="E51" s="30">
        <f>+E57</f>
        <v>0</v>
      </c>
      <c r="F51" s="26">
        <f>+K59</f>
        <v>0</v>
      </c>
      <c r="G51" s="26">
        <f>+E54</f>
        <v>0</v>
      </c>
      <c r="H51" s="59"/>
      <c r="I51" s="78"/>
      <c r="J51" s="78"/>
      <c r="K51" s="68"/>
      <c r="L51" s="68"/>
      <c r="M51" s="68"/>
      <c r="N51" s="68"/>
      <c r="O51" s="68"/>
      <c r="P51" s="68"/>
      <c r="Q51" s="68"/>
      <c r="R51" s="68"/>
      <c r="S51" s="68"/>
      <c r="T51" s="63"/>
      <c r="U51" s="63"/>
      <c r="V51" s="60"/>
    </row>
    <row r="52" spans="2:22" ht="14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2:22" ht="15">
      <c r="B53" s="29" t="s">
        <v>66</v>
      </c>
      <c r="C53" s="76" t="s">
        <v>7</v>
      </c>
      <c r="D53" s="77"/>
      <c r="E53" s="29" t="s">
        <v>24</v>
      </c>
      <c r="F53" s="29" t="s">
        <v>4</v>
      </c>
      <c r="G53" s="29" t="s">
        <v>0</v>
      </c>
      <c r="H53" s="70" t="s">
        <v>7</v>
      </c>
      <c r="I53" s="70"/>
      <c r="J53" s="70"/>
      <c r="K53" s="29" t="s">
        <v>24</v>
      </c>
      <c r="L53" s="29" t="s">
        <v>4</v>
      </c>
      <c r="M53" s="70" t="s">
        <v>5</v>
      </c>
      <c r="N53" s="70"/>
      <c r="O53" s="70" t="s">
        <v>6</v>
      </c>
      <c r="P53" s="70"/>
      <c r="Q53" s="70"/>
      <c r="R53" s="70"/>
      <c r="S53" s="70" t="s">
        <v>19</v>
      </c>
      <c r="T53" s="70"/>
      <c r="U53" s="70"/>
      <c r="V53" s="70"/>
    </row>
    <row r="54" spans="2:22" ht="28.5" customHeight="1">
      <c r="B54" s="88" t="s">
        <v>66</v>
      </c>
      <c r="C54" s="72" t="str">
        <f>C44</f>
        <v>CLARA ISABEL DE LAS MERCEDES GARAY ROMERO - HACIENDA</v>
      </c>
      <c r="D54" s="73"/>
      <c r="E54" s="20"/>
      <c r="F54" s="20"/>
      <c r="G54" s="25" t="s">
        <v>0</v>
      </c>
      <c r="H54" s="61" t="str">
        <f>C46</f>
        <v>LILIA ANGELICA SANCHEZ - INSTITUTO DE BIENESTAR Y PROTECCION ANIMAL</v>
      </c>
      <c r="I54" s="61"/>
      <c r="J54" s="61"/>
      <c r="K54" s="20"/>
      <c r="L54" s="20"/>
      <c r="M54" s="71">
        <v>0.625</v>
      </c>
      <c r="N54" s="71"/>
      <c r="O54" s="79" t="s">
        <v>383</v>
      </c>
      <c r="P54" s="80"/>
      <c r="Q54" s="80"/>
      <c r="R54" s="81"/>
      <c r="S54" s="69">
        <v>4</v>
      </c>
      <c r="T54" s="69"/>
      <c r="U54" s="69"/>
      <c r="V54" s="69"/>
    </row>
    <row r="55" spans="2:22" ht="28.5" customHeight="1">
      <c r="B55" s="88"/>
      <c r="C55" s="65" t="str">
        <f>C48</f>
        <v>ALLEN AUDREY QUESADA HERNÁNDEZ - MUJER Y EQUIDAD DE GENERO</v>
      </c>
      <c r="D55" s="66"/>
      <c r="E55" s="20"/>
      <c r="F55" s="20"/>
      <c r="G55" s="25" t="s">
        <v>0</v>
      </c>
      <c r="H55" s="61" t="str">
        <f>C50</f>
        <v>CAMILA IVONNE HERNANDEZ MONCADA - ASUNTOS INTERNACIONALES</v>
      </c>
      <c r="I55" s="61"/>
      <c r="J55" s="61"/>
      <c r="K55" s="20"/>
      <c r="L55" s="20"/>
      <c r="M55" s="71">
        <v>0.6319444444444444</v>
      </c>
      <c r="N55" s="71"/>
      <c r="O55" s="82"/>
      <c r="P55" s="83"/>
      <c r="Q55" s="83"/>
      <c r="R55" s="84"/>
      <c r="S55" s="69"/>
      <c r="T55" s="69"/>
      <c r="U55" s="69"/>
      <c r="V55" s="69"/>
    </row>
    <row r="56" spans="2:22" ht="28.5" customHeight="1">
      <c r="B56" s="88"/>
      <c r="C56" s="72" t="str">
        <f>C50</f>
        <v>CAMILA IVONNE HERNANDEZ MONCADA - ASUNTOS INTERNACIONALES</v>
      </c>
      <c r="D56" s="73"/>
      <c r="E56" s="20"/>
      <c r="F56" s="20"/>
      <c r="G56" s="25" t="s">
        <v>0</v>
      </c>
      <c r="H56" s="61" t="str">
        <f>C44</f>
        <v>CLARA ISABEL DE LAS MERCEDES GARAY ROMERO - HACIENDA</v>
      </c>
      <c r="I56" s="61"/>
      <c r="J56" s="61"/>
      <c r="K56" s="20"/>
      <c r="L56" s="20"/>
      <c r="M56" s="71">
        <v>0.638888888888889</v>
      </c>
      <c r="N56" s="71"/>
      <c r="O56" s="82"/>
      <c r="P56" s="83"/>
      <c r="Q56" s="83"/>
      <c r="R56" s="84"/>
      <c r="S56" s="69"/>
      <c r="T56" s="69"/>
      <c r="U56" s="69"/>
      <c r="V56" s="69"/>
    </row>
    <row r="57" spans="2:22" ht="28.5" customHeight="1">
      <c r="B57" s="88"/>
      <c r="C57" s="65" t="str">
        <f>C46</f>
        <v>LILIA ANGELICA SANCHEZ - INSTITUTO DE BIENESTAR Y PROTECCION ANIMAL</v>
      </c>
      <c r="D57" s="66"/>
      <c r="E57" s="20"/>
      <c r="F57" s="20"/>
      <c r="G57" s="25" t="s">
        <v>0</v>
      </c>
      <c r="H57" s="61" t="str">
        <f>C48</f>
        <v>ALLEN AUDREY QUESADA HERNÁNDEZ - MUJER Y EQUIDAD DE GENERO</v>
      </c>
      <c r="I57" s="61"/>
      <c r="J57" s="61"/>
      <c r="K57" s="20"/>
      <c r="L57" s="20"/>
      <c r="M57" s="71" t="s">
        <v>407</v>
      </c>
      <c r="N57" s="71"/>
      <c r="O57" s="82"/>
      <c r="P57" s="83"/>
      <c r="Q57" s="83"/>
      <c r="R57" s="84"/>
      <c r="S57" s="69"/>
      <c r="T57" s="69"/>
      <c r="U57" s="69"/>
      <c r="V57" s="69"/>
    </row>
    <row r="58" spans="2:22" ht="28.5" customHeight="1">
      <c r="B58" s="88"/>
      <c r="C58" s="65" t="str">
        <f>C44</f>
        <v>CLARA ISABEL DE LAS MERCEDES GARAY ROMERO - HACIENDA</v>
      </c>
      <c r="D58" s="66"/>
      <c r="E58" s="20"/>
      <c r="F58" s="20"/>
      <c r="G58" s="25" t="s">
        <v>0</v>
      </c>
      <c r="H58" s="61" t="str">
        <f>C48</f>
        <v>ALLEN AUDREY QUESADA HERNÁNDEZ - MUJER Y EQUIDAD DE GENERO</v>
      </c>
      <c r="I58" s="61"/>
      <c r="J58" s="61"/>
      <c r="K58" s="20"/>
      <c r="L58" s="20"/>
      <c r="M58" s="71">
        <v>0.6527777777777778</v>
      </c>
      <c r="N58" s="71"/>
      <c r="O58" s="82"/>
      <c r="P58" s="83"/>
      <c r="Q58" s="83"/>
      <c r="R58" s="84"/>
      <c r="S58" s="69"/>
      <c r="T58" s="69"/>
      <c r="U58" s="69"/>
      <c r="V58" s="69"/>
    </row>
    <row r="59" spans="2:22" ht="28.5" customHeight="1">
      <c r="B59" s="88"/>
      <c r="C59" s="65" t="str">
        <f>C46</f>
        <v>LILIA ANGELICA SANCHEZ - INSTITUTO DE BIENESTAR Y PROTECCION ANIMAL</v>
      </c>
      <c r="D59" s="66"/>
      <c r="E59" s="20"/>
      <c r="F59" s="20"/>
      <c r="G59" s="25" t="s">
        <v>0</v>
      </c>
      <c r="H59" s="61" t="str">
        <f>C50</f>
        <v>CAMILA IVONNE HERNANDEZ MONCADA - ASUNTOS INTERNACIONALES</v>
      </c>
      <c r="I59" s="61"/>
      <c r="J59" s="61"/>
      <c r="K59" s="20"/>
      <c r="L59" s="20"/>
      <c r="M59" s="71">
        <v>0.6597222222222222</v>
      </c>
      <c r="N59" s="71"/>
      <c r="O59" s="85"/>
      <c r="P59" s="86"/>
      <c r="Q59" s="86"/>
      <c r="R59" s="87"/>
      <c r="S59" s="69"/>
      <c r="T59" s="69"/>
      <c r="U59" s="69"/>
      <c r="V59" s="69"/>
    </row>
    <row r="61" spans="2:22" ht="15.75">
      <c r="B61" s="38" t="s">
        <v>9</v>
      </c>
      <c r="C61" s="62"/>
      <c r="D61" s="62"/>
      <c r="E61" s="28">
        <v>1</v>
      </c>
      <c r="F61" s="28">
        <v>2</v>
      </c>
      <c r="G61" s="40">
        <v>3</v>
      </c>
      <c r="H61" s="57">
        <v>4</v>
      </c>
      <c r="I61" s="93"/>
      <c r="J61" s="78"/>
      <c r="K61" s="28" t="s">
        <v>1</v>
      </c>
      <c r="L61" s="28" t="s">
        <v>2</v>
      </c>
      <c r="M61" s="28" t="s">
        <v>3</v>
      </c>
      <c r="N61" s="28" t="s">
        <v>10</v>
      </c>
      <c r="O61" s="28" t="s">
        <v>21</v>
      </c>
      <c r="P61" s="28" t="s">
        <v>22</v>
      </c>
      <c r="Q61" s="28" t="s">
        <v>23</v>
      </c>
      <c r="R61" s="28" t="s">
        <v>13</v>
      </c>
      <c r="S61" s="28" t="s">
        <v>11</v>
      </c>
      <c r="T61" s="28" t="s">
        <v>12</v>
      </c>
      <c r="U61" s="28" t="s">
        <v>4</v>
      </c>
      <c r="V61" s="28" t="s">
        <v>20</v>
      </c>
    </row>
    <row r="62" spans="2:22" ht="14.25" customHeight="1">
      <c r="B62" s="89" t="s">
        <v>67</v>
      </c>
      <c r="C62" s="74" t="s">
        <v>364</v>
      </c>
      <c r="D62" s="74"/>
      <c r="E62" s="75"/>
      <c r="F62" s="26">
        <f>+E73</f>
        <v>0</v>
      </c>
      <c r="G62" s="41">
        <f>+K74</f>
        <v>0</v>
      </c>
      <c r="H62" s="58">
        <f>+E75</f>
        <v>0</v>
      </c>
      <c r="I62" s="93"/>
      <c r="J62" s="78"/>
      <c r="K62" s="68">
        <v>0</v>
      </c>
      <c r="L62" s="68">
        <v>0</v>
      </c>
      <c r="M62" s="63">
        <v>0</v>
      </c>
      <c r="N62" s="63">
        <v>0</v>
      </c>
      <c r="O62" s="68">
        <f>+F62+G62+H62+I62+J62</f>
        <v>0</v>
      </c>
      <c r="P62" s="68">
        <f>+F63+G63+H63+I63+J63</f>
        <v>0</v>
      </c>
      <c r="Q62" s="68">
        <f>+O62-P62</f>
        <v>0</v>
      </c>
      <c r="R62" s="63">
        <f>+F73+L74+F75</f>
        <v>0</v>
      </c>
      <c r="S62" s="63">
        <f>+L73+F74+L75</f>
        <v>0</v>
      </c>
      <c r="T62" s="63">
        <f>+R62-S62</f>
        <v>0</v>
      </c>
      <c r="U62" s="63">
        <f>+L62*2+M62*1+N62*0</f>
        <v>0</v>
      </c>
      <c r="V62" s="60"/>
    </row>
    <row r="63" spans="2:22" ht="14.25" customHeight="1">
      <c r="B63" s="90"/>
      <c r="C63" s="74"/>
      <c r="D63" s="74"/>
      <c r="E63" s="75"/>
      <c r="F63" s="26">
        <f>+K73</f>
        <v>0</v>
      </c>
      <c r="G63" s="41">
        <f>+E74</f>
        <v>0</v>
      </c>
      <c r="H63" s="58">
        <f>+K75</f>
        <v>0</v>
      </c>
      <c r="I63" s="93"/>
      <c r="J63" s="78"/>
      <c r="K63" s="68"/>
      <c r="L63" s="68"/>
      <c r="M63" s="63"/>
      <c r="N63" s="63"/>
      <c r="O63" s="68"/>
      <c r="P63" s="68"/>
      <c r="Q63" s="68"/>
      <c r="R63" s="63"/>
      <c r="S63" s="63"/>
      <c r="T63" s="63"/>
      <c r="U63" s="63"/>
      <c r="V63" s="60"/>
    </row>
    <row r="64" spans="2:22" ht="14.25" customHeight="1">
      <c r="B64" s="90"/>
      <c r="C64" s="74" t="s">
        <v>390</v>
      </c>
      <c r="D64" s="74"/>
      <c r="E64" s="30">
        <f>+K73</f>
        <v>0</v>
      </c>
      <c r="F64" s="59"/>
      <c r="G64" s="41">
        <f>+E76</f>
        <v>0</v>
      </c>
      <c r="H64" s="58">
        <f>+K77</f>
        <v>0</v>
      </c>
      <c r="I64" s="93"/>
      <c r="J64" s="78"/>
      <c r="K64" s="68">
        <v>0</v>
      </c>
      <c r="L64" s="68">
        <v>0</v>
      </c>
      <c r="M64" s="68">
        <v>0</v>
      </c>
      <c r="N64" s="68">
        <v>0</v>
      </c>
      <c r="O64" s="68">
        <f>+E64+G64+H64+I64+J64</f>
        <v>0</v>
      </c>
      <c r="P64" s="68">
        <f>+E65+G65+H65+I65+J65</f>
        <v>0</v>
      </c>
      <c r="Q64" s="68">
        <f>+O64-P64</f>
        <v>0</v>
      </c>
      <c r="R64" s="68">
        <f>+L73++F76+L77</f>
        <v>0</v>
      </c>
      <c r="S64" s="68">
        <f>+F73+L76+F77</f>
        <v>0</v>
      </c>
      <c r="T64" s="63">
        <f>+R64-S64</f>
        <v>0</v>
      </c>
      <c r="U64" s="63">
        <f>+L64*2+M64*1+N64*0</f>
        <v>0</v>
      </c>
      <c r="V64" s="60"/>
    </row>
    <row r="65" spans="2:22" ht="14.25" customHeight="1">
      <c r="B65" s="90"/>
      <c r="C65" s="74"/>
      <c r="D65" s="74"/>
      <c r="E65" s="30">
        <f>+E73</f>
        <v>0</v>
      </c>
      <c r="F65" s="59"/>
      <c r="G65" s="41">
        <f>+K76</f>
        <v>0</v>
      </c>
      <c r="H65" s="58">
        <f>+E77</f>
        <v>0</v>
      </c>
      <c r="I65" s="93"/>
      <c r="J65" s="78"/>
      <c r="K65" s="68"/>
      <c r="L65" s="68"/>
      <c r="M65" s="68"/>
      <c r="N65" s="68"/>
      <c r="O65" s="68"/>
      <c r="P65" s="68"/>
      <c r="Q65" s="68"/>
      <c r="R65" s="68"/>
      <c r="S65" s="68"/>
      <c r="T65" s="63"/>
      <c r="U65" s="63"/>
      <c r="V65" s="60"/>
    </row>
    <row r="66" spans="2:22" ht="14.25" customHeight="1">
      <c r="B66" s="90"/>
      <c r="C66" s="74" t="s">
        <v>365</v>
      </c>
      <c r="D66" s="74"/>
      <c r="E66" s="30">
        <f>+E74</f>
        <v>0</v>
      </c>
      <c r="F66" s="27">
        <f>+K76</f>
        <v>0</v>
      </c>
      <c r="G66" s="64"/>
      <c r="H66" s="58">
        <f>+E72</f>
        <v>0</v>
      </c>
      <c r="I66" s="93"/>
      <c r="J66" s="78"/>
      <c r="K66" s="68">
        <v>0</v>
      </c>
      <c r="L66" s="68">
        <v>0</v>
      </c>
      <c r="M66" s="68">
        <v>0</v>
      </c>
      <c r="N66" s="68">
        <v>0</v>
      </c>
      <c r="O66" s="68">
        <f>+E66+F66+H66+I66</f>
        <v>0</v>
      </c>
      <c r="P66" s="68">
        <f>+E67+F67+H67+I67</f>
        <v>0</v>
      </c>
      <c r="Q66" s="68">
        <f>+O66-P66</f>
        <v>0</v>
      </c>
      <c r="R66" s="68">
        <f>+F72+F74+L76</f>
        <v>0</v>
      </c>
      <c r="S66" s="68">
        <f>+L72+L74+F76</f>
        <v>0</v>
      </c>
      <c r="T66" s="63">
        <f>+R66-S66</f>
        <v>0</v>
      </c>
      <c r="U66" s="63">
        <f>+L66*2+M66*1+N66*0</f>
        <v>0</v>
      </c>
      <c r="V66" s="60"/>
    </row>
    <row r="67" spans="2:22" ht="14.25" customHeight="1">
      <c r="B67" s="90"/>
      <c r="C67" s="74"/>
      <c r="D67" s="74"/>
      <c r="E67" s="30">
        <f>+K74</f>
        <v>0</v>
      </c>
      <c r="F67" s="27">
        <f>+E76</f>
        <v>0</v>
      </c>
      <c r="G67" s="64"/>
      <c r="H67" s="58">
        <f>+K72</f>
        <v>0</v>
      </c>
      <c r="I67" s="93"/>
      <c r="J67" s="78"/>
      <c r="K67" s="68"/>
      <c r="L67" s="68"/>
      <c r="M67" s="68"/>
      <c r="N67" s="68"/>
      <c r="O67" s="68"/>
      <c r="P67" s="68"/>
      <c r="Q67" s="68"/>
      <c r="R67" s="68"/>
      <c r="S67" s="68"/>
      <c r="T67" s="63"/>
      <c r="U67" s="63"/>
      <c r="V67" s="60"/>
    </row>
    <row r="68" spans="2:22" ht="14.25" customHeight="1">
      <c r="B68" s="90"/>
      <c r="C68" s="74" t="s">
        <v>391</v>
      </c>
      <c r="D68" s="74"/>
      <c r="E68" s="30">
        <f>+K75</f>
        <v>0</v>
      </c>
      <c r="F68" s="26">
        <f>+E77</f>
        <v>0</v>
      </c>
      <c r="G68" s="26">
        <f>+K72</f>
        <v>0</v>
      </c>
      <c r="H68" s="94"/>
      <c r="I68" s="78"/>
      <c r="J68" s="78"/>
      <c r="K68" s="68">
        <v>0</v>
      </c>
      <c r="L68" s="68">
        <v>0</v>
      </c>
      <c r="M68" s="68">
        <v>0</v>
      </c>
      <c r="N68" s="68">
        <v>0</v>
      </c>
      <c r="O68" s="68">
        <f>E68+F68+G68</f>
        <v>0</v>
      </c>
      <c r="P68" s="68">
        <f>+E69+F69+G69+I69+J69</f>
        <v>0</v>
      </c>
      <c r="Q68" s="68">
        <f>+O68-P68</f>
        <v>0</v>
      </c>
      <c r="R68" s="68">
        <f>+L72+L75+F77</f>
        <v>0</v>
      </c>
      <c r="S68" s="68">
        <f>+F72+F75+L77</f>
        <v>0</v>
      </c>
      <c r="T68" s="63">
        <f>+R68-S68</f>
        <v>0</v>
      </c>
      <c r="U68" s="63">
        <f>+L68*2+M68*1+N68*0</f>
        <v>0</v>
      </c>
      <c r="V68" s="60"/>
    </row>
    <row r="69" spans="2:22" ht="14.25" customHeight="1">
      <c r="B69" s="90"/>
      <c r="C69" s="74"/>
      <c r="D69" s="74"/>
      <c r="E69" s="30">
        <f>+E75</f>
        <v>0</v>
      </c>
      <c r="F69" s="26">
        <f>+K77</f>
        <v>0</v>
      </c>
      <c r="G69" s="26">
        <f>+E72</f>
        <v>0</v>
      </c>
      <c r="H69" s="59"/>
      <c r="I69" s="78"/>
      <c r="J69" s="78"/>
      <c r="K69" s="68"/>
      <c r="L69" s="68"/>
      <c r="M69" s="68"/>
      <c r="N69" s="68"/>
      <c r="O69" s="68"/>
      <c r="P69" s="68"/>
      <c r="Q69" s="68"/>
      <c r="R69" s="68"/>
      <c r="S69" s="68"/>
      <c r="T69" s="63"/>
      <c r="U69" s="63"/>
      <c r="V69" s="60"/>
    </row>
    <row r="70" spans="2:22" ht="14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2:22" ht="15">
      <c r="B71" s="29" t="s">
        <v>67</v>
      </c>
      <c r="C71" s="76" t="s">
        <v>7</v>
      </c>
      <c r="D71" s="77"/>
      <c r="E71" s="29" t="s">
        <v>24</v>
      </c>
      <c r="F71" s="29" t="s">
        <v>4</v>
      </c>
      <c r="G71" s="29" t="s">
        <v>0</v>
      </c>
      <c r="H71" s="70" t="s">
        <v>7</v>
      </c>
      <c r="I71" s="70"/>
      <c r="J71" s="70"/>
      <c r="K71" s="29" t="s">
        <v>24</v>
      </c>
      <c r="L71" s="29" t="s">
        <v>4</v>
      </c>
      <c r="M71" s="70" t="s">
        <v>5</v>
      </c>
      <c r="N71" s="70"/>
      <c r="O71" s="70" t="s">
        <v>6</v>
      </c>
      <c r="P71" s="70"/>
      <c r="Q71" s="70"/>
      <c r="R71" s="70"/>
      <c r="S71" s="70" t="s">
        <v>19</v>
      </c>
      <c r="T71" s="70"/>
      <c r="U71" s="70"/>
      <c r="V71" s="70"/>
    </row>
    <row r="72" spans="2:22" ht="30" customHeight="1">
      <c r="B72" s="88" t="s">
        <v>67</v>
      </c>
      <c r="C72" s="65" t="str">
        <f>C62</f>
        <v>DIANA CAROLINA TORRES CASTELLANOS - PLANEACION</v>
      </c>
      <c r="D72" s="66"/>
      <c r="E72" s="20"/>
      <c r="F72" s="20"/>
      <c r="G72" s="25" t="s">
        <v>0</v>
      </c>
      <c r="H72" s="61" t="str">
        <f>C64</f>
        <v>LUCETT NEYRA MUÑOZ - INDEPORTES</v>
      </c>
      <c r="I72" s="61"/>
      <c r="J72" s="61"/>
      <c r="K72" s="20"/>
      <c r="L72" s="20"/>
      <c r="M72" s="71">
        <v>0.6666666666666666</v>
      </c>
      <c r="N72" s="71"/>
      <c r="O72" s="79" t="s">
        <v>383</v>
      </c>
      <c r="P72" s="80"/>
      <c r="Q72" s="80"/>
      <c r="R72" s="81"/>
      <c r="S72" s="69">
        <v>4</v>
      </c>
      <c r="T72" s="69"/>
      <c r="U72" s="69"/>
      <c r="V72" s="69"/>
    </row>
    <row r="73" spans="2:22" ht="30" customHeight="1">
      <c r="B73" s="88"/>
      <c r="C73" s="65" t="str">
        <f>C66</f>
        <v>LUZ ESTELLA MACIAS MARÍN - HACIENDA</v>
      </c>
      <c r="D73" s="66"/>
      <c r="E73" s="20"/>
      <c r="F73" s="20"/>
      <c r="G73" s="25" t="s">
        <v>0</v>
      </c>
      <c r="H73" s="61" t="str">
        <f>C68</f>
        <v>JOHANA QUINJANO TRIANA - FUNCION PUBLICA</v>
      </c>
      <c r="I73" s="61"/>
      <c r="J73" s="61"/>
      <c r="K73" s="20"/>
      <c r="L73" s="20"/>
      <c r="M73" s="71">
        <v>0.6736111111111112</v>
      </c>
      <c r="N73" s="71"/>
      <c r="O73" s="82"/>
      <c r="P73" s="83"/>
      <c r="Q73" s="83"/>
      <c r="R73" s="84"/>
      <c r="S73" s="69"/>
      <c r="T73" s="69"/>
      <c r="U73" s="69"/>
      <c r="V73" s="69"/>
    </row>
    <row r="74" spans="2:22" ht="30" customHeight="1">
      <c r="B74" s="88"/>
      <c r="C74" s="65" t="str">
        <f>C68</f>
        <v>JOHANA QUINJANO TRIANA - FUNCION PUBLICA</v>
      </c>
      <c r="D74" s="66"/>
      <c r="E74" s="20"/>
      <c r="F74" s="20"/>
      <c r="G74" s="25" t="s">
        <v>0</v>
      </c>
      <c r="H74" s="61" t="str">
        <f>C62</f>
        <v>DIANA CAROLINA TORRES CASTELLANOS - PLANEACION</v>
      </c>
      <c r="I74" s="61"/>
      <c r="J74" s="61"/>
      <c r="K74" s="20"/>
      <c r="L74" s="20"/>
      <c r="M74" s="71">
        <v>0.6805555555555555</v>
      </c>
      <c r="N74" s="71"/>
      <c r="O74" s="82"/>
      <c r="P74" s="83"/>
      <c r="Q74" s="83"/>
      <c r="R74" s="84"/>
      <c r="S74" s="69"/>
      <c r="T74" s="69"/>
      <c r="U74" s="69"/>
      <c r="V74" s="69"/>
    </row>
    <row r="75" spans="2:22" ht="30" customHeight="1">
      <c r="B75" s="88"/>
      <c r="C75" s="65" t="str">
        <f>C64</f>
        <v>LUCETT NEYRA MUÑOZ - INDEPORTES</v>
      </c>
      <c r="D75" s="66"/>
      <c r="E75" s="20"/>
      <c r="F75" s="20"/>
      <c r="G75" s="25" t="s">
        <v>0</v>
      </c>
      <c r="H75" s="61" t="str">
        <f>C66</f>
        <v>LUZ ESTELLA MACIAS MARÍN - HACIENDA</v>
      </c>
      <c r="I75" s="61"/>
      <c r="J75" s="61"/>
      <c r="K75" s="20"/>
      <c r="L75" s="20"/>
      <c r="M75" s="71">
        <v>0.6875</v>
      </c>
      <c r="N75" s="71"/>
      <c r="O75" s="82"/>
      <c r="P75" s="83"/>
      <c r="Q75" s="83"/>
      <c r="R75" s="84"/>
      <c r="S75" s="69"/>
      <c r="T75" s="69"/>
      <c r="U75" s="69"/>
      <c r="V75" s="69"/>
    </row>
    <row r="76" spans="2:22" ht="30" customHeight="1">
      <c r="B76" s="88"/>
      <c r="C76" s="65" t="str">
        <f>C62</f>
        <v>DIANA CAROLINA TORRES CASTELLANOS - PLANEACION</v>
      </c>
      <c r="D76" s="66"/>
      <c r="E76" s="20"/>
      <c r="F76" s="20"/>
      <c r="G76" s="25" t="s">
        <v>0</v>
      </c>
      <c r="H76" s="61" t="str">
        <f>C66</f>
        <v>LUZ ESTELLA MACIAS MARÍN - HACIENDA</v>
      </c>
      <c r="I76" s="61"/>
      <c r="J76" s="61"/>
      <c r="K76" s="20"/>
      <c r="L76" s="20"/>
      <c r="M76" s="71">
        <v>0.6944444444444445</v>
      </c>
      <c r="N76" s="71"/>
      <c r="O76" s="82"/>
      <c r="P76" s="83"/>
      <c r="Q76" s="83"/>
      <c r="R76" s="84"/>
      <c r="S76" s="69"/>
      <c r="T76" s="69"/>
      <c r="U76" s="69"/>
      <c r="V76" s="69"/>
    </row>
    <row r="77" spans="2:22" ht="30" customHeight="1">
      <c r="B77" s="88"/>
      <c r="C77" s="65" t="str">
        <f>C64</f>
        <v>LUCETT NEYRA MUÑOZ - INDEPORTES</v>
      </c>
      <c r="D77" s="66"/>
      <c r="E77" s="20"/>
      <c r="F77" s="20"/>
      <c r="G77" s="25" t="s">
        <v>0</v>
      </c>
      <c r="H77" s="61" t="str">
        <f>C68</f>
        <v>JOHANA QUINJANO TRIANA - FUNCION PUBLICA</v>
      </c>
      <c r="I77" s="61"/>
      <c r="J77" s="61"/>
      <c r="K77" s="20"/>
      <c r="L77" s="20"/>
      <c r="M77" s="71">
        <v>0.7013888888888888</v>
      </c>
      <c r="N77" s="71"/>
      <c r="O77" s="85"/>
      <c r="P77" s="86"/>
      <c r="Q77" s="86"/>
      <c r="R77" s="87"/>
      <c r="S77" s="69"/>
      <c r="T77" s="69"/>
      <c r="U77" s="69"/>
      <c r="V77" s="69"/>
    </row>
    <row r="79" spans="2:22" ht="15.75">
      <c r="B79" s="38" t="s">
        <v>9</v>
      </c>
      <c r="C79" s="62"/>
      <c r="D79" s="62"/>
      <c r="E79" s="28">
        <v>1</v>
      </c>
      <c r="F79" s="28">
        <v>2</v>
      </c>
      <c r="G79" s="28">
        <v>3</v>
      </c>
      <c r="H79" s="28">
        <v>4</v>
      </c>
      <c r="I79" s="78"/>
      <c r="J79" s="78"/>
      <c r="K79" s="28" t="s">
        <v>1</v>
      </c>
      <c r="L79" s="28" t="s">
        <v>2</v>
      </c>
      <c r="M79" s="28" t="s">
        <v>3</v>
      </c>
      <c r="N79" s="28" t="s">
        <v>10</v>
      </c>
      <c r="O79" s="28" t="s">
        <v>21</v>
      </c>
      <c r="P79" s="28" t="s">
        <v>22</v>
      </c>
      <c r="Q79" s="28" t="s">
        <v>23</v>
      </c>
      <c r="R79" s="28" t="s">
        <v>13</v>
      </c>
      <c r="S79" s="28" t="s">
        <v>11</v>
      </c>
      <c r="T79" s="28" t="s">
        <v>12</v>
      </c>
      <c r="U79" s="28" t="s">
        <v>4</v>
      </c>
      <c r="V79" s="28" t="s">
        <v>20</v>
      </c>
    </row>
    <row r="80" spans="2:22" ht="14.25" customHeight="1">
      <c r="B80" s="89" t="s">
        <v>68</v>
      </c>
      <c r="C80" s="136" t="s">
        <v>366</v>
      </c>
      <c r="D80" s="136"/>
      <c r="E80" s="75"/>
      <c r="F80" s="26">
        <f>+E91</f>
        <v>0</v>
      </c>
      <c r="G80" s="26">
        <f>+K92</f>
        <v>0</v>
      </c>
      <c r="H80" s="26">
        <f>+E93</f>
        <v>0</v>
      </c>
      <c r="I80" s="78"/>
      <c r="J80" s="78"/>
      <c r="K80" s="68">
        <v>0</v>
      </c>
      <c r="L80" s="68">
        <v>0</v>
      </c>
      <c r="M80" s="63">
        <v>0</v>
      </c>
      <c r="N80" s="63">
        <v>0</v>
      </c>
      <c r="O80" s="68">
        <f>+F80+G80+H80+I80+J80</f>
        <v>0</v>
      </c>
      <c r="P80" s="68">
        <f>+F81+G81+H81+I81+J81</f>
        <v>0</v>
      </c>
      <c r="Q80" s="68">
        <f>+O80-P80</f>
        <v>0</v>
      </c>
      <c r="R80" s="63">
        <f>+F91+L92+F93</f>
        <v>0</v>
      </c>
      <c r="S80" s="63">
        <f>+L91+F92+L93</f>
        <v>0</v>
      </c>
      <c r="T80" s="63">
        <f>+R80-S80</f>
        <v>0</v>
      </c>
      <c r="U80" s="63">
        <f>+L80*2+M80*1+N80*0</f>
        <v>0</v>
      </c>
      <c r="V80" s="60"/>
    </row>
    <row r="81" spans="2:22" ht="14.25" customHeight="1">
      <c r="B81" s="90"/>
      <c r="C81" s="136"/>
      <c r="D81" s="136"/>
      <c r="E81" s="75"/>
      <c r="F81" s="26">
        <f>+K91</f>
        <v>0</v>
      </c>
      <c r="G81" s="26">
        <f>+E92</f>
        <v>0</v>
      </c>
      <c r="H81" s="26">
        <f>+K93</f>
        <v>0</v>
      </c>
      <c r="I81" s="78"/>
      <c r="J81" s="78"/>
      <c r="K81" s="68"/>
      <c r="L81" s="68"/>
      <c r="M81" s="63"/>
      <c r="N81" s="63"/>
      <c r="O81" s="68"/>
      <c r="P81" s="68"/>
      <c r="Q81" s="68"/>
      <c r="R81" s="63"/>
      <c r="S81" s="63"/>
      <c r="T81" s="63"/>
      <c r="U81" s="63"/>
      <c r="V81" s="60"/>
    </row>
    <row r="82" spans="2:22" ht="14.25" customHeight="1">
      <c r="B82" s="90"/>
      <c r="C82" s="136" t="s">
        <v>367</v>
      </c>
      <c r="D82" s="136"/>
      <c r="E82" s="30">
        <f>+K91</f>
        <v>0</v>
      </c>
      <c r="F82" s="59"/>
      <c r="G82" s="26">
        <f>+E94</f>
        <v>0</v>
      </c>
      <c r="H82" s="26">
        <f>+K95</f>
        <v>0</v>
      </c>
      <c r="I82" s="78"/>
      <c r="J82" s="78"/>
      <c r="K82" s="68">
        <v>0</v>
      </c>
      <c r="L82" s="68">
        <v>0</v>
      </c>
      <c r="M82" s="68">
        <v>0</v>
      </c>
      <c r="N82" s="68">
        <v>0</v>
      </c>
      <c r="O82" s="68">
        <f>+E82+G82+H82+I82+J82</f>
        <v>0</v>
      </c>
      <c r="P82" s="68">
        <f>+E83+G83+H83+I83+J83</f>
        <v>0</v>
      </c>
      <c r="Q82" s="68">
        <f>+O82-P82</f>
        <v>0</v>
      </c>
      <c r="R82" s="68">
        <f>+L91++F94+L95</f>
        <v>0</v>
      </c>
      <c r="S82" s="68">
        <f>+F91+L94+F95</f>
        <v>0</v>
      </c>
      <c r="T82" s="63">
        <f>+R82-S82</f>
        <v>0</v>
      </c>
      <c r="U82" s="63">
        <f>+L82*2+M82*1+N82*0</f>
        <v>0</v>
      </c>
      <c r="V82" s="60"/>
    </row>
    <row r="83" spans="2:22" ht="14.25" customHeight="1">
      <c r="B83" s="90"/>
      <c r="C83" s="136"/>
      <c r="D83" s="136"/>
      <c r="E83" s="30">
        <f>+E91</f>
        <v>0</v>
      </c>
      <c r="F83" s="59"/>
      <c r="G83" s="26">
        <f>+K94</f>
        <v>0</v>
      </c>
      <c r="H83" s="26">
        <f>+E95</f>
        <v>0</v>
      </c>
      <c r="I83" s="78"/>
      <c r="J83" s="78"/>
      <c r="K83" s="68"/>
      <c r="L83" s="68"/>
      <c r="M83" s="68"/>
      <c r="N83" s="68"/>
      <c r="O83" s="68"/>
      <c r="P83" s="68"/>
      <c r="Q83" s="68"/>
      <c r="R83" s="68"/>
      <c r="S83" s="68"/>
      <c r="T83" s="63"/>
      <c r="U83" s="63"/>
      <c r="V83" s="60"/>
    </row>
    <row r="84" spans="2:22" ht="14.25" customHeight="1">
      <c r="B84" s="90"/>
      <c r="C84" s="136" t="s">
        <v>368</v>
      </c>
      <c r="D84" s="136"/>
      <c r="E84" s="30">
        <f>+E92</f>
        <v>0</v>
      </c>
      <c r="F84" s="27">
        <f>+K94</f>
        <v>0</v>
      </c>
      <c r="G84" s="59"/>
      <c r="H84" s="26">
        <f>+E90</f>
        <v>0</v>
      </c>
      <c r="I84" s="78"/>
      <c r="J84" s="78"/>
      <c r="K84" s="68">
        <v>0</v>
      </c>
      <c r="L84" s="68">
        <v>0</v>
      </c>
      <c r="M84" s="68">
        <v>0</v>
      </c>
      <c r="N84" s="68">
        <v>0</v>
      </c>
      <c r="O84" s="68">
        <f>+E84+F84+H84+I84</f>
        <v>0</v>
      </c>
      <c r="P84" s="68">
        <f>+E85+F85+H85+I85</f>
        <v>0</v>
      </c>
      <c r="Q84" s="68">
        <f>+O84-P84</f>
        <v>0</v>
      </c>
      <c r="R84" s="68">
        <f>+F90+F92+L94</f>
        <v>0</v>
      </c>
      <c r="S84" s="68">
        <f>+L90+L92+F94</f>
        <v>0</v>
      </c>
      <c r="T84" s="63">
        <f>+R84-S84</f>
        <v>0</v>
      </c>
      <c r="U84" s="63">
        <f>+L84*2+M84*1+N84*0</f>
        <v>0</v>
      </c>
      <c r="V84" s="60"/>
    </row>
    <row r="85" spans="2:22" ht="14.25" customHeight="1">
      <c r="B85" s="90"/>
      <c r="C85" s="136"/>
      <c r="D85" s="136"/>
      <c r="E85" s="30">
        <f>+K92</f>
        <v>0</v>
      </c>
      <c r="F85" s="27">
        <f>+E94</f>
        <v>0</v>
      </c>
      <c r="G85" s="59"/>
      <c r="H85" s="26">
        <f>+K90</f>
        <v>0</v>
      </c>
      <c r="I85" s="78"/>
      <c r="J85" s="78"/>
      <c r="K85" s="68"/>
      <c r="L85" s="68"/>
      <c r="M85" s="68"/>
      <c r="N85" s="68"/>
      <c r="O85" s="68"/>
      <c r="P85" s="68"/>
      <c r="Q85" s="68"/>
      <c r="R85" s="68"/>
      <c r="S85" s="68"/>
      <c r="T85" s="63"/>
      <c r="U85" s="63"/>
      <c r="V85" s="60"/>
    </row>
    <row r="86" spans="2:22" ht="14.25" customHeight="1">
      <c r="B86" s="90"/>
      <c r="C86" s="136" t="s">
        <v>369</v>
      </c>
      <c r="D86" s="136"/>
      <c r="E86" s="30">
        <f>+K93</f>
        <v>0</v>
      </c>
      <c r="F86" s="26">
        <f>+E95</f>
        <v>0</v>
      </c>
      <c r="G86" s="26">
        <f>+K90</f>
        <v>0</v>
      </c>
      <c r="H86" s="59"/>
      <c r="I86" s="78"/>
      <c r="J86" s="78"/>
      <c r="K86" s="68">
        <v>0</v>
      </c>
      <c r="L86" s="68">
        <v>0</v>
      </c>
      <c r="M86" s="68">
        <v>0</v>
      </c>
      <c r="N86" s="68">
        <v>0</v>
      </c>
      <c r="O86" s="68">
        <f>E86+F86+G86</f>
        <v>0</v>
      </c>
      <c r="P86" s="68">
        <f>+E87+F87+G87+I87+J87</f>
        <v>0</v>
      </c>
      <c r="Q86" s="68">
        <f>+O86-P86</f>
        <v>0</v>
      </c>
      <c r="R86" s="68">
        <f>+L90+L93+F95</f>
        <v>0</v>
      </c>
      <c r="S86" s="68">
        <f>+F90+F93+L95</f>
        <v>0</v>
      </c>
      <c r="T86" s="63">
        <f>+R86-S86</f>
        <v>0</v>
      </c>
      <c r="U86" s="63">
        <f>+L86*2+M86*1+N86*0</f>
        <v>0</v>
      </c>
      <c r="V86" s="60"/>
    </row>
    <row r="87" spans="2:22" ht="14.25" customHeight="1">
      <c r="B87" s="90"/>
      <c r="C87" s="136"/>
      <c r="D87" s="136"/>
      <c r="E87" s="30">
        <f>+E93</f>
        <v>0</v>
      </c>
      <c r="F87" s="26">
        <f>+K95</f>
        <v>0</v>
      </c>
      <c r="G87" s="26">
        <f>+E90</f>
        <v>0</v>
      </c>
      <c r="H87" s="59"/>
      <c r="I87" s="78"/>
      <c r="J87" s="78"/>
      <c r="K87" s="68"/>
      <c r="L87" s="68"/>
      <c r="M87" s="68"/>
      <c r="N87" s="68"/>
      <c r="O87" s="68"/>
      <c r="P87" s="68"/>
      <c r="Q87" s="68"/>
      <c r="R87" s="68"/>
      <c r="S87" s="68"/>
      <c r="T87" s="63"/>
      <c r="U87" s="63"/>
      <c r="V87" s="60"/>
    </row>
    <row r="88" spans="2:22" ht="14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2:22" ht="15">
      <c r="B89" s="29" t="s">
        <v>68</v>
      </c>
      <c r="C89" s="76" t="s">
        <v>7</v>
      </c>
      <c r="D89" s="77"/>
      <c r="E89" s="29" t="s">
        <v>24</v>
      </c>
      <c r="F89" s="29" t="s">
        <v>4</v>
      </c>
      <c r="G89" s="29" t="s">
        <v>0</v>
      </c>
      <c r="H89" s="70" t="s">
        <v>7</v>
      </c>
      <c r="I89" s="70"/>
      <c r="J89" s="70"/>
      <c r="K89" s="29" t="s">
        <v>24</v>
      </c>
      <c r="L89" s="29" t="s">
        <v>4</v>
      </c>
      <c r="M89" s="70" t="s">
        <v>5</v>
      </c>
      <c r="N89" s="70"/>
      <c r="O89" s="70" t="s">
        <v>6</v>
      </c>
      <c r="P89" s="70"/>
      <c r="Q89" s="70"/>
      <c r="R89" s="70"/>
      <c r="S89" s="70" t="s">
        <v>19</v>
      </c>
      <c r="T89" s="70"/>
      <c r="U89" s="70"/>
      <c r="V89" s="70"/>
    </row>
    <row r="90" spans="2:22" ht="26.25" customHeight="1">
      <c r="B90" s="88" t="s">
        <v>68</v>
      </c>
      <c r="C90" s="72" t="str">
        <f>C80</f>
        <v>DIANA PAOLA ESPINOZA - RIESGOS</v>
      </c>
      <c r="D90" s="73"/>
      <c r="E90" s="20"/>
      <c r="F90" s="20"/>
      <c r="G90" s="25" t="s">
        <v>0</v>
      </c>
      <c r="H90" s="61" t="str">
        <f>C82</f>
        <v>YOANA MARCELA AGUIRRE - OFICINA DE CONTROL DE INTERNO</v>
      </c>
      <c r="I90" s="61"/>
      <c r="J90" s="61"/>
      <c r="K90" s="20"/>
      <c r="L90" s="20"/>
      <c r="M90" s="71">
        <v>0.7083333333333334</v>
      </c>
      <c r="N90" s="71"/>
      <c r="O90" s="79" t="s">
        <v>383</v>
      </c>
      <c r="P90" s="80"/>
      <c r="Q90" s="80"/>
      <c r="R90" s="81"/>
      <c r="S90" s="69">
        <v>4</v>
      </c>
      <c r="T90" s="69"/>
      <c r="U90" s="69"/>
      <c r="V90" s="69"/>
    </row>
    <row r="91" spans="2:22" ht="26.25" customHeight="1">
      <c r="B91" s="88"/>
      <c r="C91" s="65" t="str">
        <f>C84</f>
        <v>MARYLUZ GIMEZ AGUACIA - RIESGOS</v>
      </c>
      <c r="D91" s="66"/>
      <c r="E91" s="20"/>
      <c r="F91" s="20"/>
      <c r="G91" s="25" t="s">
        <v>0</v>
      </c>
      <c r="H91" s="61" t="str">
        <f>C86</f>
        <v>LAURA GISEL OSPINA - TIC</v>
      </c>
      <c r="I91" s="61"/>
      <c r="J91" s="61"/>
      <c r="K91" s="20"/>
      <c r="L91" s="20"/>
      <c r="M91" s="71">
        <v>0.7152777777777778</v>
      </c>
      <c r="N91" s="71"/>
      <c r="O91" s="82"/>
      <c r="P91" s="83"/>
      <c r="Q91" s="83"/>
      <c r="R91" s="84"/>
      <c r="S91" s="69"/>
      <c r="T91" s="69"/>
      <c r="U91" s="69"/>
      <c r="V91" s="69"/>
    </row>
    <row r="92" spans="2:22" ht="26.25" customHeight="1">
      <c r="B92" s="88"/>
      <c r="C92" s="72" t="str">
        <f>C86</f>
        <v>LAURA GISEL OSPINA - TIC</v>
      </c>
      <c r="D92" s="73"/>
      <c r="E92" s="20"/>
      <c r="F92" s="20"/>
      <c r="G92" s="25" t="s">
        <v>0</v>
      </c>
      <c r="H92" s="61" t="str">
        <f>C80</f>
        <v>DIANA PAOLA ESPINOZA - RIESGOS</v>
      </c>
      <c r="I92" s="61"/>
      <c r="J92" s="61"/>
      <c r="K92" s="20"/>
      <c r="L92" s="20"/>
      <c r="M92" s="71">
        <v>0.7222222222222222</v>
      </c>
      <c r="N92" s="71"/>
      <c r="O92" s="82"/>
      <c r="P92" s="83"/>
      <c r="Q92" s="83"/>
      <c r="R92" s="84"/>
      <c r="S92" s="69"/>
      <c r="T92" s="69"/>
      <c r="U92" s="69"/>
      <c r="V92" s="69"/>
    </row>
    <row r="93" spans="2:22" ht="26.25" customHeight="1">
      <c r="B93" s="88"/>
      <c r="C93" s="65" t="str">
        <f>C82</f>
        <v>YOANA MARCELA AGUIRRE - OFICINA DE CONTROL DE INTERNO</v>
      </c>
      <c r="D93" s="66"/>
      <c r="E93" s="20"/>
      <c r="F93" s="20"/>
      <c r="G93" s="25" t="s">
        <v>0</v>
      </c>
      <c r="H93" s="61" t="str">
        <f>C84</f>
        <v>MARYLUZ GIMEZ AGUACIA - RIESGOS</v>
      </c>
      <c r="I93" s="61"/>
      <c r="J93" s="61"/>
      <c r="K93" s="20"/>
      <c r="L93" s="20"/>
      <c r="M93" s="71">
        <v>0.7291666666666666</v>
      </c>
      <c r="N93" s="71"/>
      <c r="O93" s="82"/>
      <c r="P93" s="83"/>
      <c r="Q93" s="83"/>
      <c r="R93" s="84"/>
      <c r="S93" s="69"/>
      <c r="T93" s="69"/>
      <c r="U93" s="69"/>
      <c r="V93" s="69"/>
    </row>
    <row r="94" spans="2:22" ht="26.25" customHeight="1">
      <c r="B94" s="88"/>
      <c r="C94" s="65" t="str">
        <f>C80</f>
        <v>DIANA PAOLA ESPINOZA - RIESGOS</v>
      </c>
      <c r="D94" s="66"/>
      <c r="E94" s="20"/>
      <c r="F94" s="20"/>
      <c r="G94" s="25" t="s">
        <v>0</v>
      </c>
      <c r="H94" s="61" t="str">
        <f>C84</f>
        <v>MARYLUZ GIMEZ AGUACIA - RIESGOS</v>
      </c>
      <c r="I94" s="61"/>
      <c r="J94" s="61"/>
      <c r="K94" s="20"/>
      <c r="L94" s="20"/>
      <c r="M94" s="71">
        <v>0.7361111111111112</v>
      </c>
      <c r="N94" s="71"/>
      <c r="O94" s="82"/>
      <c r="P94" s="83"/>
      <c r="Q94" s="83"/>
      <c r="R94" s="84"/>
      <c r="S94" s="69"/>
      <c r="T94" s="69"/>
      <c r="U94" s="69"/>
      <c r="V94" s="69"/>
    </row>
    <row r="95" spans="2:22" ht="26.25" customHeight="1">
      <c r="B95" s="88"/>
      <c r="C95" s="65" t="str">
        <f>C82</f>
        <v>YOANA MARCELA AGUIRRE - OFICINA DE CONTROL DE INTERNO</v>
      </c>
      <c r="D95" s="66"/>
      <c r="E95" s="20"/>
      <c r="F95" s="20"/>
      <c r="G95" s="25" t="s">
        <v>0</v>
      </c>
      <c r="H95" s="61" t="str">
        <f>C86</f>
        <v>LAURA GISEL OSPINA - TIC</v>
      </c>
      <c r="I95" s="61"/>
      <c r="J95" s="61"/>
      <c r="K95" s="20"/>
      <c r="L95" s="20"/>
      <c r="M95" s="71">
        <v>0.7430555555555555</v>
      </c>
      <c r="N95" s="71"/>
      <c r="O95" s="85"/>
      <c r="P95" s="86"/>
      <c r="Q95" s="86"/>
      <c r="R95" s="87"/>
      <c r="S95" s="69"/>
      <c r="T95" s="69"/>
      <c r="U95" s="69"/>
      <c r="V95" s="69"/>
    </row>
    <row r="96" ht="14.25">
      <c r="N96" s="159"/>
    </row>
    <row r="97" spans="2:22" ht="15.75">
      <c r="B97" s="38" t="s">
        <v>9</v>
      </c>
      <c r="C97" s="62"/>
      <c r="D97" s="62"/>
      <c r="E97" s="28">
        <v>1</v>
      </c>
      <c r="F97" s="28">
        <v>2</v>
      </c>
      <c r="G97" s="40">
        <v>3</v>
      </c>
      <c r="H97" s="57">
        <v>4</v>
      </c>
      <c r="I97" s="93"/>
      <c r="J97" s="78"/>
      <c r="K97" s="28" t="s">
        <v>1</v>
      </c>
      <c r="L97" s="28" t="s">
        <v>2</v>
      </c>
      <c r="M97" s="28" t="s">
        <v>3</v>
      </c>
      <c r="N97" s="28" t="s">
        <v>10</v>
      </c>
      <c r="O97" s="28" t="s">
        <v>21</v>
      </c>
      <c r="P97" s="28" t="s">
        <v>22</v>
      </c>
      <c r="Q97" s="28" t="s">
        <v>23</v>
      </c>
      <c r="R97" s="28" t="s">
        <v>13</v>
      </c>
      <c r="S97" s="28" t="s">
        <v>11</v>
      </c>
      <c r="T97" s="28" t="s">
        <v>12</v>
      </c>
      <c r="U97" s="28" t="s">
        <v>4</v>
      </c>
      <c r="V97" s="28" t="s">
        <v>20</v>
      </c>
    </row>
    <row r="98" spans="2:22" ht="14.25" customHeight="1">
      <c r="B98" s="89" t="s">
        <v>69</v>
      </c>
      <c r="C98" s="74" t="s">
        <v>370</v>
      </c>
      <c r="D98" s="74"/>
      <c r="E98" s="75"/>
      <c r="F98" s="26">
        <f>+E109</f>
        <v>0</v>
      </c>
      <c r="G98" s="41">
        <f>+K110</f>
        <v>0</v>
      </c>
      <c r="H98" s="58">
        <f>+E111</f>
        <v>0</v>
      </c>
      <c r="I98" s="93"/>
      <c r="J98" s="78"/>
      <c r="K98" s="68">
        <v>0</v>
      </c>
      <c r="L98" s="68">
        <v>0</v>
      </c>
      <c r="M98" s="63">
        <v>0</v>
      </c>
      <c r="N98" s="63">
        <v>0</v>
      </c>
      <c r="O98" s="68">
        <f>+F98+G98+H98+I98+J98</f>
        <v>0</v>
      </c>
      <c r="P98" s="68">
        <f>+F99+G99+H99+I99+J99</f>
        <v>0</v>
      </c>
      <c r="Q98" s="68">
        <f>+O98-P98</f>
        <v>0</v>
      </c>
      <c r="R98" s="63">
        <f>+F109+L110+F111</f>
        <v>0</v>
      </c>
      <c r="S98" s="63">
        <f>+L109+F110+L111</f>
        <v>0</v>
      </c>
      <c r="T98" s="63">
        <f>+R98-S98</f>
        <v>0</v>
      </c>
      <c r="U98" s="63">
        <f>+L98*2+M98*1+N98*0</f>
        <v>0</v>
      </c>
      <c r="V98" s="60"/>
    </row>
    <row r="99" spans="2:22" ht="14.25" customHeight="1">
      <c r="B99" s="90"/>
      <c r="C99" s="74"/>
      <c r="D99" s="74"/>
      <c r="E99" s="75"/>
      <c r="F99" s="26">
        <f>+K109</f>
        <v>0</v>
      </c>
      <c r="G99" s="41">
        <f>+E110</f>
        <v>0</v>
      </c>
      <c r="H99" s="58">
        <f>+K111</f>
        <v>0</v>
      </c>
      <c r="I99" s="93"/>
      <c r="J99" s="78"/>
      <c r="K99" s="68"/>
      <c r="L99" s="68"/>
      <c r="M99" s="63"/>
      <c r="N99" s="63"/>
      <c r="O99" s="68"/>
      <c r="P99" s="68"/>
      <c r="Q99" s="68"/>
      <c r="R99" s="63"/>
      <c r="S99" s="63"/>
      <c r="T99" s="63"/>
      <c r="U99" s="63"/>
      <c r="V99" s="60"/>
    </row>
    <row r="100" spans="2:22" ht="14.25" customHeight="1">
      <c r="B100" s="90"/>
      <c r="C100" s="74" t="s">
        <v>371</v>
      </c>
      <c r="D100" s="74"/>
      <c r="E100" s="30">
        <f>+K109</f>
        <v>0</v>
      </c>
      <c r="F100" s="59"/>
      <c r="G100" s="41">
        <f>+E112</f>
        <v>0</v>
      </c>
      <c r="H100" s="58">
        <f>+K113</f>
        <v>0</v>
      </c>
      <c r="I100" s="93"/>
      <c r="J100" s="78"/>
      <c r="K100" s="68">
        <v>0</v>
      </c>
      <c r="L100" s="68">
        <v>0</v>
      </c>
      <c r="M100" s="68">
        <v>0</v>
      </c>
      <c r="N100" s="68">
        <v>0</v>
      </c>
      <c r="O100" s="68">
        <f>+E100+G100+H100+I100+J100</f>
        <v>0</v>
      </c>
      <c r="P100" s="68">
        <f>+E101+G101+H101+I101+J101</f>
        <v>0</v>
      </c>
      <c r="Q100" s="68">
        <f>+O100-P100</f>
        <v>0</v>
      </c>
      <c r="R100" s="68">
        <f>+L109++F112+L113</f>
        <v>0</v>
      </c>
      <c r="S100" s="68">
        <f>+F109+L112+F113</f>
        <v>0</v>
      </c>
      <c r="T100" s="63">
        <f>+R100-S100</f>
        <v>0</v>
      </c>
      <c r="U100" s="63">
        <f>+L100*2+M100*1+N100*0</f>
        <v>0</v>
      </c>
      <c r="V100" s="60"/>
    </row>
    <row r="101" spans="2:22" ht="14.25" customHeight="1">
      <c r="B101" s="90"/>
      <c r="C101" s="74"/>
      <c r="D101" s="74"/>
      <c r="E101" s="30">
        <f>+E109</f>
        <v>0</v>
      </c>
      <c r="F101" s="59"/>
      <c r="G101" s="41">
        <f>+K112</f>
        <v>0</v>
      </c>
      <c r="H101" s="58">
        <f>+E113</f>
        <v>0</v>
      </c>
      <c r="I101" s="93"/>
      <c r="J101" s="78"/>
      <c r="K101" s="68"/>
      <c r="L101" s="68"/>
      <c r="M101" s="68"/>
      <c r="N101" s="68"/>
      <c r="O101" s="68"/>
      <c r="P101" s="68"/>
      <c r="Q101" s="68"/>
      <c r="R101" s="68"/>
      <c r="S101" s="68"/>
      <c r="T101" s="63"/>
      <c r="U101" s="63"/>
      <c r="V101" s="60"/>
    </row>
    <row r="102" spans="2:22" ht="14.25" customHeight="1">
      <c r="B102" s="90"/>
      <c r="C102" s="74" t="s">
        <v>372</v>
      </c>
      <c r="D102" s="74"/>
      <c r="E102" s="30">
        <f>+E110</f>
        <v>0</v>
      </c>
      <c r="F102" s="27">
        <f>+K112</f>
        <v>0</v>
      </c>
      <c r="G102" s="64"/>
      <c r="H102" s="58">
        <f>+E108</f>
        <v>0</v>
      </c>
      <c r="I102" s="93"/>
      <c r="J102" s="78"/>
      <c r="K102" s="68">
        <v>0</v>
      </c>
      <c r="L102" s="68">
        <v>0</v>
      </c>
      <c r="M102" s="68">
        <v>0</v>
      </c>
      <c r="N102" s="68">
        <v>0</v>
      </c>
      <c r="O102" s="68">
        <f>+E102+F102+H102+I102</f>
        <v>0</v>
      </c>
      <c r="P102" s="68">
        <f>+E103+F103+H103+I103</f>
        <v>0</v>
      </c>
      <c r="Q102" s="68">
        <f>+O102-P102</f>
        <v>0</v>
      </c>
      <c r="R102" s="68">
        <f>+F108+F110+L112</f>
        <v>0</v>
      </c>
      <c r="S102" s="68">
        <f>+L108+L110+F112</f>
        <v>0</v>
      </c>
      <c r="T102" s="63">
        <f>+R102-S102</f>
        <v>0</v>
      </c>
      <c r="U102" s="63">
        <f>+L102*2+M102*1+N102*0</f>
        <v>0</v>
      </c>
      <c r="V102" s="60"/>
    </row>
    <row r="103" spans="2:22" ht="14.25" customHeight="1">
      <c r="B103" s="90"/>
      <c r="C103" s="74"/>
      <c r="D103" s="74"/>
      <c r="E103" s="30">
        <f>+K110</f>
        <v>0</v>
      </c>
      <c r="F103" s="27">
        <f>+E112</f>
        <v>0</v>
      </c>
      <c r="G103" s="64"/>
      <c r="H103" s="58">
        <f>+K108</f>
        <v>0</v>
      </c>
      <c r="I103" s="93"/>
      <c r="J103" s="78"/>
      <c r="K103" s="68"/>
      <c r="L103" s="68"/>
      <c r="M103" s="68"/>
      <c r="N103" s="68"/>
      <c r="O103" s="68"/>
      <c r="P103" s="68"/>
      <c r="Q103" s="68"/>
      <c r="R103" s="68"/>
      <c r="S103" s="68"/>
      <c r="T103" s="63"/>
      <c r="U103" s="63"/>
      <c r="V103" s="60"/>
    </row>
    <row r="104" spans="2:22" ht="14.25" customHeight="1">
      <c r="B104" s="90"/>
      <c r="C104" s="74" t="s">
        <v>392</v>
      </c>
      <c r="D104" s="74"/>
      <c r="E104" s="30">
        <f>+K111</f>
        <v>0</v>
      </c>
      <c r="F104" s="26">
        <f>+E113</f>
        <v>0</v>
      </c>
      <c r="G104" s="26">
        <f>+K108</f>
        <v>0</v>
      </c>
      <c r="H104" s="94"/>
      <c r="I104" s="78"/>
      <c r="J104" s="78"/>
      <c r="K104" s="68">
        <v>0</v>
      </c>
      <c r="L104" s="68">
        <v>0</v>
      </c>
      <c r="M104" s="68">
        <v>0</v>
      </c>
      <c r="N104" s="68">
        <v>0</v>
      </c>
      <c r="O104" s="68">
        <f>E104+F104+G104</f>
        <v>0</v>
      </c>
      <c r="P104" s="68">
        <f>+E105+F105+G105+I105+J105</f>
        <v>0</v>
      </c>
      <c r="Q104" s="68">
        <f>+O104-P104</f>
        <v>0</v>
      </c>
      <c r="R104" s="68">
        <f>+L108+L111+F113</f>
        <v>0</v>
      </c>
      <c r="S104" s="68">
        <f>+F108+F111+L113</f>
        <v>0</v>
      </c>
      <c r="T104" s="63">
        <f>+R104-S104</f>
        <v>0</v>
      </c>
      <c r="U104" s="63">
        <f>+L104*2+M104*1+N104*0</f>
        <v>0</v>
      </c>
      <c r="V104" s="60"/>
    </row>
    <row r="105" spans="2:22" ht="14.25" customHeight="1">
      <c r="B105" s="90"/>
      <c r="C105" s="74"/>
      <c r="D105" s="74"/>
      <c r="E105" s="30">
        <f>+E111</f>
        <v>0</v>
      </c>
      <c r="F105" s="26">
        <f>+K113</f>
        <v>0</v>
      </c>
      <c r="G105" s="26">
        <f>+E108</f>
        <v>0</v>
      </c>
      <c r="H105" s="59"/>
      <c r="I105" s="78"/>
      <c r="J105" s="78"/>
      <c r="K105" s="68"/>
      <c r="L105" s="68"/>
      <c r="M105" s="68"/>
      <c r="N105" s="68"/>
      <c r="O105" s="68"/>
      <c r="P105" s="68"/>
      <c r="Q105" s="68"/>
      <c r="R105" s="68"/>
      <c r="S105" s="68"/>
      <c r="T105" s="63"/>
      <c r="U105" s="63"/>
      <c r="V105" s="60"/>
    </row>
    <row r="106" spans="2:22" ht="14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2:22" ht="15">
      <c r="B107" s="29" t="s">
        <v>69</v>
      </c>
      <c r="C107" s="76" t="s">
        <v>7</v>
      </c>
      <c r="D107" s="77"/>
      <c r="E107" s="29" t="s">
        <v>24</v>
      </c>
      <c r="F107" s="29" t="s">
        <v>4</v>
      </c>
      <c r="G107" s="29" t="s">
        <v>0</v>
      </c>
      <c r="H107" s="70" t="s">
        <v>7</v>
      </c>
      <c r="I107" s="70"/>
      <c r="J107" s="70"/>
      <c r="K107" s="29" t="s">
        <v>24</v>
      </c>
      <c r="L107" s="29" t="s">
        <v>4</v>
      </c>
      <c r="M107" s="70" t="s">
        <v>5</v>
      </c>
      <c r="N107" s="70"/>
      <c r="O107" s="70" t="s">
        <v>6</v>
      </c>
      <c r="P107" s="70"/>
      <c r="Q107" s="70"/>
      <c r="R107" s="70"/>
      <c r="S107" s="70" t="s">
        <v>19</v>
      </c>
      <c r="T107" s="70"/>
      <c r="U107" s="70"/>
      <c r="V107" s="70"/>
    </row>
    <row r="108" spans="2:22" ht="26.25" customHeight="1">
      <c r="B108" s="88" t="s">
        <v>69</v>
      </c>
      <c r="C108" s="65" t="str">
        <f>C98</f>
        <v>MYRIAM DELGADO - TIC</v>
      </c>
      <c r="D108" s="66"/>
      <c r="E108" s="20"/>
      <c r="F108" s="20"/>
      <c r="G108" s="25" t="s">
        <v>0</v>
      </c>
      <c r="H108" s="61" t="str">
        <f>C100</f>
        <v>JENNY CAROLINA RODRIGUEZ RODRIGUEZ  - RIESGOS</v>
      </c>
      <c r="I108" s="61"/>
      <c r="J108" s="61"/>
      <c r="K108" s="20"/>
      <c r="L108" s="20"/>
      <c r="M108" s="71">
        <v>0.375</v>
      </c>
      <c r="N108" s="71"/>
      <c r="O108" s="79" t="s">
        <v>384</v>
      </c>
      <c r="P108" s="80"/>
      <c r="Q108" s="80"/>
      <c r="R108" s="81"/>
      <c r="S108" s="69">
        <v>4</v>
      </c>
      <c r="T108" s="69"/>
      <c r="U108" s="69"/>
      <c r="V108" s="69"/>
    </row>
    <row r="109" spans="2:22" ht="26.25" customHeight="1">
      <c r="B109" s="88"/>
      <c r="C109" s="65" t="str">
        <f>C102</f>
        <v>PATRICIA ROMERO DUARTE - CONTROLARIA DE CUND.</v>
      </c>
      <c r="D109" s="66"/>
      <c r="E109" s="20"/>
      <c r="F109" s="20"/>
      <c r="G109" s="25" t="s">
        <v>0</v>
      </c>
      <c r="H109" s="61" t="str">
        <f>C104</f>
        <v>LAURA CAMILO CARRILLO - FUNCION PUBLICA</v>
      </c>
      <c r="I109" s="61"/>
      <c r="J109" s="61"/>
      <c r="K109" s="20"/>
      <c r="L109" s="20"/>
      <c r="M109" s="71">
        <v>0.3819444444444444</v>
      </c>
      <c r="N109" s="71"/>
      <c r="O109" s="82"/>
      <c r="P109" s="83"/>
      <c r="Q109" s="83"/>
      <c r="R109" s="84"/>
      <c r="S109" s="69"/>
      <c r="T109" s="69"/>
      <c r="U109" s="69"/>
      <c r="V109" s="69"/>
    </row>
    <row r="110" spans="2:22" ht="26.25" customHeight="1">
      <c r="B110" s="88"/>
      <c r="C110" s="65" t="str">
        <f>C104</f>
        <v>LAURA CAMILO CARRILLO - FUNCION PUBLICA</v>
      </c>
      <c r="D110" s="66"/>
      <c r="E110" s="20"/>
      <c r="F110" s="20"/>
      <c r="G110" s="25" t="s">
        <v>0</v>
      </c>
      <c r="H110" s="61" t="str">
        <f>C98</f>
        <v>MYRIAM DELGADO - TIC</v>
      </c>
      <c r="I110" s="61"/>
      <c r="J110" s="61"/>
      <c r="K110" s="20"/>
      <c r="L110" s="20"/>
      <c r="M110" s="71">
        <v>0.3888888888888889</v>
      </c>
      <c r="N110" s="71"/>
      <c r="O110" s="82"/>
      <c r="P110" s="83"/>
      <c r="Q110" s="83"/>
      <c r="R110" s="84"/>
      <c r="S110" s="69"/>
      <c r="T110" s="69"/>
      <c r="U110" s="69"/>
      <c r="V110" s="69"/>
    </row>
    <row r="111" spans="2:22" ht="26.25" customHeight="1">
      <c r="B111" s="88"/>
      <c r="C111" s="65" t="str">
        <f>C100</f>
        <v>JENNY CAROLINA RODRIGUEZ RODRIGUEZ  - RIESGOS</v>
      </c>
      <c r="D111" s="66"/>
      <c r="E111" s="20"/>
      <c r="F111" s="20"/>
      <c r="G111" s="25" t="s">
        <v>0</v>
      </c>
      <c r="H111" s="61" t="str">
        <f>C102</f>
        <v>PATRICIA ROMERO DUARTE - CONTROLARIA DE CUND.</v>
      </c>
      <c r="I111" s="61"/>
      <c r="J111" s="61"/>
      <c r="K111" s="20"/>
      <c r="L111" s="20"/>
      <c r="M111" s="71">
        <v>0.3958333333333333</v>
      </c>
      <c r="N111" s="71"/>
      <c r="O111" s="82"/>
      <c r="P111" s="83"/>
      <c r="Q111" s="83"/>
      <c r="R111" s="84"/>
      <c r="S111" s="69"/>
      <c r="T111" s="69"/>
      <c r="U111" s="69"/>
      <c r="V111" s="69"/>
    </row>
    <row r="112" spans="2:22" ht="26.25" customHeight="1">
      <c r="B112" s="88"/>
      <c r="C112" s="65" t="str">
        <f>C98</f>
        <v>MYRIAM DELGADO - TIC</v>
      </c>
      <c r="D112" s="66"/>
      <c r="E112" s="20"/>
      <c r="F112" s="20"/>
      <c r="G112" s="25" t="s">
        <v>0</v>
      </c>
      <c r="H112" s="61" t="str">
        <f>C102</f>
        <v>PATRICIA ROMERO DUARTE - CONTROLARIA DE CUND.</v>
      </c>
      <c r="I112" s="61"/>
      <c r="J112" s="61"/>
      <c r="K112" s="20"/>
      <c r="L112" s="20"/>
      <c r="M112" s="71">
        <v>0.40277777777777773</v>
      </c>
      <c r="N112" s="71"/>
      <c r="O112" s="82"/>
      <c r="P112" s="83"/>
      <c r="Q112" s="83"/>
      <c r="R112" s="84"/>
      <c r="S112" s="69"/>
      <c r="T112" s="69"/>
      <c r="U112" s="69"/>
      <c r="V112" s="69"/>
    </row>
    <row r="113" spans="2:22" ht="26.25" customHeight="1">
      <c r="B113" s="88"/>
      <c r="C113" s="65" t="str">
        <f>C100</f>
        <v>JENNY CAROLINA RODRIGUEZ RODRIGUEZ  - RIESGOS</v>
      </c>
      <c r="D113" s="66"/>
      <c r="E113" s="20"/>
      <c r="F113" s="20"/>
      <c r="G113" s="25" t="s">
        <v>0</v>
      </c>
      <c r="H113" s="61" t="str">
        <f>C104</f>
        <v>LAURA CAMILO CARRILLO - FUNCION PUBLICA</v>
      </c>
      <c r="I113" s="61"/>
      <c r="J113" s="61"/>
      <c r="K113" s="20"/>
      <c r="L113" s="20"/>
      <c r="M113" s="71">
        <v>0.40972222222222227</v>
      </c>
      <c r="N113" s="71"/>
      <c r="O113" s="85"/>
      <c r="P113" s="86"/>
      <c r="Q113" s="86"/>
      <c r="R113" s="87"/>
      <c r="S113" s="69"/>
      <c r="T113" s="69"/>
      <c r="U113" s="69"/>
      <c r="V113" s="69"/>
    </row>
    <row r="115" spans="2:22" ht="15.75">
      <c r="B115" s="38" t="s">
        <v>9</v>
      </c>
      <c r="C115" s="62"/>
      <c r="D115" s="62"/>
      <c r="E115" s="28">
        <v>1</v>
      </c>
      <c r="F115" s="28">
        <v>2</v>
      </c>
      <c r="G115" s="28">
        <v>3</v>
      </c>
      <c r="H115" s="28">
        <v>4</v>
      </c>
      <c r="I115" s="78"/>
      <c r="J115" s="78"/>
      <c r="K115" s="28" t="s">
        <v>1</v>
      </c>
      <c r="L115" s="28" t="s">
        <v>2</v>
      </c>
      <c r="M115" s="28" t="s">
        <v>3</v>
      </c>
      <c r="N115" s="28" t="s">
        <v>10</v>
      </c>
      <c r="O115" s="28" t="s">
        <v>21</v>
      </c>
      <c r="P115" s="28" t="s">
        <v>22</v>
      </c>
      <c r="Q115" s="28" t="s">
        <v>23</v>
      </c>
      <c r="R115" s="28" t="s">
        <v>13</v>
      </c>
      <c r="S115" s="28" t="s">
        <v>11</v>
      </c>
      <c r="T115" s="28" t="s">
        <v>12</v>
      </c>
      <c r="U115" s="28" t="s">
        <v>4</v>
      </c>
      <c r="V115" s="28" t="s">
        <v>20</v>
      </c>
    </row>
    <row r="116" spans="2:22" ht="14.25" customHeight="1">
      <c r="B116" s="89" t="s">
        <v>70</v>
      </c>
      <c r="C116" s="74" t="s">
        <v>373</v>
      </c>
      <c r="D116" s="74"/>
      <c r="E116" s="75"/>
      <c r="F116" s="26">
        <f>+E127</f>
        <v>0</v>
      </c>
      <c r="G116" s="26">
        <f>+K128</f>
        <v>0</v>
      </c>
      <c r="H116" s="26">
        <f>+E129</f>
        <v>0</v>
      </c>
      <c r="I116" s="78"/>
      <c r="J116" s="78"/>
      <c r="K116" s="68">
        <v>0</v>
      </c>
      <c r="L116" s="68">
        <v>0</v>
      </c>
      <c r="M116" s="63">
        <v>0</v>
      </c>
      <c r="N116" s="63">
        <v>0</v>
      </c>
      <c r="O116" s="68">
        <f>+F116+G116+H116+I116+J116</f>
        <v>0</v>
      </c>
      <c r="P116" s="68">
        <f>+F117+G117+H117+I117+J117</f>
        <v>0</v>
      </c>
      <c r="Q116" s="68">
        <f>+O116-P116</f>
        <v>0</v>
      </c>
      <c r="R116" s="63">
        <f>+F127+L128+F129</f>
        <v>0</v>
      </c>
      <c r="S116" s="63">
        <f>+L127+F128+L129</f>
        <v>0</v>
      </c>
      <c r="T116" s="63">
        <f>+R116-S116</f>
        <v>0</v>
      </c>
      <c r="U116" s="63">
        <f>+L116*2+M116*1+N116*0</f>
        <v>0</v>
      </c>
      <c r="V116" s="60"/>
    </row>
    <row r="117" spans="2:22" ht="14.25" customHeight="1">
      <c r="B117" s="90"/>
      <c r="C117" s="74"/>
      <c r="D117" s="74"/>
      <c r="E117" s="75"/>
      <c r="F117" s="26">
        <f>+K127</f>
        <v>0</v>
      </c>
      <c r="G117" s="26">
        <f>+E128</f>
        <v>0</v>
      </c>
      <c r="H117" s="26">
        <f>+K129</f>
        <v>0</v>
      </c>
      <c r="I117" s="78"/>
      <c r="J117" s="78"/>
      <c r="K117" s="68"/>
      <c r="L117" s="68"/>
      <c r="M117" s="63"/>
      <c r="N117" s="63"/>
      <c r="O117" s="68"/>
      <c r="P117" s="68"/>
      <c r="Q117" s="68"/>
      <c r="R117" s="63"/>
      <c r="S117" s="63"/>
      <c r="T117" s="63"/>
      <c r="U117" s="63"/>
      <c r="V117" s="60"/>
    </row>
    <row r="118" spans="2:22" ht="14.25" customHeight="1">
      <c r="B118" s="90"/>
      <c r="C118" s="74" t="s">
        <v>217</v>
      </c>
      <c r="D118" s="74"/>
      <c r="E118" s="30">
        <f>+K127</f>
        <v>0</v>
      </c>
      <c r="F118" s="59"/>
      <c r="G118" s="26">
        <f>+E130</f>
        <v>0</v>
      </c>
      <c r="H118" s="26">
        <f>+K131</f>
        <v>0</v>
      </c>
      <c r="I118" s="78"/>
      <c r="J118" s="78"/>
      <c r="K118" s="68">
        <v>0</v>
      </c>
      <c r="L118" s="68">
        <v>0</v>
      </c>
      <c r="M118" s="68">
        <v>0</v>
      </c>
      <c r="N118" s="68">
        <v>0</v>
      </c>
      <c r="O118" s="68">
        <f>+E118+G118+H118+I118+J118</f>
        <v>0</v>
      </c>
      <c r="P118" s="68">
        <f>+E119+G119+H119+I119+J119</f>
        <v>0</v>
      </c>
      <c r="Q118" s="68">
        <f>+O118-P118</f>
        <v>0</v>
      </c>
      <c r="R118" s="68">
        <f>+L127++F130+L131</f>
        <v>0</v>
      </c>
      <c r="S118" s="68">
        <f>+F127+L130+F131</f>
        <v>0</v>
      </c>
      <c r="T118" s="63">
        <f>+R118-S118</f>
        <v>0</v>
      </c>
      <c r="U118" s="63">
        <f>+L118*2+M118*1+N118*0</f>
        <v>0</v>
      </c>
      <c r="V118" s="60"/>
    </row>
    <row r="119" spans="2:22" ht="14.25" customHeight="1">
      <c r="B119" s="90"/>
      <c r="C119" s="74"/>
      <c r="D119" s="74"/>
      <c r="E119" s="30">
        <f>+E127</f>
        <v>0</v>
      </c>
      <c r="F119" s="59"/>
      <c r="G119" s="26">
        <f>+K130</f>
        <v>0</v>
      </c>
      <c r="H119" s="26">
        <f>+E131</f>
        <v>0</v>
      </c>
      <c r="I119" s="78"/>
      <c r="J119" s="78"/>
      <c r="K119" s="68"/>
      <c r="L119" s="68"/>
      <c r="M119" s="68"/>
      <c r="N119" s="68"/>
      <c r="O119" s="68"/>
      <c r="P119" s="68"/>
      <c r="Q119" s="68"/>
      <c r="R119" s="68"/>
      <c r="S119" s="68"/>
      <c r="T119" s="63"/>
      <c r="U119" s="63"/>
      <c r="V119" s="60"/>
    </row>
    <row r="120" spans="2:22" ht="14.25" customHeight="1">
      <c r="B120" s="90"/>
      <c r="C120" s="74" t="s">
        <v>374</v>
      </c>
      <c r="D120" s="74"/>
      <c r="E120" s="30">
        <f>+E128</f>
        <v>0</v>
      </c>
      <c r="F120" s="27">
        <f>+K130</f>
        <v>0</v>
      </c>
      <c r="G120" s="59"/>
      <c r="H120" s="26">
        <f>+E126</f>
        <v>0</v>
      </c>
      <c r="I120" s="78"/>
      <c r="J120" s="78"/>
      <c r="K120" s="68">
        <v>0</v>
      </c>
      <c r="L120" s="68">
        <v>0</v>
      </c>
      <c r="M120" s="68">
        <v>0</v>
      </c>
      <c r="N120" s="68">
        <v>0</v>
      </c>
      <c r="O120" s="68">
        <f>+E120+F120+H120+I120</f>
        <v>0</v>
      </c>
      <c r="P120" s="68">
        <f>+E121+F121+H121+I121</f>
        <v>0</v>
      </c>
      <c r="Q120" s="68">
        <f>+O120-P120</f>
        <v>0</v>
      </c>
      <c r="R120" s="68">
        <f>+F126+F128+L130</f>
        <v>0</v>
      </c>
      <c r="S120" s="68">
        <f>+L126+L128+F130</f>
        <v>0</v>
      </c>
      <c r="T120" s="63">
        <f>+R120-S120</f>
        <v>0</v>
      </c>
      <c r="U120" s="63">
        <f>+L120*2+M120*1+N120*0</f>
        <v>0</v>
      </c>
      <c r="V120" s="60"/>
    </row>
    <row r="121" spans="2:22" ht="14.25" customHeight="1">
      <c r="B121" s="90"/>
      <c r="C121" s="74"/>
      <c r="D121" s="74"/>
      <c r="E121" s="30">
        <f>+K128</f>
        <v>0</v>
      </c>
      <c r="F121" s="27">
        <f>+E130</f>
        <v>0</v>
      </c>
      <c r="G121" s="59"/>
      <c r="H121" s="26">
        <f>+K126</f>
        <v>0</v>
      </c>
      <c r="I121" s="78"/>
      <c r="J121" s="78"/>
      <c r="K121" s="68"/>
      <c r="L121" s="68"/>
      <c r="M121" s="68"/>
      <c r="N121" s="68"/>
      <c r="O121" s="68"/>
      <c r="P121" s="68"/>
      <c r="Q121" s="68"/>
      <c r="R121" s="68"/>
      <c r="S121" s="68"/>
      <c r="T121" s="63"/>
      <c r="U121" s="63"/>
      <c r="V121" s="60"/>
    </row>
    <row r="122" spans="2:22" ht="14.25" customHeight="1">
      <c r="B122" s="90"/>
      <c r="C122" s="74" t="s">
        <v>375</v>
      </c>
      <c r="D122" s="74"/>
      <c r="E122" s="30">
        <f>+K129</f>
        <v>0</v>
      </c>
      <c r="F122" s="26">
        <f>+E131</f>
        <v>0</v>
      </c>
      <c r="G122" s="26">
        <f>+K126</f>
        <v>0</v>
      </c>
      <c r="H122" s="59"/>
      <c r="I122" s="78"/>
      <c r="J122" s="78"/>
      <c r="K122" s="68">
        <v>0</v>
      </c>
      <c r="L122" s="68">
        <v>0</v>
      </c>
      <c r="M122" s="68">
        <v>0</v>
      </c>
      <c r="N122" s="68">
        <v>0</v>
      </c>
      <c r="O122" s="68">
        <f>E122+F122+G122</f>
        <v>0</v>
      </c>
      <c r="P122" s="68">
        <f>+E123+F123+G123+I123+J123</f>
        <v>0</v>
      </c>
      <c r="Q122" s="68">
        <f>+O122-P122</f>
        <v>0</v>
      </c>
      <c r="R122" s="68">
        <f>+L126+L129+F131</f>
        <v>0</v>
      </c>
      <c r="S122" s="68">
        <f>+F126+F129+L131</f>
        <v>0</v>
      </c>
      <c r="T122" s="63">
        <f>+R122-S122</f>
        <v>0</v>
      </c>
      <c r="U122" s="63">
        <f>+L122*2+M122*1+N122*0</f>
        <v>0</v>
      </c>
      <c r="V122" s="60"/>
    </row>
    <row r="123" spans="2:22" ht="14.25" customHeight="1">
      <c r="B123" s="90"/>
      <c r="C123" s="74"/>
      <c r="D123" s="74"/>
      <c r="E123" s="30">
        <f>+E129</f>
        <v>0</v>
      </c>
      <c r="F123" s="26">
        <f>+K131</f>
        <v>0</v>
      </c>
      <c r="G123" s="26">
        <f>+E126</f>
        <v>0</v>
      </c>
      <c r="H123" s="59"/>
      <c r="I123" s="78"/>
      <c r="J123" s="78"/>
      <c r="K123" s="68"/>
      <c r="L123" s="68"/>
      <c r="M123" s="68"/>
      <c r="N123" s="68"/>
      <c r="O123" s="68"/>
      <c r="P123" s="68"/>
      <c r="Q123" s="68"/>
      <c r="R123" s="68"/>
      <c r="S123" s="68"/>
      <c r="T123" s="63"/>
      <c r="U123" s="63"/>
      <c r="V123" s="60"/>
    </row>
    <row r="124" spans="2:22" ht="14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2:22" ht="15">
      <c r="B125" s="29" t="s">
        <v>70</v>
      </c>
      <c r="C125" s="76" t="s">
        <v>7</v>
      </c>
      <c r="D125" s="77"/>
      <c r="E125" s="29" t="s">
        <v>24</v>
      </c>
      <c r="F125" s="29" t="s">
        <v>4</v>
      </c>
      <c r="G125" s="29" t="s">
        <v>0</v>
      </c>
      <c r="H125" s="70" t="s">
        <v>7</v>
      </c>
      <c r="I125" s="70"/>
      <c r="J125" s="70"/>
      <c r="K125" s="29" t="s">
        <v>24</v>
      </c>
      <c r="L125" s="29" t="s">
        <v>4</v>
      </c>
      <c r="M125" s="70" t="s">
        <v>5</v>
      </c>
      <c r="N125" s="70"/>
      <c r="O125" s="70" t="s">
        <v>6</v>
      </c>
      <c r="P125" s="70"/>
      <c r="Q125" s="70"/>
      <c r="R125" s="70"/>
      <c r="S125" s="70" t="s">
        <v>19</v>
      </c>
      <c r="T125" s="70"/>
      <c r="U125" s="70"/>
      <c r="V125" s="70"/>
    </row>
    <row r="126" spans="2:22" ht="28.5" customHeight="1">
      <c r="B126" s="88" t="s">
        <v>70</v>
      </c>
      <c r="C126" s="72" t="str">
        <f>C116</f>
        <v>ALEXI SIERRA RAMOS  - IDACO</v>
      </c>
      <c r="D126" s="73"/>
      <c r="E126" s="20"/>
      <c r="F126" s="20"/>
      <c r="G126" s="25" t="s">
        <v>0</v>
      </c>
      <c r="H126" s="61" t="str">
        <f>C118</f>
        <v>MARTHA VANEGAS - IDECUT</v>
      </c>
      <c r="I126" s="61"/>
      <c r="J126" s="61"/>
      <c r="K126" s="20"/>
      <c r="L126" s="20"/>
      <c r="M126" s="71">
        <v>0.4166666666666667</v>
      </c>
      <c r="N126" s="71"/>
      <c r="O126" s="79" t="s">
        <v>384</v>
      </c>
      <c r="P126" s="80"/>
      <c r="Q126" s="80"/>
      <c r="R126" s="81"/>
      <c r="S126" s="69">
        <v>4</v>
      </c>
      <c r="T126" s="69"/>
      <c r="U126" s="69"/>
      <c r="V126" s="69"/>
    </row>
    <row r="127" spans="2:22" ht="28.5" customHeight="1">
      <c r="B127" s="88"/>
      <c r="C127" s="65" t="str">
        <f>C120</f>
        <v>NUBIA YOLANDA RUBIANO GONZALEZ - CORPORACION SOCIAL</v>
      </c>
      <c r="D127" s="66"/>
      <c r="E127" s="20"/>
      <c r="F127" s="20"/>
      <c r="G127" s="25" t="s">
        <v>0</v>
      </c>
      <c r="H127" s="61" t="str">
        <f>C122</f>
        <v>BLANCA NUBIA GUTIERREZ - DESARROLLO E INCLUSION SOCIAL</v>
      </c>
      <c r="I127" s="61"/>
      <c r="J127" s="61"/>
      <c r="K127" s="20"/>
      <c r="L127" s="20"/>
      <c r="M127" s="71">
        <v>0.4236111111111111</v>
      </c>
      <c r="N127" s="71"/>
      <c r="O127" s="82"/>
      <c r="P127" s="83"/>
      <c r="Q127" s="83"/>
      <c r="R127" s="84"/>
      <c r="S127" s="69"/>
      <c r="T127" s="69"/>
      <c r="U127" s="69"/>
      <c r="V127" s="69"/>
    </row>
    <row r="128" spans="2:22" ht="28.5" customHeight="1">
      <c r="B128" s="88"/>
      <c r="C128" s="72" t="str">
        <f>C122</f>
        <v>BLANCA NUBIA GUTIERREZ - DESARROLLO E INCLUSION SOCIAL</v>
      </c>
      <c r="D128" s="73"/>
      <c r="E128" s="20"/>
      <c r="F128" s="20"/>
      <c r="G128" s="25" t="s">
        <v>0</v>
      </c>
      <c r="H128" s="61" t="str">
        <f>C116</f>
        <v>ALEXI SIERRA RAMOS  - IDACO</v>
      </c>
      <c r="I128" s="61"/>
      <c r="J128" s="61"/>
      <c r="K128" s="20"/>
      <c r="L128" s="20"/>
      <c r="M128" s="71">
        <v>0.4305555555555556</v>
      </c>
      <c r="N128" s="71"/>
      <c r="O128" s="82"/>
      <c r="P128" s="83"/>
      <c r="Q128" s="83"/>
      <c r="R128" s="84"/>
      <c r="S128" s="69"/>
      <c r="T128" s="69"/>
      <c r="U128" s="69"/>
      <c r="V128" s="69"/>
    </row>
    <row r="129" spans="2:22" ht="28.5" customHeight="1">
      <c r="B129" s="88"/>
      <c r="C129" s="65" t="str">
        <f>C118</f>
        <v>MARTHA VANEGAS - IDECUT</v>
      </c>
      <c r="D129" s="66"/>
      <c r="E129" s="20"/>
      <c r="F129" s="20"/>
      <c r="G129" s="25" t="s">
        <v>0</v>
      </c>
      <c r="H129" s="61" t="str">
        <f>C120</f>
        <v>NUBIA YOLANDA RUBIANO GONZALEZ - CORPORACION SOCIAL</v>
      </c>
      <c r="I129" s="61"/>
      <c r="J129" s="61"/>
      <c r="K129" s="20"/>
      <c r="L129" s="20"/>
      <c r="M129" s="71">
        <v>0.4375</v>
      </c>
      <c r="N129" s="71"/>
      <c r="O129" s="82"/>
      <c r="P129" s="83"/>
      <c r="Q129" s="83"/>
      <c r="R129" s="84"/>
      <c r="S129" s="69"/>
      <c r="T129" s="69"/>
      <c r="U129" s="69"/>
      <c r="V129" s="69"/>
    </row>
    <row r="130" spans="2:22" ht="28.5" customHeight="1">
      <c r="B130" s="88"/>
      <c r="C130" s="65" t="str">
        <f>C116</f>
        <v>ALEXI SIERRA RAMOS  - IDACO</v>
      </c>
      <c r="D130" s="66"/>
      <c r="E130" s="20"/>
      <c r="F130" s="20"/>
      <c r="G130" s="25" t="s">
        <v>0</v>
      </c>
      <c r="H130" s="61" t="str">
        <f>C120</f>
        <v>NUBIA YOLANDA RUBIANO GONZALEZ - CORPORACION SOCIAL</v>
      </c>
      <c r="I130" s="61"/>
      <c r="J130" s="61"/>
      <c r="K130" s="20"/>
      <c r="L130" s="20"/>
      <c r="M130" s="71">
        <v>0.4444444444444444</v>
      </c>
      <c r="N130" s="71"/>
      <c r="O130" s="82"/>
      <c r="P130" s="83"/>
      <c r="Q130" s="83"/>
      <c r="R130" s="84"/>
      <c r="S130" s="69"/>
      <c r="T130" s="69"/>
      <c r="U130" s="69"/>
      <c r="V130" s="69"/>
    </row>
    <row r="131" spans="2:22" ht="28.5" customHeight="1">
      <c r="B131" s="88"/>
      <c r="C131" s="65" t="str">
        <f>C118</f>
        <v>MARTHA VANEGAS - IDECUT</v>
      </c>
      <c r="D131" s="66"/>
      <c r="E131" s="20"/>
      <c r="F131" s="20"/>
      <c r="G131" s="25" t="s">
        <v>0</v>
      </c>
      <c r="H131" s="61" t="str">
        <f>C122</f>
        <v>BLANCA NUBIA GUTIERREZ - DESARROLLO E INCLUSION SOCIAL</v>
      </c>
      <c r="I131" s="61"/>
      <c r="J131" s="61"/>
      <c r="K131" s="20"/>
      <c r="L131" s="20"/>
      <c r="M131" s="71">
        <v>0.4513888888888889</v>
      </c>
      <c r="N131" s="71"/>
      <c r="O131" s="85"/>
      <c r="P131" s="86"/>
      <c r="Q131" s="86"/>
      <c r="R131" s="87"/>
      <c r="S131" s="69"/>
      <c r="T131" s="69"/>
      <c r="U131" s="69"/>
      <c r="V131" s="69"/>
    </row>
    <row r="133" spans="2:22" ht="15.75">
      <c r="B133" s="38" t="s">
        <v>9</v>
      </c>
      <c r="C133" s="62"/>
      <c r="D133" s="62"/>
      <c r="E133" s="28">
        <v>1</v>
      </c>
      <c r="F133" s="28">
        <v>2</v>
      </c>
      <c r="G133" s="40">
        <v>3</v>
      </c>
      <c r="H133" s="40">
        <v>4</v>
      </c>
      <c r="I133" s="93"/>
      <c r="J133" s="78"/>
      <c r="K133" s="28" t="s">
        <v>1</v>
      </c>
      <c r="L133" s="28" t="s">
        <v>2</v>
      </c>
      <c r="M133" s="28" t="s">
        <v>3</v>
      </c>
      <c r="N133" s="28" t="s">
        <v>10</v>
      </c>
      <c r="O133" s="28" t="s">
        <v>21</v>
      </c>
      <c r="P133" s="28" t="s">
        <v>22</v>
      </c>
      <c r="Q133" s="28" t="s">
        <v>23</v>
      </c>
      <c r="R133" s="28" t="s">
        <v>13</v>
      </c>
      <c r="S133" s="28" t="s">
        <v>11</v>
      </c>
      <c r="T133" s="28" t="s">
        <v>12</v>
      </c>
      <c r="U133" s="28" t="s">
        <v>4</v>
      </c>
      <c r="V133" s="28" t="s">
        <v>20</v>
      </c>
    </row>
    <row r="134" spans="2:22" ht="14.25" customHeight="1">
      <c r="B134" s="89" t="s">
        <v>71</v>
      </c>
      <c r="C134" s="74" t="s">
        <v>376</v>
      </c>
      <c r="D134" s="74"/>
      <c r="E134" s="75"/>
      <c r="F134" s="26">
        <f>+E145</f>
        <v>0</v>
      </c>
      <c r="G134" s="41">
        <f>+K146</f>
        <v>0</v>
      </c>
      <c r="H134" s="39">
        <f>+E147</f>
        <v>0</v>
      </c>
      <c r="I134" s="93"/>
      <c r="J134" s="78"/>
      <c r="K134" s="68">
        <v>0</v>
      </c>
      <c r="L134" s="68">
        <v>0</v>
      </c>
      <c r="M134" s="63">
        <v>0</v>
      </c>
      <c r="N134" s="63">
        <v>0</v>
      </c>
      <c r="O134" s="68">
        <f>+F134+G134+H134+I134+J134</f>
        <v>0</v>
      </c>
      <c r="P134" s="68">
        <f>+F135+G135+H135+I135+J135</f>
        <v>0</v>
      </c>
      <c r="Q134" s="68">
        <f>+O134-P134</f>
        <v>0</v>
      </c>
      <c r="R134" s="63">
        <f>+F145+L146+F147</f>
        <v>0</v>
      </c>
      <c r="S134" s="63">
        <f>+L145+F146+L147</f>
        <v>0</v>
      </c>
      <c r="T134" s="63">
        <f>+R134-S134</f>
        <v>0</v>
      </c>
      <c r="U134" s="63">
        <f>+L134*2+M134*1+N134*0</f>
        <v>0</v>
      </c>
      <c r="V134" s="60"/>
    </row>
    <row r="135" spans="2:22" ht="14.25" customHeight="1">
      <c r="B135" s="90"/>
      <c r="C135" s="74"/>
      <c r="D135" s="74"/>
      <c r="E135" s="75"/>
      <c r="F135" s="26">
        <f>+K145</f>
        <v>0</v>
      </c>
      <c r="G135" s="41">
        <f>+E146</f>
        <v>0</v>
      </c>
      <c r="H135" s="39">
        <f>+K147</f>
        <v>0</v>
      </c>
      <c r="I135" s="93"/>
      <c r="J135" s="78"/>
      <c r="K135" s="68"/>
      <c r="L135" s="68"/>
      <c r="M135" s="63"/>
      <c r="N135" s="63"/>
      <c r="O135" s="68"/>
      <c r="P135" s="68"/>
      <c r="Q135" s="68"/>
      <c r="R135" s="63"/>
      <c r="S135" s="63"/>
      <c r="T135" s="63"/>
      <c r="U135" s="63"/>
      <c r="V135" s="60"/>
    </row>
    <row r="136" spans="2:22" ht="14.25" customHeight="1">
      <c r="B136" s="90"/>
      <c r="C136" s="74" t="s">
        <v>377</v>
      </c>
      <c r="D136" s="74"/>
      <c r="E136" s="30">
        <f>+K145</f>
        <v>0</v>
      </c>
      <c r="F136" s="59"/>
      <c r="G136" s="41">
        <f>+E148</f>
        <v>0</v>
      </c>
      <c r="H136" s="39">
        <f>+K149</f>
        <v>0</v>
      </c>
      <c r="I136" s="93"/>
      <c r="J136" s="78"/>
      <c r="K136" s="68">
        <v>0</v>
      </c>
      <c r="L136" s="68">
        <v>0</v>
      </c>
      <c r="M136" s="68">
        <v>0</v>
      </c>
      <c r="N136" s="68">
        <v>0</v>
      </c>
      <c r="O136" s="68">
        <f>+E136+G136+H136+I136+J136</f>
        <v>0</v>
      </c>
      <c r="P136" s="68">
        <f>+E137+G137+H137+I137+J137</f>
        <v>0</v>
      </c>
      <c r="Q136" s="68">
        <f>+O136-P136</f>
        <v>0</v>
      </c>
      <c r="R136" s="68">
        <f>+L145++F148+L149</f>
        <v>0</v>
      </c>
      <c r="S136" s="68">
        <f>+F145+L148+F149</f>
        <v>0</v>
      </c>
      <c r="T136" s="63">
        <f>+R136-S136</f>
        <v>0</v>
      </c>
      <c r="U136" s="63">
        <f>+L136*2+M136*1+N136*0</f>
        <v>0</v>
      </c>
      <c r="V136" s="60"/>
    </row>
    <row r="137" spans="2:22" ht="14.25" customHeight="1">
      <c r="B137" s="90"/>
      <c r="C137" s="74"/>
      <c r="D137" s="74"/>
      <c r="E137" s="30">
        <f>+E145</f>
        <v>0</v>
      </c>
      <c r="F137" s="59"/>
      <c r="G137" s="41">
        <f>+K148</f>
        <v>0</v>
      </c>
      <c r="H137" s="39">
        <f>+E149</f>
        <v>0</v>
      </c>
      <c r="I137" s="93"/>
      <c r="J137" s="78"/>
      <c r="K137" s="68"/>
      <c r="L137" s="68"/>
      <c r="M137" s="68"/>
      <c r="N137" s="68"/>
      <c r="O137" s="68"/>
      <c r="P137" s="68"/>
      <c r="Q137" s="68"/>
      <c r="R137" s="68"/>
      <c r="S137" s="68"/>
      <c r="T137" s="63"/>
      <c r="U137" s="63"/>
      <c r="V137" s="60"/>
    </row>
    <row r="138" spans="2:22" ht="14.25" customHeight="1">
      <c r="B138" s="90"/>
      <c r="C138" s="74" t="s">
        <v>378</v>
      </c>
      <c r="D138" s="74"/>
      <c r="E138" s="30">
        <f>+E146</f>
        <v>0</v>
      </c>
      <c r="F138" s="27">
        <f>+K148</f>
        <v>0</v>
      </c>
      <c r="G138" s="64"/>
      <c r="H138" s="39">
        <f>+E144</f>
        <v>0</v>
      </c>
      <c r="I138" s="93"/>
      <c r="J138" s="78"/>
      <c r="K138" s="68">
        <v>0</v>
      </c>
      <c r="L138" s="68">
        <v>0</v>
      </c>
      <c r="M138" s="68">
        <v>0</v>
      </c>
      <c r="N138" s="68">
        <v>0</v>
      </c>
      <c r="O138" s="68">
        <f>+E138+F138+H138+I138</f>
        <v>0</v>
      </c>
      <c r="P138" s="68">
        <f>+E139+F139+H139+I139</f>
        <v>0</v>
      </c>
      <c r="Q138" s="68">
        <f>+O138-P138</f>
        <v>0</v>
      </c>
      <c r="R138" s="68">
        <f>+F144+F146+L148</f>
        <v>0</v>
      </c>
      <c r="S138" s="68">
        <f>+L144+L146+F148</f>
        <v>0</v>
      </c>
      <c r="T138" s="63">
        <f>+R138-S138</f>
        <v>0</v>
      </c>
      <c r="U138" s="63">
        <f>+L138*2+M138*1+N138*0</f>
        <v>0</v>
      </c>
      <c r="V138" s="60"/>
    </row>
    <row r="139" spans="2:22" ht="14.25" customHeight="1">
      <c r="B139" s="90"/>
      <c r="C139" s="74"/>
      <c r="D139" s="74"/>
      <c r="E139" s="30">
        <f>+K146</f>
        <v>0</v>
      </c>
      <c r="F139" s="27">
        <f>+E148</f>
        <v>0</v>
      </c>
      <c r="G139" s="64"/>
      <c r="H139" s="39">
        <f>+K144</f>
        <v>0</v>
      </c>
      <c r="I139" s="93"/>
      <c r="J139" s="78"/>
      <c r="K139" s="68"/>
      <c r="L139" s="68"/>
      <c r="M139" s="68"/>
      <c r="N139" s="68"/>
      <c r="O139" s="68"/>
      <c r="P139" s="68"/>
      <c r="Q139" s="68"/>
      <c r="R139" s="68"/>
      <c r="S139" s="68"/>
      <c r="T139" s="63"/>
      <c r="U139" s="63"/>
      <c r="V139" s="60"/>
    </row>
    <row r="140" spans="2:22" ht="14.25" customHeight="1">
      <c r="B140" s="90"/>
      <c r="C140" s="74" t="s">
        <v>395</v>
      </c>
      <c r="D140" s="74"/>
      <c r="E140" s="30">
        <f>+K147</f>
        <v>0</v>
      </c>
      <c r="F140" s="26">
        <f>+E149</f>
        <v>0</v>
      </c>
      <c r="G140" s="26">
        <f>+K144</f>
        <v>0</v>
      </c>
      <c r="H140" s="94"/>
      <c r="I140" s="78"/>
      <c r="J140" s="78"/>
      <c r="K140" s="68">
        <v>0</v>
      </c>
      <c r="L140" s="68">
        <v>0</v>
      </c>
      <c r="M140" s="68">
        <v>0</v>
      </c>
      <c r="N140" s="68">
        <v>0</v>
      </c>
      <c r="O140" s="68">
        <f>E140+F140+G140</f>
        <v>0</v>
      </c>
      <c r="P140" s="68">
        <f>+E141+F141+G141+I141+J141</f>
        <v>0</v>
      </c>
      <c r="Q140" s="68">
        <f>+O140-P140</f>
        <v>0</v>
      </c>
      <c r="R140" s="68">
        <f>+L144+L147+F149</f>
        <v>0</v>
      </c>
      <c r="S140" s="68">
        <f>+F144+F147+L149</f>
        <v>0</v>
      </c>
      <c r="T140" s="63">
        <f>+R140-S140</f>
        <v>0</v>
      </c>
      <c r="U140" s="63">
        <f>+L140*2+M140*1+N140*0</f>
        <v>0</v>
      </c>
      <c r="V140" s="60"/>
    </row>
    <row r="141" spans="2:22" ht="14.25" customHeight="1">
      <c r="B141" s="90"/>
      <c r="C141" s="74"/>
      <c r="D141" s="74"/>
      <c r="E141" s="30">
        <f>+E147</f>
        <v>0</v>
      </c>
      <c r="F141" s="26">
        <f>+K149</f>
        <v>0</v>
      </c>
      <c r="G141" s="26">
        <f>+E144</f>
        <v>0</v>
      </c>
      <c r="H141" s="59"/>
      <c r="I141" s="78"/>
      <c r="J141" s="78"/>
      <c r="K141" s="68"/>
      <c r="L141" s="68"/>
      <c r="M141" s="68"/>
      <c r="N141" s="68"/>
      <c r="O141" s="68"/>
      <c r="P141" s="68"/>
      <c r="Q141" s="68"/>
      <c r="R141" s="68"/>
      <c r="S141" s="68"/>
      <c r="T141" s="63"/>
      <c r="U141" s="63"/>
      <c r="V141" s="60"/>
    </row>
    <row r="142" spans="2:22" ht="14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2:22" ht="15">
      <c r="B143" s="29" t="s">
        <v>71</v>
      </c>
      <c r="C143" s="76" t="s">
        <v>7</v>
      </c>
      <c r="D143" s="77"/>
      <c r="E143" s="29" t="s">
        <v>24</v>
      </c>
      <c r="F143" s="29" t="s">
        <v>4</v>
      </c>
      <c r="G143" s="29" t="s">
        <v>0</v>
      </c>
      <c r="H143" s="70" t="s">
        <v>7</v>
      </c>
      <c r="I143" s="70"/>
      <c r="J143" s="70"/>
      <c r="K143" s="29" t="s">
        <v>24</v>
      </c>
      <c r="L143" s="29" t="s">
        <v>4</v>
      </c>
      <c r="M143" s="70" t="s">
        <v>5</v>
      </c>
      <c r="N143" s="70"/>
      <c r="O143" s="70" t="s">
        <v>6</v>
      </c>
      <c r="P143" s="70"/>
      <c r="Q143" s="70"/>
      <c r="R143" s="70"/>
      <c r="S143" s="70" t="s">
        <v>19</v>
      </c>
      <c r="T143" s="70"/>
      <c r="U143" s="70"/>
      <c r="V143" s="70"/>
    </row>
    <row r="144" spans="2:22" ht="25.5" customHeight="1">
      <c r="B144" s="88" t="s">
        <v>71</v>
      </c>
      <c r="C144" s="72" t="str">
        <f>C134</f>
        <v>NOHORA ESPERANZA MORALES BARBOSA - TIC</v>
      </c>
      <c r="D144" s="73"/>
      <c r="E144" s="20"/>
      <c r="F144" s="20"/>
      <c r="G144" s="25" t="s">
        <v>0</v>
      </c>
      <c r="H144" s="61" t="str">
        <f>C136</f>
        <v>CLAUDIA YANETH GONZALEZ - RIESGOS</v>
      </c>
      <c r="I144" s="61"/>
      <c r="J144" s="61"/>
      <c r="K144" s="20"/>
      <c r="L144" s="20"/>
      <c r="M144" s="71">
        <v>0.4583333333333333</v>
      </c>
      <c r="N144" s="71"/>
      <c r="O144" s="79" t="s">
        <v>384</v>
      </c>
      <c r="P144" s="80"/>
      <c r="Q144" s="80"/>
      <c r="R144" s="81"/>
      <c r="S144" s="69">
        <v>4</v>
      </c>
      <c r="T144" s="69"/>
      <c r="U144" s="69"/>
      <c r="V144" s="69"/>
    </row>
    <row r="145" spans="2:22" ht="25.5" customHeight="1">
      <c r="B145" s="88"/>
      <c r="C145" s="65" t="str">
        <f>C138</f>
        <v>SANDRA MILENA ACEVEDO . OFICINA DE CONTROL INTERNO</v>
      </c>
      <c r="D145" s="66"/>
      <c r="E145" s="20"/>
      <c r="F145" s="20"/>
      <c r="G145" s="25" t="s">
        <v>0</v>
      </c>
      <c r="H145" s="61" t="str">
        <f>C140</f>
        <v>LAURA CAMILA CARRILLO- FUNCION PUBLICA</v>
      </c>
      <c r="I145" s="61"/>
      <c r="J145" s="61"/>
      <c r="K145" s="20"/>
      <c r="L145" s="20"/>
      <c r="M145" s="71">
        <v>0.46527777777777773</v>
      </c>
      <c r="N145" s="71"/>
      <c r="O145" s="82"/>
      <c r="P145" s="83"/>
      <c r="Q145" s="83"/>
      <c r="R145" s="84"/>
      <c r="S145" s="69"/>
      <c r="T145" s="69"/>
      <c r="U145" s="69"/>
      <c r="V145" s="69"/>
    </row>
    <row r="146" spans="2:22" ht="25.5" customHeight="1">
      <c r="B146" s="88"/>
      <c r="C146" s="72" t="str">
        <f>C140</f>
        <v>LAURA CAMILA CARRILLO- FUNCION PUBLICA</v>
      </c>
      <c r="D146" s="73"/>
      <c r="E146" s="20"/>
      <c r="F146" s="20"/>
      <c r="G146" s="25" t="s">
        <v>0</v>
      </c>
      <c r="H146" s="61" t="str">
        <f>C134</f>
        <v>NOHORA ESPERANZA MORALES BARBOSA - TIC</v>
      </c>
      <c r="I146" s="61"/>
      <c r="J146" s="61"/>
      <c r="K146" s="20"/>
      <c r="L146" s="20"/>
      <c r="M146" s="71">
        <v>0.47222222222222227</v>
      </c>
      <c r="N146" s="71"/>
      <c r="O146" s="82"/>
      <c r="P146" s="83"/>
      <c r="Q146" s="83"/>
      <c r="R146" s="84"/>
      <c r="S146" s="69"/>
      <c r="T146" s="69"/>
      <c r="U146" s="69"/>
      <c r="V146" s="69"/>
    </row>
    <row r="147" spans="2:22" ht="25.5" customHeight="1">
      <c r="B147" s="88"/>
      <c r="C147" s="65" t="str">
        <f>C136</f>
        <v>CLAUDIA YANETH GONZALEZ - RIESGOS</v>
      </c>
      <c r="D147" s="66"/>
      <c r="E147" s="20"/>
      <c r="F147" s="20"/>
      <c r="G147" s="25" t="s">
        <v>0</v>
      </c>
      <c r="H147" s="61" t="str">
        <f>C138</f>
        <v>SANDRA MILENA ACEVEDO . OFICINA DE CONTROL INTERNO</v>
      </c>
      <c r="I147" s="61"/>
      <c r="J147" s="61"/>
      <c r="K147" s="20"/>
      <c r="L147" s="20"/>
      <c r="M147" s="71">
        <v>0.4791666666666667</v>
      </c>
      <c r="N147" s="71"/>
      <c r="O147" s="82"/>
      <c r="P147" s="83"/>
      <c r="Q147" s="83"/>
      <c r="R147" s="84"/>
      <c r="S147" s="69"/>
      <c r="T147" s="69"/>
      <c r="U147" s="69"/>
      <c r="V147" s="69"/>
    </row>
    <row r="148" spans="2:22" ht="25.5" customHeight="1">
      <c r="B148" s="88"/>
      <c r="C148" s="65" t="str">
        <f>C134</f>
        <v>NOHORA ESPERANZA MORALES BARBOSA - TIC</v>
      </c>
      <c r="D148" s="66"/>
      <c r="E148" s="20"/>
      <c r="F148" s="20"/>
      <c r="G148" s="25" t="s">
        <v>0</v>
      </c>
      <c r="H148" s="61" t="str">
        <f>C138</f>
        <v>SANDRA MILENA ACEVEDO . OFICINA DE CONTROL INTERNO</v>
      </c>
      <c r="I148" s="61"/>
      <c r="J148" s="61"/>
      <c r="K148" s="20"/>
      <c r="L148" s="20"/>
      <c r="M148" s="71">
        <v>0.4861111111111111</v>
      </c>
      <c r="N148" s="71"/>
      <c r="O148" s="82"/>
      <c r="P148" s="83"/>
      <c r="Q148" s="83"/>
      <c r="R148" s="84"/>
      <c r="S148" s="69"/>
      <c r="T148" s="69"/>
      <c r="U148" s="69"/>
      <c r="V148" s="69"/>
    </row>
    <row r="149" spans="2:22" ht="25.5" customHeight="1">
      <c r="B149" s="88"/>
      <c r="C149" s="65" t="str">
        <f>C136</f>
        <v>CLAUDIA YANETH GONZALEZ - RIESGOS</v>
      </c>
      <c r="D149" s="66"/>
      <c r="E149" s="20"/>
      <c r="F149" s="20"/>
      <c r="G149" s="25" t="s">
        <v>0</v>
      </c>
      <c r="H149" s="61" t="str">
        <f>C140</f>
        <v>LAURA CAMILA CARRILLO- FUNCION PUBLICA</v>
      </c>
      <c r="I149" s="61"/>
      <c r="J149" s="61"/>
      <c r="K149" s="20"/>
      <c r="L149" s="20"/>
      <c r="M149" s="71">
        <v>0.4930555555555556</v>
      </c>
      <c r="N149" s="71"/>
      <c r="O149" s="85"/>
      <c r="P149" s="86"/>
      <c r="Q149" s="86"/>
      <c r="R149" s="87"/>
      <c r="S149" s="69"/>
      <c r="T149" s="69"/>
      <c r="U149" s="69"/>
      <c r="V149" s="69"/>
    </row>
    <row r="151" spans="2:22" ht="15.75">
      <c r="B151" s="38" t="s">
        <v>9</v>
      </c>
      <c r="C151" s="62"/>
      <c r="D151" s="62"/>
      <c r="E151" s="28">
        <v>1</v>
      </c>
      <c r="F151" s="28">
        <v>2</v>
      </c>
      <c r="G151" s="40">
        <v>3</v>
      </c>
      <c r="H151" s="57">
        <v>4</v>
      </c>
      <c r="I151" s="93"/>
      <c r="J151" s="78"/>
      <c r="K151" s="28" t="s">
        <v>1</v>
      </c>
      <c r="L151" s="28" t="s">
        <v>2</v>
      </c>
      <c r="M151" s="28" t="s">
        <v>3</v>
      </c>
      <c r="N151" s="28" t="s">
        <v>10</v>
      </c>
      <c r="O151" s="28" t="s">
        <v>21</v>
      </c>
      <c r="P151" s="28" t="s">
        <v>22</v>
      </c>
      <c r="Q151" s="28" t="s">
        <v>23</v>
      </c>
      <c r="R151" s="28" t="s">
        <v>13</v>
      </c>
      <c r="S151" s="28" t="s">
        <v>11</v>
      </c>
      <c r="T151" s="28" t="s">
        <v>12</v>
      </c>
      <c r="U151" s="28" t="s">
        <v>4</v>
      </c>
      <c r="V151" s="28" t="s">
        <v>20</v>
      </c>
    </row>
    <row r="152" spans="2:22" ht="14.25" customHeight="1">
      <c r="B152" s="89" t="s">
        <v>72</v>
      </c>
      <c r="C152" s="74" t="s">
        <v>393</v>
      </c>
      <c r="D152" s="74"/>
      <c r="E152" s="75"/>
      <c r="F152" s="26">
        <f>+E163</f>
        <v>0</v>
      </c>
      <c r="G152" s="41">
        <f>+K164</f>
        <v>0</v>
      </c>
      <c r="H152" s="58">
        <f>+E165</f>
        <v>0</v>
      </c>
      <c r="I152" s="93"/>
      <c r="J152" s="78"/>
      <c r="K152" s="68">
        <v>0</v>
      </c>
      <c r="L152" s="68">
        <v>0</v>
      </c>
      <c r="M152" s="63">
        <v>0</v>
      </c>
      <c r="N152" s="63">
        <v>0</v>
      </c>
      <c r="O152" s="68">
        <f>+F152+G152+H152+I152+J152</f>
        <v>0</v>
      </c>
      <c r="P152" s="68">
        <f>+F153+G153+H153+I153+J153</f>
        <v>0</v>
      </c>
      <c r="Q152" s="68">
        <f>+O152-P152</f>
        <v>0</v>
      </c>
      <c r="R152" s="63">
        <f>+F163+L164+F165</f>
        <v>0</v>
      </c>
      <c r="S152" s="63">
        <f>+L163+F164+L165</f>
        <v>0</v>
      </c>
      <c r="T152" s="63">
        <f>+R152-S152</f>
        <v>0</v>
      </c>
      <c r="U152" s="63">
        <f>+L152*2+M152*1+N152*0</f>
        <v>0</v>
      </c>
      <c r="V152" s="60"/>
    </row>
    <row r="153" spans="2:22" ht="14.25" customHeight="1">
      <c r="B153" s="90"/>
      <c r="C153" s="74"/>
      <c r="D153" s="74"/>
      <c r="E153" s="75"/>
      <c r="F153" s="26">
        <f>+K163</f>
        <v>0</v>
      </c>
      <c r="G153" s="41">
        <f>+E164</f>
        <v>0</v>
      </c>
      <c r="H153" s="58">
        <f>+K165</f>
        <v>0</v>
      </c>
      <c r="I153" s="93"/>
      <c r="J153" s="78"/>
      <c r="K153" s="68"/>
      <c r="L153" s="68"/>
      <c r="M153" s="63"/>
      <c r="N153" s="63"/>
      <c r="O153" s="68"/>
      <c r="P153" s="68"/>
      <c r="Q153" s="68"/>
      <c r="R153" s="63"/>
      <c r="S153" s="63"/>
      <c r="T153" s="63"/>
      <c r="U153" s="63"/>
      <c r="V153" s="60"/>
    </row>
    <row r="154" spans="2:22" ht="14.25" customHeight="1">
      <c r="B154" s="90"/>
      <c r="C154" s="136" t="s">
        <v>381</v>
      </c>
      <c r="D154" s="136"/>
      <c r="E154" s="30">
        <f>+K163</f>
        <v>0</v>
      </c>
      <c r="F154" s="59"/>
      <c r="G154" s="41">
        <f>+E166</f>
        <v>0</v>
      </c>
      <c r="H154" s="58">
        <f>+K167</f>
        <v>0</v>
      </c>
      <c r="I154" s="93"/>
      <c r="J154" s="78"/>
      <c r="K154" s="68">
        <v>0</v>
      </c>
      <c r="L154" s="68">
        <v>0</v>
      </c>
      <c r="M154" s="68">
        <v>0</v>
      </c>
      <c r="N154" s="68">
        <v>0</v>
      </c>
      <c r="O154" s="68">
        <f>+E154+G154+H154+I154+J154</f>
        <v>0</v>
      </c>
      <c r="P154" s="68">
        <f>+E155+G155+H155+I155+J155</f>
        <v>0</v>
      </c>
      <c r="Q154" s="68">
        <f>+O154-P154</f>
        <v>0</v>
      </c>
      <c r="R154" s="68">
        <f>+L163++F166+L167</f>
        <v>0</v>
      </c>
      <c r="S154" s="68">
        <f>+F163+L166+F167</f>
        <v>0</v>
      </c>
      <c r="T154" s="63">
        <f>+R154-S154</f>
        <v>0</v>
      </c>
      <c r="U154" s="63">
        <f>+L154*2+M154*1+N154*0</f>
        <v>0</v>
      </c>
      <c r="V154" s="60"/>
    </row>
    <row r="155" spans="2:22" ht="14.25" customHeight="1">
      <c r="B155" s="90"/>
      <c r="C155" s="136"/>
      <c r="D155" s="136"/>
      <c r="E155" s="30">
        <f>+E163</f>
        <v>0</v>
      </c>
      <c r="F155" s="59"/>
      <c r="G155" s="41">
        <f>+K166</f>
        <v>0</v>
      </c>
      <c r="H155" s="58">
        <f>+E167</f>
        <v>0</v>
      </c>
      <c r="I155" s="93"/>
      <c r="J155" s="78"/>
      <c r="K155" s="68"/>
      <c r="L155" s="68"/>
      <c r="M155" s="68"/>
      <c r="N155" s="68"/>
      <c r="O155" s="68"/>
      <c r="P155" s="68"/>
      <c r="Q155" s="68"/>
      <c r="R155" s="68"/>
      <c r="S155" s="68"/>
      <c r="T155" s="63"/>
      <c r="U155" s="63"/>
      <c r="V155" s="60"/>
    </row>
    <row r="156" spans="2:22" ht="14.25" customHeight="1">
      <c r="B156" s="90"/>
      <c r="C156" s="74" t="s">
        <v>382</v>
      </c>
      <c r="D156" s="74"/>
      <c r="E156" s="30">
        <f>+E164</f>
        <v>0</v>
      </c>
      <c r="F156" s="27">
        <f>+K166</f>
        <v>0</v>
      </c>
      <c r="G156" s="64"/>
      <c r="H156" s="58">
        <f>+E162</f>
        <v>0</v>
      </c>
      <c r="I156" s="93"/>
      <c r="J156" s="78"/>
      <c r="K156" s="68">
        <v>0</v>
      </c>
      <c r="L156" s="68">
        <v>0</v>
      </c>
      <c r="M156" s="68">
        <v>0</v>
      </c>
      <c r="N156" s="68">
        <v>0</v>
      </c>
      <c r="O156" s="68">
        <f>+E156+F156+H156+I156</f>
        <v>0</v>
      </c>
      <c r="P156" s="68">
        <f>+E157+F157+H157+I157</f>
        <v>0</v>
      </c>
      <c r="Q156" s="68">
        <f>+O156-P156</f>
        <v>0</v>
      </c>
      <c r="R156" s="68">
        <f>+F162+F164+L166</f>
        <v>0</v>
      </c>
      <c r="S156" s="68">
        <f>+L162+L164+F166</f>
        <v>0</v>
      </c>
      <c r="T156" s="63">
        <f>+R156-S156</f>
        <v>0</v>
      </c>
      <c r="U156" s="63">
        <f>+L156*2+M156*1+N156*0</f>
        <v>0</v>
      </c>
      <c r="V156" s="60"/>
    </row>
    <row r="157" spans="2:22" ht="14.25" customHeight="1">
      <c r="B157" s="90"/>
      <c r="C157" s="74"/>
      <c r="D157" s="74"/>
      <c r="E157" s="30">
        <f>+K164</f>
        <v>0</v>
      </c>
      <c r="F157" s="27">
        <f>+E166</f>
        <v>0</v>
      </c>
      <c r="G157" s="64"/>
      <c r="H157" s="58">
        <f>+K162</f>
        <v>0</v>
      </c>
      <c r="I157" s="93"/>
      <c r="J157" s="78"/>
      <c r="K157" s="68"/>
      <c r="L157" s="68"/>
      <c r="M157" s="68"/>
      <c r="N157" s="68"/>
      <c r="O157" s="68"/>
      <c r="P157" s="68"/>
      <c r="Q157" s="68"/>
      <c r="R157" s="68"/>
      <c r="S157" s="68"/>
      <c r="T157" s="63"/>
      <c r="U157" s="63"/>
      <c r="V157" s="60"/>
    </row>
    <row r="158" spans="2:22" ht="14.25" customHeight="1">
      <c r="B158" s="90"/>
      <c r="C158" s="136" t="s">
        <v>404</v>
      </c>
      <c r="D158" s="136"/>
      <c r="E158" s="30">
        <f>+K165</f>
        <v>0</v>
      </c>
      <c r="F158" s="26">
        <f>+E167</f>
        <v>0</v>
      </c>
      <c r="G158" s="41">
        <f>+K162</f>
        <v>0</v>
      </c>
      <c r="H158" s="137"/>
      <c r="I158" s="93"/>
      <c r="J158" s="78"/>
      <c r="K158" s="68">
        <v>0</v>
      </c>
      <c r="L158" s="68">
        <v>0</v>
      </c>
      <c r="M158" s="68">
        <v>0</v>
      </c>
      <c r="N158" s="68">
        <v>0</v>
      </c>
      <c r="O158" s="68">
        <f>E158+F158+G158</f>
        <v>0</v>
      </c>
      <c r="P158" s="68">
        <f>+E159+F159+G159+I159+J159</f>
        <v>0</v>
      </c>
      <c r="Q158" s="68">
        <f>+O158-P158</f>
        <v>0</v>
      </c>
      <c r="R158" s="68">
        <f>+L162+L165+F167</f>
        <v>0</v>
      </c>
      <c r="S158" s="68">
        <f>+F162+F165+L167</f>
        <v>0</v>
      </c>
      <c r="T158" s="63">
        <f>+R158-S158</f>
        <v>0</v>
      </c>
      <c r="U158" s="63">
        <f>+L158*2+M158*1+N158*0</f>
        <v>0</v>
      </c>
      <c r="V158" s="60"/>
    </row>
    <row r="159" spans="2:22" ht="14.25" customHeight="1">
      <c r="B159" s="90"/>
      <c r="C159" s="136"/>
      <c r="D159" s="136"/>
      <c r="E159" s="30">
        <f>+E165</f>
        <v>0</v>
      </c>
      <c r="F159" s="26">
        <f>+K167</f>
        <v>0</v>
      </c>
      <c r="G159" s="41">
        <f>+E162</f>
        <v>0</v>
      </c>
      <c r="H159" s="137"/>
      <c r="I159" s="93"/>
      <c r="J159" s="78"/>
      <c r="K159" s="68"/>
      <c r="L159" s="68"/>
      <c r="M159" s="68"/>
      <c r="N159" s="68"/>
      <c r="O159" s="68"/>
      <c r="P159" s="68"/>
      <c r="Q159" s="68"/>
      <c r="R159" s="68"/>
      <c r="S159" s="68"/>
      <c r="T159" s="63"/>
      <c r="U159" s="63"/>
      <c r="V159" s="60"/>
    </row>
    <row r="160" spans="2:22" ht="14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2:22" ht="15">
      <c r="B161" s="29" t="s">
        <v>72</v>
      </c>
      <c r="C161" s="76" t="s">
        <v>7</v>
      </c>
      <c r="D161" s="77"/>
      <c r="E161" s="29" t="s">
        <v>24</v>
      </c>
      <c r="F161" s="29" t="s">
        <v>4</v>
      </c>
      <c r="G161" s="29" t="s">
        <v>0</v>
      </c>
      <c r="H161" s="70" t="s">
        <v>7</v>
      </c>
      <c r="I161" s="70"/>
      <c r="J161" s="70"/>
      <c r="K161" s="29" t="s">
        <v>24</v>
      </c>
      <c r="L161" s="29" t="s">
        <v>4</v>
      </c>
      <c r="M161" s="70" t="s">
        <v>5</v>
      </c>
      <c r="N161" s="70"/>
      <c r="O161" s="70" t="s">
        <v>6</v>
      </c>
      <c r="P161" s="70"/>
      <c r="Q161" s="70"/>
      <c r="R161" s="70"/>
      <c r="S161" s="70" t="s">
        <v>19</v>
      </c>
      <c r="T161" s="70"/>
      <c r="U161" s="70"/>
      <c r="V161" s="70"/>
    </row>
    <row r="162" spans="2:22" ht="28.5" customHeight="1">
      <c r="B162" s="88" t="s">
        <v>72</v>
      </c>
      <c r="C162" s="72" t="str">
        <f>C152</f>
        <v>PAOLA PEÑUELA BELEÑO - FUNCION PUBLICA</v>
      </c>
      <c r="D162" s="73"/>
      <c r="E162" s="20"/>
      <c r="F162" s="20"/>
      <c r="G162" s="25" t="s">
        <v>0</v>
      </c>
      <c r="H162" s="61" t="str">
        <f>C154</f>
        <v>PAULA TATIANA HERNANDEZ OLARTE - AMBIENTE</v>
      </c>
      <c r="I162" s="61"/>
      <c r="J162" s="61"/>
      <c r="K162" s="20"/>
      <c r="L162" s="20"/>
      <c r="M162" s="71">
        <v>0.5</v>
      </c>
      <c r="N162" s="71"/>
      <c r="O162" s="79" t="s">
        <v>384</v>
      </c>
      <c r="P162" s="80"/>
      <c r="Q162" s="80"/>
      <c r="R162" s="81"/>
      <c r="S162" s="69">
        <v>4</v>
      </c>
      <c r="T162" s="69"/>
      <c r="U162" s="69"/>
      <c r="V162" s="69"/>
    </row>
    <row r="163" spans="2:22" ht="28.5" customHeight="1">
      <c r="B163" s="88"/>
      <c r="C163" s="65" t="str">
        <f>C156</f>
        <v>PATRICIA SOTO ZAPATA - HACIENDA</v>
      </c>
      <c r="D163" s="66"/>
      <c r="E163" s="20"/>
      <c r="F163" s="20"/>
      <c r="G163" s="25" t="s">
        <v>0</v>
      </c>
      <c r="H163" s="61" t="str">
        <f>C158</f>
        <v>MABY CAICEDO - MINAS</v>
      </c>
      <c r="I163" s="61"/>
      <c r="J163" s="61"/>
      <c r="K163" s="20"/>
      <c r="L163" s="20"/>
      <c r="M163" s="71">
        <v>0.5069444444444444</v>
      </c>
      <c r="N163" s="71"/>
      <c r="O163" s="82"/>
      <c r="P163" s="83"/>
      <c r="Q163" s="83"/>
      <c r="R163" s="84"/>
      <c r="S163" s="69"/>
      <c r="T163" s="69"/>
      <c r="U163" s="69"/>
      <c r="V163" s="69"/>
    </row>
    <row r="164" spans="2:22" ht="28.5" customHeight="1">
      <c r="B164" s="88"/>
      <c r="C164" s="72" t="str">
        <f>C158</f>
        <v>MABY CAICEDO - MINAS</v>
      </c>
      <c r="D164" s="73"/>
      <c r="E164" s="20"/>
      <c r="F164" s="20"/>
      <c r="G164" s="25" t="s">
        <v>0</v>
      </c>
      <c r="H164" s="61" t="str">
        <f>C152</f>
        <v>PAOLA PEÑUELA BELEÑO - FUNCION PUBLICA</v>
      </c>
      <c r="I164" s="61"/>
      <c r="J164" s="61"/>
      <c r="K164" s="20"/>
      <c r="L164" s="20"/>
      <c r="M164" s="71">
        <v>0.513888888888889</v>
      </c>
      <c r="N164" s="71"/>
      <c r="O164" s="82"/>
      <c r="P164" s="83"/>
      <c r="Q164" s="83"/>
      <c r="R164" s="84"/>
      <c r="S164" s="69"/>
      <c r="T164" s="69"/>
      <c r="U164" s="69"/>
      <c r="V164" s="69"/>
    </row>
    <row r="165" spans="2:22" ht="28.5" customHeight="1">
      <c r="B165" s="88"/>
      <c r="C165" s="65" t="str">
        <f>C154</f>
        <v>PAULA TATIANA HERNANDEZ OLARTE - AMBIENTE</v>
      </c>
      <c r="D165" s="66"/>
      <c r="E165" s="20"/>
      <c r="F165" s="20"/>
      <c r="G165" s="25" t="s">
        <v>0</v>
      </c>
      <c r="H165" s="61" t="str">
        <f>C156</f>
        <v>PATRICIA SOTO ZAPATA - HACIENDA</v>
      </c>
      <c r="I165" s="61"/>
      <c r="J165" s="61"/>
      <c r="K165" s="20"/>
      <c r="L165" s="20"/>
      <c r="M165" s="71">
        <v>0.5208333333333334</v>
      </c>
      <c r="N165" s="71"/>
      <c r="O165" s="82"/>
      <c r="P165" s="83"/>
      <c r="Q165" s="83"/>
      <c r="R165" s="84"/>
      <c r="S165" s="69"/>
      <c r="T165" s="69"/>
      <c r="U165" s="69"/>
      <c r="V165" s="69"/>
    </row>
    <row r="166" spans="2:22" ht="28.5" customHeight="1">
      <c r="B166" s="88"/>
      <c r="C166" s="65" t="str">
        <f>C152</f>
        <v>PAOLA PEÑUELA BELEÑO - FUNCION PUBLICA</v>
      </c>
      <c r="D166" s="66"/>
      <c r="E166" s="20"/>
      <c r="F166" s="20"/>
      <c r="G166" s="25" t="s">
        <v>0</v>
      </c>
      <c r="H166" s="61" t="str">
        <f>C156</f>
        <v>PATRICIA SOTO ZAPATA - HACIENDA</v>
      </c>
      <c r="I166" s="61"/>
      <c r="J166" s="61"/>
      <c r="K166" s="20"/>
      <c r="L166" s="20"/>
      <c r="M166" s="71">
        <v>0.5277777777777778</v>
      </c>
      <c r="N166" s="71"/>
      <c r="O166" s="82"/>
      <c r="P166" s="83"/>
      <c r="Q166" s="83"/>
      <c r="R166" s="84"/>
      <c r="S166" s="69"/>
      <c r="T166" s="69"/>
      <c r="U166" s="69"/>
      <c r="V166" s="69"/>
    </row>
    <row r="167" spans="2:22" ht="28.5" customHeight="1">
      <c r="B167" s="88"/>
      <c r="C167" s="65" t="str">
        <f>C154</f>
        <v>PAULA TATIANA HERNANDEZ OLARTE - AMBIENTE</v>
      </c>
      <c r="D167" s="66"/>
      <c r="E167" s="20"/>
      <c r="F167" s="20"/>
      <c r="G167" s="25" t="s">
        <v>0</v>
      </c>
      <c r="H167" s="61" t="str">
        <f>C158</f>
        <v>MABY CAICEDO - MINAS</v>
      </c>
      <c r="I167" s="61"/>
      <c r="J167" s="61"/>
      <c r="K167" s="20"/>
      <c r="L167" s="20"/>
      <c r="M167" s="71">
        <v>0.5347222222222222</v>
      </c>
      <c r="N167" s="71"/>
      <c r="O167" s="85"/>
      <c r="P167" s="86"/>
      <c r="Q167" s="86"/>
      <c r="R167" s="87"/>
      <c r="S167" s="69"/>
      <c r="T167" s="69"/>
      <c r="U167" s="69"/>
      <c r="V167" s="69"/>
    </row>
    <row r="169" spans="2:22" ht="15.75">
      <c r="B169" s="38" t="s">
        <v>9</v>
      </c>
      <c r="C169" s="62"/>
      <c r="D169" s="62"/>
      <c r="E169" s="56">
        <v>1</v>
      </c>
      <c r="F169" s="56">
        <v>2</v>
      </c>
      <c r="G169" s="40">
        <v>3</v>
      </c>
      <c r="H169" s="40">
        <v>4</v>
      </c>
      <c r="I169" s="93"/>
      <c r="J169" s="78"/>
      <c r="K169" s="56" t="s">
        <v>1</v>
      </c>
      <c r="L169" s="56" t="s">
        <v>2</v>
      </c>
      <c r="M169" s="56" t="s">
        <v>3</v>
      </c>
      <c r="N169" s="56" t="s">
        <v>10</v>
      </c>
      <c r="O169" s="56" t="s">
        <v>21</v>
      </c>
      <c r="P169" s="56" t="s">
        <v>22</v>
      </c>
      <c r="Q169" s="56" t="s">
        <v>23</v>
      </c>
      <c r="R169" s="56" t="s">
        <v>13</v>
      </c>
      <c r="S169" s="56" t="s">
        <v>11</v>
      </c>
      <c r="T169" s="56" t="s">
        <v>12</v>
      </c>
      <c r="U169" s="56" t="s">
        <v>4</v>
      </c>
      <c r="V169" s="56" t="s">
        <v>20</v>
      </c>
    </row>
    <row r="170" spans="2:22" ht="14.25" customHeight="1">
      <c r="B170" s="89" t="s">
        <v>73</v>
      </c>
      <c r="C170" s="74" t="s">
        <v>380</v>
      </c>
      <c r="D170" s="74"/>
      <c r="E170" s="75"/>
      <c r="F170" s="52">
        <f>+E181</f>
        <v>0</v>
      </c>
      <c r="G170" s="41">
        <f>+K182</f>
        <v>0</v>
      </c>
      <c r="H170" s="39">
        <f>+E183</f>
        <v>0</v>
      </c>
      <c r="I170" s="93"/>
      <c r="J170" s="78"/>
      <c r="K170" s="68">
        <v>0</v>
      </c>
      <c r="L170" s="68">
        <v>0</v>
      </c>
      <c r="M170" s="63">
        <v>0</v>
      </c>
      <c r="N170" s="63">
        <v>0</v>
      </c>
      <c r="O170" s="68">
        <f>+F170+G170+H170+I170+J170</f>
        <v>0</v>
      </c>
      <c r="P170" s="68">
        <f>+F171+G171+H171+I171+J171</f>
        <v>0</v>
      </c>
      <c r="Q170" s="68">
        <f>+O170-P170</f>
        <v>0</v>
      </c>
      <c r="R170" s="63">
        <f>+F181+L182+F183</f>
        <v>0</v>
      </c>
      <c r="S170" s="63">
        <f>+L181+F182+L183</f>
        <v>0</v>
      </c>
      <c r="T170" s="63">
        <f>+R170-S170</f>
        <v>0</v>
      </c>
      <c r="U170" s="63">
        <f>+L170*2+M170*1+N170*0</f>
        <v>0</v>
      </c>
      <c r="V170" s="60"/>
    </row>
    <row r="171" spans="2:22" ht="14.25" customHeight="1">
      <c r="B171" s="90"/>
      <c r="C171" s="74"/>
      <c r="D171" s="74"/>
      <c r="E171" s="75"/>
      <c r="F171" s="52">
        <f>+K181</f>
        <v>0</v>
      </c>
      <c r="G171" s="41">
        <f>+E182</f>
        <v>0</v>
      </c>
      <c r="H171" s="39">
        <f>+K183</f>
        <v>0</v>
      </c>
      <c r="I171" s="93"/>
      <c r="J171" s="78"/>
      <c r="K171" s="68"/>
      <c r="L171" s="68"/>
      <c r="M171" s="63"/>
      <c r="N171" s="63"/>
      <c r="O171" s="68"/>
      <c r="P171" s="68"/>
      <c r="Q171" s="68"/>
      <c r="R171" s="63"/>
      <c r="S171" s="63"/>
      <c r="T171" s="63"/>
      <c r="U171" s="63"/>
      <c r="V171" s="60"/>
    </row>
    <row r="172" spans="2:22" ht="14.25" customHeight="1">
      <c r="B172" s="90"/>
      <c r="C172" s="136" t="s">
        <v>394</v>
      </c>
      <c r="D172" s="136"/>
      <c r="E172" s="30">
        <f>+K181</f>
        <v>0</v>
      </c>
      <c r="F172" s="59"/>
      <c r="G172" s="41">
        <f>+E184</f>
        <v>0</v>
      </c>
      <c r="H172" s="39">
        <f>+K185</f>
        <v>0</v>
      </c>
      <c r="I172" s="93"/>
      <c r="J172" s="78"/>
      <c r="K172" s="68">
        <v>0</v>
      </c>
      <c r="L172" s="68">
        <v>0</v>
      </c>
      <c r="M172" s="68">
        <v>0</v>
      </c>
      <c r="N172" s="68">
        <v>0</v>
      </c>
      <c r="O172" s="68">
        <f>+E172+G172+H172+I172+J172</f>
        <v>0</v>
      </c>
      <c r="P172" s="68">
        <f>+E173+G173+H173+I173+J173</f>
        <v>0</v>
      </c>
      <c r="Q172" s="68">
        <f>+O172-P172</f>
        <v>0</v>
      </c>
      <c r="R172" s="68">
        <f>+L181++F184+L185</f>
        <v>0</v>
      </c>
      <c r="S172" s="68">
        <f>+F181+L184+F185</f>
        <v>0</v>
      </c>
      <c r="T172" s="63">
        <f>+R172-S172</f>
        <v>0</v>
      </c>
      <c r="U172" s="63">
        <f>+L172*2+M172*1+N172*0</f>
        <v>0</v>
      </c>
      <c r="V172" s="60"/>
    </row>
    <row r="173" spans="2:22" ht="14.25" customHeight="1">
      <c r="B173" s="90"/>
      <c r="C173" s="136"/>
      <c r="D173" s="136"/>
      <c r="E173" s="30">
        <f>+E181</f>
        <v>0</v>
      </c>
      <c r="F173" s="59"/>
      <c r="G173" s="41">
        <f>+K184</f>
        <v>0</v>
      </c>
      <c r="H173" s="39">
        <f>+E185</f>
        <v>0</v>
      </c>
      <c r="I173" s="93"/>
      <c r="J173" s="78"/>
      <c r="K173" s="68"/>
      <c r="L173" s="68"/>
      <c r="M173" s="68"/>
      <c r="N173" s="68"/>
      <c r="O173" s="68"/>
      <c r="P173" s="68"/>
      <c r="Q173" s="68"/>
      <c r="R173" s="68"/>
      <c r="S173" s="68"/>
      <c r="T173" s="63"/>
      <c r="U173" s="63"/>
      <c r="V173" s="60"/>
    </row>
    <row r="174" spans="2:22" ht="14.25" customHeight="1">
      <c r="B174" s="90"/>
      <c r="C174" s="74" t="s">
        <v>379</v>
      </c>
      <c r="D174" s="74"/>
      <c r="E174" s="30">
        <f>+E182</f>
        <v>0</v>
      </c>
      <c r="F174" s="54">
        <f>+K184</f>
        <v>0</v>
      </c>
      <c r="G174" s="64"/>
      <c r="H174" s="39">
        <f>+E180</f>
        <v>0</v>
      </c>
      <c r="I174" s="93"/>
      <c r="J174" s="78"/>
      <c r="K174" s="68">
        <v>0</v>
      </c>
      <c r="L174" s="68">
        <v>0</v>
      </c>
      <c r="M174" s="68">
        <v>0</v>
      </c>
      <c r="N174" s="68">
        <v>0</v>
      </c>
      <c r="O174" s="68">
        <f>+E174+F174+H174+I174</f>
        <v>0</v>
      </c>
      <c r="P174" s="68">
        <f>+E175+F175+H175+I175</f>
        <v>0</v>
      </c>
      <c r="Q174" s="68">
        <f>+O174-P174</f>
        <v>0</v>
      </c>
      <c r="R174" s="68">
        <f>+F180+F182+L184</f>
        <v>0</v>
      </c>
      <c r="S174" s="68">
        <f>+L180+L182+F184</f>
        <v>0</v>
      </c>
      <c r="T174" s="63">
        <f>+R174-S174</f>
        <v>0</v>
      </c>
      <c r="U174" s="63">
        <f>+L174*2+M174*1+N174*0</f>
        <v>0</v>
      </c>
      <c r="V174" s="60"/>
    </row>
    <row r="175" spans="2:22" ht="14.25" customHeight="1">
      <c r="B175" s="90"/>
      <c r="C175" s="74"/>
      <c r="D175" s="74"/>
      <c r="E175" s="30">
        <f>+K182</f>
        <v>0</v>
      </c>
      <c r="F175" s="54">
        <f>+E184</f>
        <v>0</v>
      </c>
      <c r="G175" s="64"/>
      <c r="H175" s="39">
        <f>+K180</f>
        <v>0</v>
      </c>
      <c r="I175" s="93"/>
      <c r="J175" s="78"/>
      <c r="K175" s="68"/>
      <c r="L175" s="68"/>
      <c r="M175" s="68"/>
      <c r="N175" s="68"/>
      <c r="O175" s="68"/>
      <c r="P175" s="68"/>
      <c r="Q175" s="68"/>
      <c r="R175" s="68"/>
      <c r="S175" s="68"/>
      <c r="T175" s="63"/>
      <c r="U175" s="63"/>
      <c r="V175" s="60"/>
    </row>
    <row r="176" spans="2:22" ht="14.25" customHeight="1">
      <c r="B176" s="90"/>
      <c r="C176" s="136" t="s">
        <v>405</v>
      </c>
      <c r="D176" s="136"/>
      <c r="E176" s="30">
        <f>+K183</f>
        <v>0</v>
      </c>
      <c r="F176" s="52">
        <f>+E185</f>
        <v>0</v>
      </c>
      <c r="G176" s="41">
        <f>+K180</f>
        <v>0</v>
      </c>
      <c r="H176" s="137"/>
      <c r="I176" s="93"/>
      <c r="J176" s="78"/>
      <c r="K176" s="68">
        <v>0</v>
      </c>
      <c r="L176" s="68">
        <v>0</v>
      </c>
      <c r="M176" s="68">
        <v>0</v>
      </c>
      <c r="N176" s="68">
        <v>0</v>
      </c>
      <c r="O176" s="68">
        <f>E176+F176+G176</f>
        <v>0</v>
      </c>
      <c r="P176" s="68">
        <f>+E177+F177+G177+I177+J177</f>
        <v>0</v>
      </c>
      <c r="Q176" s="68">
        <f>+O176-P176</f>
        <v>0</v>
      </c>
      <c r="R176" s="68">
        <f>+L180+L183+F185</f>
        <v>0</v>
      </c>
      <c r="S176" s="68">
        <f>+F180+F183+L185</f>
        <v>0</v>
      </c>
      <c r="T176" s="63">
        <f>+R176-S176</f>
        <v>0</v>
      </c>
      <c r="U176" s="63">
        <f>+L176*2+M176*1+N176*0</f>
        <v>0</v>
      </c>
      <c r="V176" s="60"/>
    </row>
    <row r="177" spans="2:22" ht="14.25" customHeight="1">
      <c r="B177" s="90"/>
      <c r="C177" s="136"/>
      <c r="D177" s="136"/>
      <c r="E177" s="30">
        <f>+E183</f>
        <v>0</v>
      </c>
      <c r="F177" s="52">
        <f>+K185</f>
        <v>0</v>
      </c>
      <c r="G177" s="41">
        <f>+E180</f>
        <v>0</v>
      </c>
      <c r="H177" s="137"/>
      <c r="I177" s="93"/>
      <c r="J177" s="78"/>
      <c r="K177" s="68"/>
      <c r="L177" s="68"/>
      <c r="M177" s="68"/>
      <c r="N177" s="68"/>
      <c r="O177" s="68"/>
      <c r="P177" s="68"/>
      <c r="Q177" s="68"/>
      <c r="R177" s="68"/>
      <c r="S177" s="68"/>
      <c r="T177" s="63"/>
      <c r="U177" s="63"/>
      <c r="V177" s="60"/>
    </row>
    <row r="178" spans="2:22" ht="14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2:22" ht="30">
      <c r="B179" s="55" t="s">
        <v>73</v>
      </c>
      <c r="C179" s="76" t="s">
        <v>7</v>
      </c>
      <c r="D179" s="77"/>
      <c r="E179" s="55" t="s">
        <v>24</v>
      </c>
      <c r="F179" s="55" t="s">
        <v>4</v>
      </c>
      <c r="G179" s="55" t="s">
        <v>0</v>
      </c>
      <c r="H179" s="70" t="s">
        <v>7</v>
      </c>
      <c r="I179" s="70"/>
      <c r="J179" s="70"/>
      <c r="K179" s="55" t="s">
        <v>24</v>
      </c>
      <c r="L179" s="55" t="s">
        <v>4</v>
      </c>
      <c r="M179" s="70" t="s">
        <v>5</v>
      </c>
      <c r="N179" s="70"/>
      <c r="O179" s="70" t="s">
        <v>6</v>
      </c>
      <c r="P179" s="70"/>
      <c r="Q179" s="70"/>
      <c r="R179" s="70"/>
      <c r="S179" s="70" t="s">
        <v>19</v>
      </c>
      <c r="T179" s="70"/>
      <c r="U179" s="70"/>
      <c r="V179" s="70"/>
    </row>
    <row r="180" spans="2:22" ht="28.5" customHeight="1">
      <c r="B180" s="88" t="s">
        <v>73</v>
      </c>
      <c r="C180" s="72" t="str">
        <f>C170</f>
        <v>KAREN FRESNEDA - HACIENDA</v>
      </c>
      <c r="D180" s="73"/>
      <c r="E180" s="20"/>
      <c r="F180" s="20"/>
      <c r="G180" s="53" t="s">
        <v>0</v>
      </c>
      <c r="H180" s="61" t="str">
        <f>C172</f>
        <v>YENNY ALEXANDRA CABRA - FUNCION PUBLICA</v>
      </c>
      <c r="I180" s="61"/>
      <c r="J180" s="61"/>
      <c r="K180" s="20"/>
      <c r="L180" s="20"/>
      <c r="M180" s="71">
        <v>0.5416666666666666</v>
      </c>
      <c r="N180" s="71"/>
      <c r="O180" s="79" t="s">
        <v>384</v>
      </c>
      <c r="P180" s="80"/>
      <c r="Q180" s="80"/>
      <c r="R180" s="81"/>
      <c r="S180" s="69">
        <v>4</v>
      </c>
      <c r="T180" s="69"/>
      <c r="U180" s="69"/>
      <c r="V180" s="69"/>
    </row>
    <row r="181" spans="2:22" ht="28.5" customHeight="1">
      <c r="B181" s="88"/>
      <c r="C181" s="65" t="str">
        <f>C174</f>
        <v>BIBIANA CASTRO - GOBIERNO</v>
      </c>
      <c r="D181" s="66"/>
      <c r="E181" s="20"/>
      <c r="F181" s="20"/>
      <c r="G181" s="53" t="s">
        <v>0</v>
      </c>
      <c r="H181" s="61" t="str">
        <f>C176</f>
        <v>ADRIANA ORTEGON - COMPETITIVIDAD</v>
      </c>
      <c r="I181" s="61"/>
      <c r="J181" s="61"/>
      <c r="K181" s="20"/>
      <c r="L181" s="20"/>
      <c r="M181" s="71">
        <v>0.548611111111111</v>
      </c>
      <c r="N181" s="71"/>
      <c r="O181" s="82"/>
      <c r="P181" s="83"/>
      <c r="Q181" s="83"/>
      <c r="R181" s="84"/>
      <c r="S181" s="69"/>
      <c r="T181" s="69"/>
      <c r="U181" s="69"/>
      <c r="V181" s="69"/>
    </row>
    <row r="182" spans="2:22" ht="28.5" customHeight="1">
      <c r="B182" s="88"/>
      <c r="C182" s="72" t="str">
        <f>C176</f>
        <v>ADRIANA ORTEGON - COMPETITIVIDAD</v>
      </c>
      <c r="D182" s="73"/>
      <c r="E182" s="20"/>
      <c r="F182" s="20"/>
      <c r="G182" s="53" t="s">
        <v>0</v>
      </c>
      <c r="H182" s="61" t="str">
        <f>C170</f>
        <v>KAREN FRESNEDA - HACIENDA</v>
      </c>
      <c r="I182" s="61"/>
      <c r="J182" s="61"/>
      <c r="K182" s="20"/>
      <c r="L182" s="20"/>
      <c r="M182" s="71">
        <v>0.5555555555555556</v>
      </c>
      <c r="N182" s="71"/>
      <c r="O182" s="82"/>
      <c r="P182" s="83"/>
      <c r="Q182" s="83"/>
      <c r="R182" s="84"/>
      <c r="S182" s="69"/>
      <c r="T182" s="69"/>
      <c r="U182" s="69"/>
      <c r="V182" s="69"/>
    </row>
    <row r="183" spans="2:22" ht="28.5" customHeight="1">
      <c r="B183" s="88"/>
      <c r="C183" s="65" t="str">
        <f>C172</f>
        <v>YENNY ALEXANDRA CABRA - FUNCION PUBLICA</v>
      </c>
      <c r="D183" s="66"/>
      <c r="E183" s="20"/>
      <c r="F183" s="20"/>
      <c r="G183" s="53" t="s">
        <v>0</v>
      </c>
      <c r="H183" s="61" t="str">
        <f>C174</f>
        <v>BIBIANA CASTRO - GOBIERNO</v>
      </c>
      <c r="I183" s="61"/>
      <c r="J183" s="61"/>
      <c r="K183" s="20"/>
      <c r="L183" s="20"/>
      <c r="M183" s="71">
        <v>0.5625</v>
      </c>
      <c r="N183" s="71"/>
      <c r="O183" s="82"/>
      <c r="P183" s="83"/>
      <c r="Q183" s="83"/>
      <c r="R183" s="84"/>
      <c r="S183" s="69"/>
      <c r="T183" s="69"/>
      <c r="U183" s="69"/>
      <c r="V183" s="69"/>
    </row>
    <row r="184" spans="2:22" ht="28.5" customHeight="1">
      <c r="B184" s="88"/>
      <c r="C184" s="65" t="str">
        <f>C170</f>
        <v>KAREN FRESNEDA - HACIENDA</v>
      </c>
      <c r="D184" s="66"/>
      <c r="E184" s="20"/>
      <c r="F184" s="20"/>
      <c r="G184" s="53" t="s">
        <v>0</v>
      </c>
      <c r="H184" s="61" t="str">
        <f>C174</f>
        <v>BIBIANA CASTRO - GOBIERNO</v>
      </c>
      <c r="I184" s="61"/>
      <c r="J184" s="61"/>
      <c r="K184" s="20"/>
      <c r="L184" s="20"/>
      <c r="M184" s="71">
        <v>0.5694444444444444</v>
      </c>
      <c r="N184" s="71"/>
      <c r="O184" s="82"/>
      <c r="P184" s="83"/>
      <c r="Q184" s="83"/>
      <c r="R184" s="84"/>
      <c r="S184" s="69"/>
      <c r="T184" s="69"/>
      <c r="U184" s="69"/>
      <c r="V184" s="69"/>
    </row>
    <row r="185" spans="2:22" ht="28.5" customHeight="1">
      <c r="B185" s="88"/>
      <c r="C185" s="65" t="str">
        <f>C172</f>
        <v>YENNY ALEXANDRA CABRA - FUNCION PUBLICA</v>
      </c>
      <c r="D185" s="66"/>
      <c r="E185" s="20"/>
      <c r="F185" s="20"/>
      <c r="G185" s="53" t="s">
        <v>0</v>
      </c>
      <c r="H185" s="61" t="str">
        <f>C176</f>
        <v>ADRIANA ORTEGON - COMPETITIVIDAD</v>
      </c>
      <c r="I185" s="61"/>
      <c r="J185" s="61"/>
      <c r="K185" s="20"/>
      <c r="L185" s="20"/>
      <c r="M185" s="71">
        <v>0.576388888888889</v>
      </c>
      <c r="N185" s="71"/>
      <c r="O185" s="85"/>
      <c r="P185" s="86"/>
      <c r="Q185" s="86"/>
      <c r="R185" s="87"/>
      <c r="S185" s="69"/>
      <c r="T185" s="69"/>
      <c r="U185" s="69"/>
      <c r="V185" s="69"/>
    </row>
  </sheetData>
  <sheetProtection/>
  <mergeCells count="855">
    <mergeCell ref="C184:D184"/>
    <mergeCell ref="H184:J184"/>
    <mergeCell ref="M184:N184"/>
    <mergeCell ref="C185:D185"/>
    <mergeCell ref="H185:J185"/>
    <mergeCell ref="M185:N185"/>
    <mergeCell ref="S180:V185"/>
    <mergeCell ref="C181:D181"/>
    <mergeCell ref="H181:J181"/>
    <mergeCell ref="M181:N181"/>
    <mergeCell ref="C182:D182"/>
    <mergeCell ref="H182:J182"/>
    <mergeCell ref="M182:N182"/>
    <mergeCell ref="C183:D183"/>
    <mergeCell ref="H183:J183"/>
    <mergeCell ref="M183:N183"/>
    <mergeCell ref="C179:D179"/>
    <mergeCell ref="H179:J179"/>
    <mergeCell ref="M179:N179"/>
    <mergeCell ref="O179:R179"/>
    <mergeCell ref="S179:V179"/>
    <mergeCell ref="B180:B185"/>
    <mergeCell ref="C180:D180"/>
    <mergeCell ref="H180:J180"/>
    <mergeCell ref="M180:N180"/>
    <mergeCell ref="O180:R185"/>
    <mergeCell ref="Q176:Q177"/>
    <mergeCell ref="R176:R177"/>
    <mergeCell ref="S176:S177"/>
    <mergeCell ref="T176:T177"/>
    <mergeCell ref="U176:U177"/>
    <mergeCell ref="V176:V177"/>
    <mergeCell ref="U174:U175"/>
    <mergeCell ref="V174:V175"/>
    <mergeCell ref="C176:D177"/>
    <mergeCell ref="H176:H177"/>
    <mergeCell ref="K176:K177"/>
    <mergeCell ref="L176:L177"/>
    <mergeCell ref="M176:M177"/>
    <mergeCell ref="N176:N177"/>
    <mergeCell ref="O176:O177"/>
    <mergeCell ref="P176:P177"/>
    <mergeCell ref="O174:O175"/>
    <mergeCell ref="P174:P175"/>
    <mergeCell ref="Q174:Q175"/>
    <mergeCell ref="R174:R175"/>
    <mergeCell ref="S174:S175"/>
    <mergeCell ref="T174:T175"/>
    <mergeCell ref="C174:D175"/>
    <mergeCell ref="G174:G175"/>
    <mergeCell ref="K174:K175"/>
    <mergeCell ref="L174:L175"/>
    <mergeCell ref="M174:M175"/>
    <mergeCell ref="N174:N175"/>
    <mergeCell ref="Q172:Q173"/>
    <mergeCell ref="R172:R173"/>
    <mergeCell ref="S172:S173"/>
    <mergeCell ref="T172:T173"/>
    <mergeCell ref="U172:U173"/>
    <mergeCell ref="V172:V173"/>
    <mergeCell ref="U170:U171"/>
    <mergeCell ref="V170:V171"/>
    <mergeCell ref="C172:D173"/>
    <mergeCell ref="F172:F173"/>
    <mergeCell ref="K172:K173"/>
    <mergeCell ref="L172:L173"/>
    <mergeCell ref="M172:M173"/>
    <mergeCell ref="N172:N173"/>
    <mergeCell ref="O172:O173"/>
    <mergeCell ref="P172:P173"/>
    <mergeCell ref="O170:O171"/>
    <mergeCell ref="P170:P171"/>
    <mergeCell ref="Q170:Q171"/>
    <mergeCell ref="R170:R171"/>
    <mergeCell ref="S170:S171"/>
    <mergeCell ref="T170:T171"/>
    <mergeCell ref="P44:P45"/>
    <mergeCell ref="C169:D169"/>
    <mergeCell ref="I169:J177"/>
    <mergeCell ref="B170:B177"/>
    <mergeCell ref="C170:D171"/>
    <mergeCell ref="E170:E171"/>
    <mergeCell ref="K170:K171"/>
    <mergeCell ref="L170:L171"/>
    <mergeCell ref="M170:M171"/>
    <mergeCell ref="N170:N171"/>
    <mergeCell ref="K46:K47"/>
    <mergeCell ref="O14:O15"/>
    <mergeCell ref="M10:M11"/>
    <mergeCell ref="M111:N111"/>
    <mergeCell ref="M57:N57"/>
    <mergeCell ref="N28:N29"/>
    <mergeCell ref="O44:O45"/>
    <mergeCell ref="O64:O65"/>
    <mergeCell ref="L140:L141"/>
    <mergeCell ref="U134:U135"/>
    <mergeCell ref="O143:R143"/>
    <mergeCell ref="R136:R137"/>
    <mergeCell ref="C167:D167"/>
    <mergeCell ref="C166:D166"/>
    <mergeCell ref="P156:P157"/>
    <mergeCell ref="C151:D151"/>
    <mergeCell ref="N156:N157"/>
    <mergeCell ref="C82:D83"/>
    <mergeCell ref="N46:N47"/>
    <mergeCell ref="G120:G121"/>
    <mergeCell ref="C79:D79"/>
    <mergeCell ref="H90:J90"/>
    <mergeCell ref="P98:P99"/>
    <mergeCell ref="M82:M83"/>
    <mergeCell ref="C136:D137"/>
    <mergeCell ref="A2:W2"/>
    <mergeCell ref="A1:W1"/>
    <mergeCell ref="C18:D18"/>
    <mergeCell ref="Q98:Q99"/>
    <mergeCell ref="S86:S87"/>
    <mergeCell ref="M21:N21"/>
    <mergeCell ref="Q86:Q87"/>
    <mergeCell ref="Q50:Q51"/>
    <mergeCell ref="K28:K29"/>
    <mergeCell ref="C146:D146"/>
    <mergeCell ref="C125:D125"/>
    <mergeCell ref="H21:J21"/>
    <mergeCell ref="C25:D25"/>
    <mergeCell ref="T66:T67"/>
    <mergeCell ref="K82:K83"/>
    <mergeCell ref="S120:S121"/>
    <mergeCell ref="C36:D36"/>
    <mergeCell ref="T28:T29"/>
    <mergeCell ref="H22:J22"/>
    <mergeCell ref="C148:D148"/>
    <mergeCell ref="O68:O69"/>
    <mergeCell ref="A5:W5"/>
    <mergeCell ref="U84:U85"/>
    <mergeCell ref="P14:P15"/>
    <mergeCell ref="L68:L69"/>
    <mergeCell ref="S64:S65"/>
    <mergeCell ref="L48:L49"/>
    <mergeCell ref="K8:K9"/>
    <mergeCell ref="O8:O9"/>
    <mergeCell ref="U138:U139"/>
    <mergeCell ref="H92:J92"/>
    <mergeCell ref="M166:N166"/>
    <mergeCell ref="P122:P123"/>
    <mergeCell ref="M143:N143"/>
    <mergeCell ref="M167:N167"/>
    <mergeCell ref="H107:J107"/>
    <mergeCell ref="H165:J165"/>
    <mergeCell ref="K154:K155"/>
    <mergeCell ref="K158:K159"/>
    <mergeCell ref="C113:D113"/>
    <mergeCell ref="S89:V89"/>
    <mergeCell ref="M93:N93"/>
    <mergeCell ref="U102:U103"/>
    <mergeCell ref="S72:V77"/>
    <mergeCell ref="C109:D109"/>
    <mergeCell ref="C104:D105"/>
    <mergeCell ref="P82:P83"/>
    <mergeCell ref="C10:D11"/>
    <mergeCell ref="R152:R153"/>
    <mergeCell ref="S136:S137"/>
    <mergeCell ref="M53:N53"/>
    <mergeCell ref="C23:D23"/>
    <mergeCell ref="I97:J105"/>
    <mergeCell ref="I133:J141"/>
    <mergeCell ref="M129:N129"/>
    <mergeCell ref="C94:D94"/>
    <mergeCell ref="S50:S51"/>
    <mergeCell ref="C26:D27"/>
    <mergeCell ref="H17:J17"/>
    <mergeCell ref="C64:D65"/>
    <mergeCell ref="B126:B131"/>
    <mergeCell ref="S116:S117"/>
    <mergeCell ref="S118:S119"/>
    <mergeCell ref="M126:N126"/>
    <mergeCell ref="K26:K27"/>
    <mergeCell ref="C58:D58"/>
    <mergeCell ref="C40:D40"/>
    <mergeCell ref="S143:V143"/>
    <mergeCell ref="H131:J131"/>
    <mergeCell ref="S126:V131"/>
    <mergeCell ref="U26:U27"/>
    <mergeCell ref="N8:N9"/>
    <mergeCell ref="C72:D72"/>
    <mergeCell ref="H32:H33"/>
    <mergeCell ref="C32:D33"/>
    <mergeCell ref="V26:V27"/>
    <mergeCell ref="O36:R41"/>
    <mergeCell ref="Q134:Q135"/>
    <mergeCell ref="B108:B113"/>
    <mergeCell ref="C152:D153"/>
    <mergeCell ref="C90:D90"/>
    <mergeCell ref="C165:D165"/>
    <mergeCell ref="L102:L103"/>
    <mergeCell ref="M128:N128"/>
    <mergeCell ref="H127:J127"/>
    <mergeCell ref="P138:P139"/>
    <mergeCell ref="C164:D164"/>
    <mergeCell ref="T100:T101"/>
    <mergeCell ref="H94:J94"/>
    <mergeCell ref="V68:V69"/>
    <mergeCell ref="O12:O13"/>
    <mergeCell ref="M95:N95"/>
    <mergeCell ref="S32:S33"/>
    <mergeCell ref="O62:O63"/>
    <mergeCell ref="U50:U51"/>
    <mergeCell ref="T46:T47"/>
    <mergeCell ref="V98:V99"/>
    <mergeCell ref="R68:R69"/>
    <mergeCell ref="R46:R47"/>
    <mergeCell ref="Q62:Q63"/>
    <mergeCell ref="I61:J69"/>
    <mergeCell ref="U12:U13"/>
    <mergeCell ref="M66:M67"/>
    <mergeCell ref="R12:R13"/>
    <mergeCell ref="U62:U63"/>
    <mergeCell ref="M18:N18"/>
    <mergeCell ref="M14:M15"/>
    <mergeCell ref="S18:V23"/>
    <mergeCell ref="V10:V11"/>
    <mergeCell ref="V12:V13"/>
    <mergeCell ref="V46:V47"/>
    <mergeCell ref="H18:J18"/>
    <mergeCell ref="K50:K51"/>
    <mergeCell ref="K48:K49"/>
    <mergeCell ref="Q28:Q29"/>
    <mergeCell ref="L26:L27"/>
    <mergeCell ref="M12:M13"/>
    <mergeCell ref="S107:V107"/>
    <mergeCell ref="Q80:Q81"/>
    <mergeCell ref="H41:J41"/>
    <mergeCell ref="C57:D57"/>
    <mergeCell ref="T48:T49"/>
    <mergeCell ref="L50:L51"/>
    <mergeCell ref="P46:P47"/>
    <mergeCell ref="M58:N58"/>
    <mergeCell ref="F64:F65"/>
    <mergeCell ref="N104:N105"/>
    <mergeCell ref="P80:P81"/>
    <mergeCell ref="L116:L117"/>
    <mergeCell ref="U64:U65"/>
    <mergeCell ref="V116:V117"/>
    <mergeCell ref="B134:B141"/>
    <mergeCell ref="T158:T159"/>
    <mergeCell ref="Q138:Q139"/>
    <mergeCell ref="G138:G139"/>
    <mergeCell ref="R158:R159"/>
    <mergeCell ref="M74:N74"/>
    <mergeCell ref="C41:D41"/>
    <mergeCell ref="L28:L29"/>
    <mergeCell ref="M35:N35"/>
    <mergeCell ref="M86:M87"/>
    <mergeCell ref="I43:J51"/>
    <mergeCell ref="M39:N39"/>
    <mergeCell ref="K80:K81"/>
    <mergeCell ref="C38:D38"/>
    <mergeCell ref="C53:D53"/>
    <mergeCell ref="H68:H69"/>
    <mergeCell ref="T140:T141"/>
    <mergeCell ref="M112:N112"/>
    <mergeCell ref="U158:U159"/>
    <mergeCell ref="H162:J162"/>
    <mergeCell ref="C162:D162"/>
    <mergeCell ref="P118:P119"/>
    <mergeCell ref="E152:E153"/>
    <mergeCell ref="M120:M121"/>
    <mergeCell ref="O108:R113"/>
    <mergeCell ref="R140:R141"/>
    <mergeCell ref="C107:D107"/>
    <mergeCell ref="C92:D92"/>
    <mergeCell ref="T26:T27"/>
    <mergeCell ref="S53:V53"/>
    <mergeCell ref="U68:U69"/>
    <mergeCell ref="O53:R53"/>
    <mergeCell ref="R44:R45"/>
    <mergeCell ref="G66:G67"/>
    <mergeCell ref="C35:D35"/>
    <mergeCell ref="O90:R95"/>
    <mergeCell ref="S66:S67"/>
    <mergeCell ref="S68:S69"/>
    <mergeCell ref="V102:V103"/>
    <mergeCell ref="S156:S157"/>
    <mergeCell ref="M152:M153"/>
    <mergeCell ref="H104:H105"/>
    <mergeCell ref="U100:U101"/>
    <mergeCell ref="S152:S153"/>
    <mergeCell ref="R156:R157"/>
    <mergeCell ref="T116:T117"/>
    <mergeCell ref="C56:D56"/>
    <mergeCell ref="T12:T13"/>
    <mergeCell ref="C131:D131"/>
    <mergeCell ref="T156:T157"/>
    <mergeCell ref="T122:T123"/>
    <mergeCell ref="S84:S85"/>
    <mergeCell ref="C75:D75"/>
    <mergeCell ref="Q14:Q15"/>
    <mergeCell ref="P84:P85"/>
    <mergeCell ref="N14:N15"/>
    <mergeCell ref="V14:V15"/>
    <mergeCell ref="M91:N91"/>
    <mergeCell ref="V152:V153"/>
    <mergeCell ref="S144:V149"/>
    <mergeCell ref="M148:N148"/>
    <mergeCell ref="H161:J161"/>
    <mergeCell ref="S154:S155"/>
    <mergeCell ref="L158:L159"/>
    <mergeCell ref="Q156:Q157"/>
    <mergeCell ref="M161:N161"/>
    <mergeCell ref="V64:V65"/>
    <mergeCell ref="R32:R33"/>
    <mergeCell ref="Q152:Q153"/>
    <mergeCell ref="I79:J87"/>
    <mergeCell ref="H55:J55"/>
    <mergeCell ref="T14:T15"/>
    <mergeCell ref="U80:U81"/>
    <mergeCell ref="V28:V29"/>
    <mergeCell ref="Q84:Q85"/>
    <mergeCell ref="T102:T103"/>
    <mergeCell ref="C39:D39"/>
    <mergeCell ref="H37:J37"/>
    <mergeCell ref="R14:R15"/>
    <mergeCell ref="H111:J111"/>
    <mergeCell ref="F82:F83"/>
    <mergeCell ref="S14:S15"/>
    <mergeCell ref="C95:D95"/>
    <mergeCell ref="P30:P31"/>
    <mergeCell ref="L98:L99"/>
    <mergeCell ref="K68:K69"/>
    <mergeCell ref="C50:D51"/>
    <mergeCell ref="F46:F47"/>
    <mergeCell ref="C37:D37"/>
    <mergeCell ref="P102:P103"/>
    <mergeCell ref="F118:F119"/>
    <mergeCell ref="M41:N41"/>
    <mergeCell ref="N66:N67"/>
    <mergeCell ref="L66:L67"/>
    <mergeCell ref="H71:J71"/>
    <mergeCell ref="H76:J76"/>
    <mergeCell ref="K156:K157"/>
    <mergeCell ref="M165:N165"/>
    <mergeCell ref="Q100:Q101"/>
    <mergeCell ref="M20:N20"/>
    <mergeCell ref="N140:N141"/>
    <mergeCell ref="Q118:Q119"/>
    <mergeCell ref="N118:N119"/>
    <mergeCell ref="M40:N40"/>
    <mergeCell ref="Q32:Q33"/>
    <mergeCell ref="M38:N38"/>
    <mergeCell ref="U136:U137"/>
    <mergeCell ref="Q154:Q155"/>
    <mergeCell ref="L152:L153"/>
    <mergeCell ref="L14:L15"/>
    <mergeCell ref="R48:R49"/>
    <mergeCell ref="N136:N137"/>
    <mergeCell ref="R122:R123"/>
    <mergeCell ref="U28:U29"/>
    <mergeCell ref="N64:N65"/>
    <mergeCell ref="R50:R51"/>
    <mergeCell ref="H149:J149"/>
    <mergeCell ref="R120:R121"/>
    <mergeCell ref="C61:D61"/>
    <mergeCell ref="C154:D155"/>
    <mergeCell ref="M90:N90"/>
    <mergeCell ref="L100:L101"/>
    <mergeCell ref="C140:D141"/>
    <mergeCell ref="K120:K121"/>
    <mergeCell ref="M108:N108"/>
    <mergeCell ref="C112:D112"/>
    <mergeCell ref="M59:N59"/>
    <mergeCell ref="H72:J72"/>
    <mergeCell ref="C156:D157"/>
    <mergeCell ref="C68:D69"/>
    <mergeCell ref="C71:D71"/>
    <mergeCell ref="C118:D119"/>
    <mergeCell ref="C127:D127"/>
    <mergeCell ref="C120:D121"/>
    <mergeCell ref="H126:J126"/>
    <mergeCell ref="C110:D110"/>
    <mergeCell ref="H53:J53"/>
    <mergeCell ref="H23:J23"/>
    <mergeCell ref="B80:B87"/>
    <mergeCell ref="K32:K33"/>
    <mergeCell ref="U118:U119"/>
    <mergeCell ref="M30:M31"/>
    <mergeCell ref="M92:N92"/>
    <mergeCell ref="Q48:Q49"/>
    <mergeCell ref="C74:D74"/>
    <mergeCell ref="H36:J36"/>
    <mergeCell ref="V136:V137"/>
    <mergeCell ref="H128:J128"/>
    <mergeCell ref="L156:L157"/>
    <mergeCell ref="O17:R17"/>
    <mergeCell ref="A3:W3"/>
    <mergeCell ref="V120:V121"/>
    <mergeCell ref="L30:L31"/>
    <mergeCell ref="S102:S103"/>
    <mergeCell ref="V118:V119"/>
    <mergeCell ref="B18:B23"/>
    <mergeCell ref="Q10:Q11"/>
    <mergeCell ref="K12:K13"/>
    <mergeCell ref="E26:E27"/>
    <mergeCell ref="N32:N33"/>
    <mergeCell ref="O28:O29"/>
    <mergeCell ref="P26:P27"/>
    <mergeCell ref="F10:F11"/>
    <mergeCell ref="B152:B159"/>
    <mergeCell ref="T136:T137"/>
    <mergeCell ref="S161:V161"/>
    <mergeCell ref="C147:D147"/>
    <mergeCell ref="A4:W4"/>
    <mergeCell ref="S54:V59"/>
    <mergeCell ref="U14:U15"/>
    <mergeCell ref="P68:P69"/>
    <mergeCell ref="C22:D22"/>
    <mergeCell ref="O10:O11"/>
    <mergeCell ref="O161:R161"/>
    <mergeCell ref="O104:O105"/>
    <mergeCell ref="U156:U157"/>
    <mergeCell ref="U104:U105"/>
    <mergeCell ref="C116:D117"/>
    <mergeCell ref="H110:J110"/>
    <mergeCell ref="O140:O141"/>
    <mergeCell ref="K122:K123"/>
    <mergeCell ref="C138:D139"/>
    <mergeCell ref="O156:O157"/>
    <mergeCell ref="V104:V105"/>
    <mergeCell ref="P10:P11"/>
    <mergeCell ref="H73:J73"/>
    <mergeCell ref="T68:T69"/>
    <mergeCell ref="M94:N94"/>
    <mergeCell ref="H158:H159"/>
    <mergeCell ref="T118:T119"/>
    <mergeCell ref="H89:J89"/>
    <mergeCell ref="R154:R155"/>
    <mergeCell ref="H147:J147"/>
    <mergeCell ref="H50:H51"/>
    <mergeCell ref="M17:N17"/>
    <mergeCell ref="R98:R99"/>
    <mergeCell ref="H54:J54"/>
    <mergeCell ref="O48:O49"/>
    <mergeCell ref="M28:M29"/>
    <mergeCell ref="H58:J58"/>
    <mergeCell ref="O50:O51"/>
    <mergeCell ref="H95:J95"/>
    <mergeCell ref="Q44:Q45"/>
    <mergeCell ref="T62:T63"/>
    <mergeCell ref="H74:J74"/>
    <mergeCell ref="Q46:Q47"/>
    <mergeCell ref="M73:N73"/>
    <mergeCell ref="Q68:Q69"/>
    <mergeCell ref="H56:J56"/>
    <mergeCell ref="M54:N54"/>
    <mergeCell ref="M56:N56"/>
    <mergeCell ref="K64:K65"/>
    <mergeCell ref="P48:P49"/>
    <mergeCell ref="S80:S81"/>
    <mergeCell ref="H39:J39"/>
    <mergeCell ref="C84:D85"/>
    <mergeCell ref="E98:E99"/>
    <mergeCell ref="C30:D31"/>
    <mergeCell ref="U8:U9"/>
    <mergeCell ref="R28:R29"/>
    <mergeCell ref="C93:D93"/>
    <mergeCell ref="K30:K31"/>
    <mergeCell ref="H86:H87"/>
    <mergeCell ref="Q136:Q137"/>
    <mergeCell ref="P134:P135"/>
    <mergeCell ref="R134:R135"/>
    <mergeCell ref="R82:R83"/>
    <mergeCell ref="L8:L9"/>
    <mergeCell ref="O126:R131"/>
    <mergeCell ref="N26:N27"/>
    <mergeCell ref="M134:M135"/>
    <mergeCell ref="R102:R103"/>
    <mergeCell ref="P8:P9"/>
    <mergeCell ref="O100:O101"/>
    <mergeCell ref="K104:K105"/>
    <mergeCell ref="N86:N87"/>
    <mergeCell ref="M118:M119"/>
    <mergeCell ref="R116:R117"/>
    <mergeCell ref="P104:P105"/>
    <mergeCell ref="M107:N107"/>
    <mergeCell ref="O116:O117"/>
    <mergeCell ref="L104:L105"/>
    <mergeCell ref="Q116:Q117"/>
    <mergeCell ref="C8:D9"/>
    <mergeCell ref="T44:T45"/>
    <mergeCell ref="C76:D76"/>
    <mergeCell ref="V30:V31"/>
    <mergeCell ref="O82:O83"/>
    <mergeCell ref="U154:U155"/>
    <mergeCell ref="S90:V95"/>
    <mergeCell ref="C43:D43"/>
    <mergeCell ref="M89:N89"/>
    <mergeCell ref="L62:L63"/>
    <mergeCell ref="C17:D17"/>
    <mergeCell ref="L118:L119"/>
    <mergeCell ref="C158:D159"/>
    <mergeCell ref="M125:N125"/>
    <mergeCell ref="G12:G13"/>
    <mergeCell ref="B54:B59"/>
    <mergeCell ref="M158:M159"/>
    <mergeCell ref="L134:L135"/>
    <mergeCell ref="M62:M63"/>
    <mergeCell ref="L64:L65"/>
    <mergeCell ref="H38:J38"/>
    <mergeCell ref="M32:M33"/>
    <mergeCell ref="U10:U11"/>
    <mergeCell ref="L84:L85"/>
    <mergeCell ref="U120:U121"/>
    <mergeCell ref="K44:K45"/>
    <mergeCell ref="N12:N13"/>
    <mergeCell ref="N48:N49"/>
    <mergeCell ref="N50:N51"/>
    <mergeCell ref="M109:N109"/>
    <mergeCell ref="P32:P33"/>
    <mergeCell ref="N62:N63"/>
    <mergeCell ref="L82:L83"/>
    <mergeCell ref="V50:V51"/>
    <mergeCell ref="S36:V41"/>
    <mergeCell ref="O86:O87"/>
    <mergeCell ref="N44:N45"/>
    <mergeCell ref="M71:N71"/>
    <mergeCell ref="U44:U45"/>
    <mergeCell ref="V44:V45"/>
    <mergeCell ref="B98:B105"/>
    <mergeCell ref="G30:G31"/>
    <mergeCell ref="S82:S83"/>
    <mergeCell ref="V48:V49"/>
    <mergeCell ref="P28:P29"/>
    <mergeCell ref="U48:U49"/>
    <mergeCell ref="T32:T33"/>
    <mergeCell ref="C66:D67"/>
    <mergeCell ref="T98:T99"/>
    <mergeCell ref="N68:N69"/>
    <mergeCell ref="R62:R63"/>
    <mergeCell ref="L136:L137"/>
    <mergeCell ref="H93:J93"/>
    <mergeCell ref="M145:N145"/>
    <mergeCell ref="S98:S99"/>
    <mergeCell ref="K136:K137"/>
    <mergeCell ref="R86:R87"/>
    <mergeCell ref="O120:O121"/>
    <mergeCell ref="S125:V125"/>
    <mergeCell ref="P62:P63"/>
    <mergeCell ref="T64:T65"/>
    <mergeCell ref="P154:P155"/>
    <mergeCell ref="M102:M103"/>
    <mergeCell ref="L120:L121"/>
    <mergeCell ref="N98:N99"/>
    <mergeCell ref="M98:M99"/>
    <mergeCell ref="P64:P65"/>
    <mergeCell ref="T86:T87"/>
    <mergeCell ref="T138:T139"/>
    <mergeCell ref="M116:M117"/>
    <mergeCell ref="V80:V81"/>
    <mergeCell ref="M131:N131"/>
    <mergeCell ref="V156:V157"/>
    <mergeCell ref="H146:J146"/>
    <mergeCell ref="U152:U153"/>
    <mergeCell ref="R80:R81"/>
    <mergeCell ref="H109:J109"/>
    <mergeCell ref="O134:O135"/>
    <mergeCell ref="V84:V85"/>
    <mergeCell ref="V100:V101"/>
    <mergeCell ref="M163:N163"/>
    <mergeCell ref="C97:D97"/>
    <mergeCell ref="C91:D91"/>
    <mergeCell ref="C129:D129"/>
    <mergeCell ref="V82:V83"/>
    <mergeCell ref="H125:J125"/>
    <mergeCell ref="O144:R149"/>
    <mergeCell ref="U122:U123"/>
    <mergeCell ref="S134:S135"/>
    <mergeCell ref="K118:K119"/>
    <mergeCell ref="V8:V9"/>
    <mergeCell ref="N82:N83"/>
    <mergeCell ref="C28:D29"/>
    <mergeCell ref="H20:J20"/>
    <mergeCell ref="P152:P153"/>
    <mergeCell ref="M154:M155"/>
    <mergeCell ref="O152:O153"/>
    <mergeCell ref="M147:N147"/>
    <mergeCell ref="F100:F101"/>
    <mergeCell ref="E80:E81"/>
    <mergeCell ref="M37:N37"/>
    <mergeCell ref="U66:U67"/>
    <mergeCell ref="H59:J59"/>
    <mergeCell ref="B62:B69"/>
    <mergeCell ref="S140:S141"/>
    <mergeCell ref="B162:B167"/>
    <mergeCell ref="H108:J108"/>
    <mergeCell ref="P140:P141"/>
    <mergeCell ref="K116:K117"/>
    <mergeCell ref="H129:J129"/>
    <mergeCell ref="H14:H15"/>
    <mergeCell ref="R100:R101"/>
    <mergeCell ref="H140:H141"/>
    <mergeCell ref="E134:E135"/>
    <mergeCell ref="S108:V113"/>
    <mergeCell ref="V154:V155"/>
    <mergeCell ref="H75:J75"/>
    <mergeCell ref="S35:V35"/>
    <mergeCell ref="O54:R59"/>
    <mergeCell ref="H19:J19"/>
    <mergeCell ref="R66:R67"/>
    <mergeCell ref="L12:L13"/>
    <mergeCell ref="T104:T105"/>
    <mergeCell ref="M36:N36"/>
    <mergeCell ref="N84:N85"/>
    <mergeCell ref="O18:R23"/>
    <mergeCell ref="M76:N76"/>
    <mergeCell ref="M68:M69"/>
    <mergeCell ref="M75:N75"/>
    <mergeCell ref="M72:N72"/>
    <mergeCell ref="H167:J167"/>
    <mergeCell ref="T8:T9"/>
    <mergeCell ref="C62:D63"/>
    <mergeCell ref="N80:N81"/>
    <mergeCell ref="B26:B33"/>
    <mergeCell ref="B72:B77"/>
    <mergeCell ref="H77:J77"/>
    <mergeCell ref="O66:O67"/>
    <mergeCell ref="T10:T11"/>
    <mergeCell ref="M77:N77"/>
    <mergeCell ref="B144:B149"/>
    <mergeCell ref="M19:N19"/>
    <mergeCell ref="R104:R105"/>
    <mergeCell ref="K66:K67"/>
    <mergeCell ref="C115:D115"/>
    <mergeCell ref="C161:D161"/>
    <mergeCell ref="B36:B41"/>
    <mergeCell ref="M26:M27"/>
    <mergeCell ref="K98:K99"/>
    <mergeCell ref="O138:O139"/>
    <mergeCell ref="V134:V135"/>
    <mergeCell ref="C102:D103"/>
    <mergeCell ref="M104:M105"/>
    <mergeCell ref="C89:D89"/>
    <mergeCell ref="C100:D101"/>
    <mergeCell ref="K152:K153"/>
    <mergeCell ref="Q120:Q121"/>
    <mergeCell ref="P100:P101"/>
    <mergeCell ref="M146:N146"/>
    <mergeCell ref="N138:N139"/>
    <mergeCell ref="V66:V67"/>
    <mergeCell ref="M22:N22"/>
    <mergeCell ref="C46:D47"/>
    <mergeCell ref="P12:P13"/>
    <mergeCell ref="C77:D77"/>
    <mergeCell ref="V138:V139"/>
    <mergeCell ref="C59:D59"/>
    <mergeCell ref="O26:O27"/>
    <mergeCell ref="V62:V63"/>
    <mergeCell ref="N120:N121"/>
    <mergeCell ref="Q104:Q105"/>
    <mergeCell ref="R84:R85"/>
    <mergeCell ref="O154:O155"/>
    <mergeCell ref="M110:N110"/>
    <mergeCell ref="C163:D163"/>
    <mergeCell ref="H148:J148"/>
    <mergeCell ref="N152:N153"/>
    <mergeCell ref="M130:N130"/>
    <mergeCell ref="M140:M141"/>
    <mergeCell ref="K138:K139"/>
    <mergeCell ref="L86:L87"/>
    <mergeCell ref="V158:V159"/>
    <mergeCell ref="O30:O31"/>
    <mergeCell ref="N30:N31"/>
    <mergeCell ref="T134:T135"/>
    <mergeCell ref="M156:M157"/>
    <mergeCell ref="S71:V71"/>
    <mergeCell ref="S158:S159"/>
    <mergeCell ref="M55:N55"/>
    <mergeCell ref="Q102:Q103"/>
    <mergeCell ref="O125:R125"/>
    <mergeCell ref="K10:K11"/>
    <mergeCell ref="C20:D20"/>
    <mergeCell ref="T154:T155"/>
    <mergeCell ref="M84:M85"/>
    <mergeCell ref="R64:R65"/>
    <mergeCell ref="C108:D108"/>
    <mergeCell ref="C80:D81"/>
    <mergeCell ref="M44:M45"/>
    <mergeCell ref="R10:R11"/>
    <mergeCell ref="N158:N159"/>
    <mergeCell ref="K100:K101"/>
    <mergeCell ref="L46:L47"/>
    <mergeCell ref="V140:V141"/>
    <mergeCell ref="G48:G49"/>
    <mergeCell ref="K62:K63"/>
    <mergeCell ref="Q82:Q83"/>
    <mergeCell ref="S46:S47"/>
    <mergeCell ref="O107:R107"/>
    <mergeCell ref="I115:J123"/>
    <mergeCell ref="U140:U141"/>
    <mergeCell ref="H163:J163"/>
    <mergeCell ref="C14:D15"/>
    <mergeCell ref="S44:S45"/>
    <mergeCell ref="M50:M51"/>
    <mergeCell ref="S26:S27"/>
    <mergeCell ref="S30:S31"/>
    <mergeCell ref="C130:D130"/>
    <mergeCell ref="M162:N162"/>
    <mergeCell ref="C134:D135"/>
    <mergeCell ref="C149:D149"/>
    <mergeCell ref="R8:R9"/>
    <mergeCell ref="C54:D54"/>
    <mergeCell ref="T50:T51"/>
    <mergeCell ref="H35:J35"/>
    <mergeCell ref="H122:H123"/>
    <mergeCell ref="S12:S13"/>
    <mergeCell ref="H143:J143"/>
    <mergeCell ref="H40:J40"/>
    <mergeCell ref="Q66:Q67"/>
    <mergeCell ref="O162:R167"/>
    <mergeCell ref="Q12:Q13"/>
    <mergeCell ref="M164:N164"/>
    <mergeCell ref="N154:N155"/>
    <mergeCell ref="O35:R35"/>
    <mergeCell ref="N102:N103"/>
    <mergeCell ref="R26:R27"/>
    <mergeCell ref="O72:R77"/>
    <mergeCell ref="M136:M137"/>
    <mergeCell ref="P158:P159"/>
    <mergeCell ref="T152:T153"/>
    <mergeCell ref="H113:J113"/>
    <mergeCell ref="C86:D87"/>
    <mergeCell ref="E8:E9"/>
    <mergeCell ref="O136:O137"/>
    <mergeCell ref="M46:M47"/>
    <mergeCell ref="C128:D128"/>
    <mergeCell ref="F28:F29"/>
    <mergeCell ref="C48:D49"/>
    <mergeCell ref="S122:S123"/>
    <mergeCell ref="V122:V123"/>
    <mergeCell ref="V32:V33"/>
    <mergeCell ref="C55:D55"/>
    <mergeCell ref="C21:D21"/>
    <mergeCell ref="U32:U33"/>
    <mergeCell ref="K84:K85"/>
    <mergeCell ref="S48:S49"/>
    <mergeCell ref="M23:N23"/>
    <mergeCell ref="T30:T31"/>
    <mergeCell ref="H112:J112"/>
    <mergeCell ref="Q158:Q159"/>
    <mergeCell ref="L10:L11"/>
    <mergeCell ref="M80:M81"/>
    <mergeCell ref="E44:E45"/>
    <mergeCell ref="H57:J57"/>
    <mergeCell ref="S10:S11"/>
    <mergeCell ref="P66:P67"/>
    <mergeCell ref="I7:J15"/>
    <mergeCell ref="M138:M139"/>
    <mergeCell ref="H91:J91"/>
    <mergeCell ref="P86:P87"/>
    <mergeCell ref="L122:L123"/>
    <mergeCell ref="C111:D111"/>
    <mergeCell ref="Q8:Q9"/>
    <mergeCell ref="L32:L33"/>
    <mergeCell ref="Q30:Q31"/>
    <mergeCell ref="O89:R89"/>
    <mergeCell ref="M8:M9"/>
    <mergeCell ref="Q26:Q27"/>
    <mergeCell ref="O32:O33"/>
    <mergeCell ref="C12:D13"/>
    <mergeCell ref="U82:U83"/>
    <mergeCell ref="M48:M49"/>
    <mergeCell ref="P50:P51"/>
    <mergeCell ref="S28:S29"/>
    <mergeCell ref="Q64:Q65"/>
    <mergeCell ref="M64:M65"/>
    <mergeCell ref="S62:S63"/>
    <mergeCell ref="U30:U31"/>
    <mergeCell ref="U46:U47"/>
    <mergeCell ref="C143:D143"/>
    <mergeCell ref="K134:K135"/>
    <mergeCell ref="C145:D145"/>
    <mergeCell ref="F136:F137"/>
    <mergeCell ref="C122:D123"/>
    <mergeCell ref="K140:K141"/>
    <mergeCell ref="H144:J144"/>
    <mergeCell ref="H145:J145"/>
    <mergeCell ref="H130:J130"/>
    <mergeCell ref="C133:D133"/>
    <mergeCell ref="O98:O99"/>
    <mergeCell ref="B116:B123"/>
    <mergeCell ref="U116:U117"/>
    <mergeCell ref="U98:U99"/>
    <mergeCell ref="C19:D19"/>
    <mergeCell ref="B44:B51"/>
    <mergeCell ref="P120:P121"/>
    <mergeCell ref="R30:R31"/>
    <mergeCell ref="U86:U87"/>
    <mergeCell ref="B90:B95"/>
    <mergeCell ref="H164:J164"/>
    <mergeCell ref="G84:G85"/>
    <mergeCell ref="C7:D7"/>
    <mergeCell ref="F154:F155"/>
    <mergeCell ref="Q140:Q141"/>
    <mergeCell ref="M127:N127"/>
    <mergeCell ref="O158:O159"/>
    <mergeCell ref="N134:N135"/>
    <mergeCell ref="C144:D144"/>
    <mergeCell ref="M122:M123"/>
    <mergeCell ref="H166:J166"/>
    <mergeCell ref="T82:T83"/>
    <mergeCell ref="K14:K15"/>
    <mergeCell ref="I25:J33"/>
    <mergeCell ref="E62:E63"/>
    <mergeCell ref="B8:B15"/>
    <mergeCell ref="S8:S9"/>
    <mergeCell ref="L80:L81"/>
    <mergeCell ref="T80:T81"/>
    <mergeCell ref="O46:O47"/>
    <mergeCell ref="I151:J159"/>
    <mergeCell ref="L154:L155"/>
    <mergeCell ref="O102:O103"/>
    <mergeCell ref="M113:N113"/>
    <mergeCell ref="N122:N123"/>
    <mergeCell ref="E116:E117"/>
    <mergeCell ref="G102:G103"/>
    <mergeCell ref="O118:O119"/>
    <mergeCell ref="M144:N144"/>
    <mergeCell ref="G156:G157"/>
    <mergeCell ref="C98:D99"/>
    <mergeCell ref="L44:L45"/>
    <mergeCell ref="C73:D73"/>
    <mergeCell ref="O84:O85"/>
    <mergeCell ref="C126:D126"/>
    <mergeCell ref="M149:N149"/>
    <mergeCell ref="N116:N117"/>
    <mergeCell ref="N100:N101"/>
    <mergeCell ref="O80:O81"/>
    <mergeCell ref="O71:R71"/>
    <mergeCell ref="N10:N11"/>
    <mergeCell ref="K86:K87"/>
    <mergeCell ref="P116:P117"/>
    <mergeCell ref="S162:V167"/>
    <mergeCell ref="K102:K103"/>
    <mergeCell ref="M100:M101"/>
    <mergeCell ref="R138:R139"/>
    <mergeCell ref="S100:S101"/>
    <mergeCell ref="P136:P137"/>
    <mergeCell ref="R118:R119"/>
    <mergeCell ref="S104:S105"/>
    <mergeCell ref="T120:T121"/>
    <mergeCell ref="L138:L139"/>
    <mergeCell ref="S17:V17"/>
    <mergeCell ref="C44:D45"/>
    <mergeCell ref="T84:T85"/>
    <mergeCell ref="V86:V87"/>
    <mergeCell ref="S138:S139"/>
    <mergeCell ref="Q122:Q123"/>
    <mergeCell ref="O122:O123"/>
  </mergeCells>
  <printOptions horizontalCentered="1" verticalCentered="1"/>
  <pageMargins left="0" right="0" top="0" bottom="0" header="0" footer="0"/>
  <pageSetup fitToHeight="3" fitToWidth="3" horizontalDpi="300" verticalDpi="300" orientation="portrait" scale="38" r:id="rId2"/>
  <rowBreaks count="2" manualBreakCount="2">
    <brk id="96" max="255" man="1"/>
    <brk id="11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17375E"/>
  </sheetPr>
  <dimension ref="A1:AF36"/>
  <sheetViews>
    <sheetView showGridLines="0" zoomScale="80" zoomScaleNormal="80" zoomScaleSheetLayoutView="70" zoomScalePageLayoutView="0" workbookViewId="0" topLeftCell="A12">
      <selection activeCell="B26" sqref="B26:W26"/>
    </sheetView>
  </sheetViews>
  <sheetFormatPr defaultColWidth="11.421875" defaultRowHeight="12.75"/>
  <cols>
    <col min="1" max="1" width="3.00390625" style="1" customWidth="1"/>
    <col min="2" max="2" width="11.8515625" style="1" bestFit="1" customWidth="1"/>
    <col min="3" max="3" width="6.140625" style="1" customWidth="1"/>
    <col min="4" max="4" width="34.8515625" style="1" customWidth="1"/>
    <col min="5" max="14" width="8.421875" style="1" customWidth="1"/>
    <col min="15" max="15" width="9.00390625" style="1" customWidth="1"/>
    <col min="16" max="16" width="10.421875" style="1" customWidth="1"/>
    <col min="17" max="17" width="9.8515625" style="1" customWidth="1"/>
    <col min="18" max="18" width="11.00390625" style="1" customWidth="1"/>
    <col min="19" max="21" width="8.421875" style="1" customWidth="1"/>
    <col min="22" max="22" width="9.421875" style="1" customWidth="1"/>
    <col min="23" max="23" width="3.00390625" style="1" customWidth="1"/>
    <col min="24" max="24" width="7.28125" style="1" customWidth="1"/>
    <col min="25" max="25" width="6.28125" style="1" customWidth="1"/>
    <col min="26" max="16384" width="11.421875" style="1" customWidth="1"/>
  </cols>
  <sheetData>
    <row r="1" spans="1:23" ht="43.5" customHeight="1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</row>
    <row r="2" spans="1:23" ht="43.5" customHeight="1">
      <c r="A2" s="135" t="s">
        <v>389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</row>
    <row r="3" spans="1:32" ht="43.5" customHeight="1">
      <c r="A3" s="130" t="s">
        <v>219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31"/>
      <c r="Y3" s="31"/>
      <c r="Z3" s="31"/>
      <c r="AA3" s="31"/>
      <c r="AB3" s="31"/>
      <c r="AC3" s="31"/>
      <c r="AD3" s="31"/>
      <c r="AE3" s="31"/>
      <c r="AF3" s="31"/>
    </row>
    <row r="4" spans="1:23" ht="43.5" customHeight="1">
      <c r="A4" s="140" t="s">
        <v>218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</row>
    <row r="5" spans="1:23" ht="36.7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</row>
    <row r="6" spans="2:23" ht="20.25">
      <c r="B6" s="124" t="s">
        <v>30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</row>
    <row r="7" spans="2:23" ht="17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5"/>
    </row>
    <row r="8" spans="2:23" ht="17.25">
      <c r="B8" s="32" t="s">
        <v>15</v>
      </c>
      <c r="C8" s="106" t="s">
        <v>18</v>
      </c>
      <c r="D8" s="106"/>
      <c r="E8" s="106"/>
      <c r="F8" s="106"/>
      <c r="G8" s="32" t="s">
        <v>17</v>
      </c>
      <c r="H8" s="106" t="s">
        <v>16</v>
      </c>
      <c r="I8" s="106"/>
      <c r="J8" s="106"/>
      <c r="K8" s="106"/>
      <c r="L8" s="106"/>
      <c r="M8" s="106"/>
      <c r="N8" s="32" t="s">
        <v>17</v>
      </c>
      <c r="O8" s="106" t="s">
        <v>6</v>
      </c>
      <c r="P8" s="106"/>
      <c r="Q8" s="106"/>
      <c r="R8" s="106"/>
      <c r="S8" s="106" t="s">
        <v>5</v>
      </c>
      <c r="T8" s="106"/>
      <c r="U8" s="106" t="s">
        <v>19</v>
      </c>
      <c r="V8" s="106"/>
      <c r="W8" s="5"/>
    </row>
    <row r="9" spans="2:23" ht="17.25" customHeight="1">
      <c r="B9" s="33" t="s">
        <v>31</v>
      </c>
      <c r="C9" s="102" t="s">
        <v>129</v>
      </c>
      <c r="D9" s="103"/>
      <c r="E9" s="103"/>
      <c r="F9" s="104"/>
      <c r="G9" s="22"/>
      <c r="H9" s="102" t="s">
        <v>177</v>
      </c>
      <c r="I9" s="103"/>
      <c r="J9" s="103"/>
      <c r="K9" s="103"/>
      <c r="L9" s="103"/>
      <c r="M9" s="104"/>
      <c r="N9" s="22"/>
      <c r="O9" s="107" t="s">
        <v>385</v>
      </c>
      <c r="P9" s="108"/>
      <c r="Q9" s="108"/>
      <c r="R9" s="109"/>
      <c r="S9" s="105">
        <v>0.4305555555555556</v>
      </c>
      <c r="T9" s="105"/>
      <c r="U9" s="113" t="s">
        <v>214</v>
      </c>
      <c r="V9" s="114"/>
      <c r="W9" s="5"/>
    </row>
    <row r="10" spans="2:23" ht="17.25" customHeight="1">
      <c r="B10" s="33" t="s">
        <v>32</v>
      </c>
      <c r="C10" s="102" t="s">
        <v>128</v>
      </c>
      <c r="D10" s="103"/>
      <c r="E10" s="103"/>
      <c r="F10" s="104"/>
      <c r="G10" s="22"/>
      <c r="H10" s="102" t="s">
        <v>176</v>
      </c>
      <c r="I10" s="103"/>
      <c r="J10" s="103"/>
      <c r="K10" s="103"/>
      <c r="L10" s="103"/>
      <c r="M10" s="104"/>
      <c r="N10" s="22"/>
      <c r="O10" s="120"/>
      <c r="P10" s="121"/>
      <c r="Q10" s="121"/>
      <c r="R10" s="122"/>
      <c r="S10" s="105">
        <v>0.4305555555555556</v>
      </c>
      <c r="T10" s="105"/>
      <c r="U10" s="118"/>
      <c r="V10" s="119"/>
      <c r="W10" s="5"/>
    </row>
    <row r="11" spans="2:23" ht="17.25" customHeight="1">
      <c r="B11" s="33" t="s">
        <v>33</v>
      </c>
      <c r="C11" s="101" t="s">
        <v>130</v>
      </c>
      <c r="D11" s="101"/>
      <c r="E11" s="101"/>
      <c r="F11" s="101"/>
      <c r="G11" s="22"/>
      <c r="H11" s="102" t="s">
        <v>175</v>
      </c>
      <c r="I11" s="103"/>
      <c r="J11" s="103"/>
      <c r="K11" s="103"/>
      <c r="L11" s="103"/>
      <c r="M11" s="104"/>
      <c r="N11" s="22"/>
      <c r="O11" s="120"/>
      <c r="P11" s="121"/>
      <c r="Q11" s="121"/>
      <c r="R11" s="122"/>
      <c r="S11" s="105">
        <v>0.4305555555555556</v>
      </c>
      <c r="T11" s="105"/>
      <c r="U11" s="118"/>
      <c r="V11" s="119"/>
      <c r="W11" s="5"/>
    </row>
    <row r="12" spans="2:23" ht="17.25" customHeight="1">
      <c r="B12" s="33" t="s">
        <v>34</v>
      </c>
      <c r="C12" s="101" t="s">
        <v>131</v>
      </c>
      <c r="D12" s="101"/>
      <c r="E12" s="101"/>
      <c r="F12" s="101"/>
      <c r="G12" s="22"/>
      <c r="H12" s="102" t="s">
        <v>174</v>
      </c>
      <c r="I12" s="103"/>
      <c r="J12" s="103"/>
      <c r="K12" s="103"/>
      <c r="L12" s="103"/>
      <c r="M12" s="104"/>
      <c r="N12" s="22"/>
      <c r="O12" s="120"/>
      <c r="P12" s="121"/>
      <c r="Q12" s="121"/>
      <c r="R12" s="122"/>
      <c r="S12" s="105">
        <v>0.4305555555555556</v>
      </c>
      <c r="T12" s="105"/>
      <c r="U12" s="118"/>
      <c r="V12" s="119"/>
      <c r="W12" s="5"/>
    </row>
    <row r="13" spans="2:23" ht="17.25" customHeight="1">
      <c r="B13" s="33" t="s">
        <v>35</v>
      </c>
      <c r="C13" s="101" t="s">
        <v>132</v>
      </c>
      <c r="D13" s="101"/>
      <c r="E13" s="101"/>
      <c r="F13" s="101"/>
      <c r="G13" s="22"/>
      <c r="H13" s="102" t="s">
        <v>173</v>
      </c>
      <c r="I13" s="103"/>
      <c r="J13" s="103"/>
      <c r="K13" s="103"/>
      <c r="L13" s="103"/>
      <c r="M13" s="104"/>
      <c r="N13" s="22"/>
      <c r="O13" s="120"/>
      <c r="P13" s="121"/>
      <c r="Q13" s="121"/>
      <c r="R13" s="122"/>
      <c r="S13" s="105">
        <v>0.4375</v>
      </c>
      <c r="T13" s="105"/>
      <c r="U13" s="118"/>
      <c r="V13" s="119"/>
      <c r="W13" s="5"/>
    </row>
    <row r="14" spans="2:23" ht="17.25" customHeight="1">
      <c r="B14" s="33" t="s">
        <v>36</v>
      </c>
      <c r="C14" s="101" t="s">
        <v>133</v>
      </c>
      <c r="D14" s="101"/>
      <c r="E14" s="101"/>
      <c r="F14" s="101"/>
      <c r="G14" s="22"/>
      <c r="H14" s="102" t="s">
        <v>216</v>
      </c>
      <c r="I14" s="103"/>
      <c r="J14" s="103"/>
      <c r="K14" s="103"/>
      <c r="L14" s="103"/>
      <c r="M14" s="104"/>
      <c r="N14" s="22"/>
      <c r="O14" s="120"/>
      <c r="P14" s="121"/>
      <c r="Q14" s="121"/>
      <c r="R14" s="122"/>
      <c r="S14" s="105">
        <v>0.4375</v>
      </c>
      <c r="T14" s="105"/>
      <c r="U14" s="118"/>
      <c r="V14" s="119"/>
      <c r="W14" s="5"/>
    </row>
    <row r="15" spans="2:23" ht="17.25" customHeight="1">
      <c r="B15" s="33" t="s">
        <v>37</v>
      </c>
      <c r="C15" s="101" t="s">
        <v>134</v>
      </c>
      <c r="D15" s="101"/>
      <c r="E15" s="101"/>
      <c r="F15" s="101"/>
      <c r="G15" s="22"/>
      <c r="H15" s="102" t="s">
        <v>171</v>
      </c>
      <c r="I15" s="103"/>
      <c r="J15" s="103"/>
      <c r="K15" s="103"/>
      <c r="L15" s="103"/>
      <c r="M15" s="104"/>
      <c r="N15" s="22"/>
      <c r="O15" s="120"/>
      <c r="P15" s="121"/>
      <c r="Q15" s="121"/>
      <c r="R15" s="122"/>
      <c r="S15" s="105">
        <v>0.4375</v>
      </c>
      <c r="T15" s="105"/>
      <c r="U15" s="118"/>
      <c r="V15" s="119"/>
      <c r="W15" s="5"/>
    </row>
    <row r="16" spans="2:23" ht="17.25" customHeight="1">
      <c r="B16" s="35" t="s">
        <v>38</v>
      </c>
      <c r="C16" s="123" t="s">
        <v>135</v>
      </c>
      <c r="D16" s="123"/>
      <c r="E16" s="123"/>
      <c r="F16" s="123"/>
      <c r="G16" s="36"/>
      <c r="H16" s="142" t="s">
        <v>136</v>
      </c>
      <c r="I16" s="143"/>
      <c r="J16" s="143"/>
      <c r="K16" s="143"/>
      <c r="L16" s="143"/>
      <c r="M16" s="144"/>
      <c r="N16" s="36"/>
      <c r="O16" s="120"/>
      <c r="P16" s="121"/>
      <c r="Q16" s="121"/>
      <c r="R16" s="122"/>
      <c r="S16" s="105">
        <v>0.4375</v>
      </c>
      <c r="T16" s="105"/>
      <c r="U16" s="118"/>
      <c r="V16" s="119"/>
      <c r="W16" s="5"/>
    </row>
    <row r="17" spans="2:23" ht="17.25" customHeight="1">
      <c r="B17" s="47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9"/>
      <c r="P17" s="49"/>
      <c r="Q17" s="49"/>
      <c r="R17" s="49"/>
      <c r="S17" s="50"/>
      <c r="T17" s="50"/>
      <c r="U17" s="51"/>
      <c r="V17" s="51"/>
      <c r="W17" s="12"/>
    </row>
    <row r="18" spans="2:23" ht="20.25">
      <c r="B18" s="124" t="s">
        <v>39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</row>
    <row r="19" spans="2:23" ht="10.5" customHeight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5"/>
    </row>
    <row r="20" spans="2:23" ht="17.25">
      <c r="B20" s="32" t="s">
        <v>15</v>
      </c>
      <c r="C20" s="106" t="s">
        <v>18</v>
      </c>
      <c r="D20" s="106"/>
      <c r="E20" s="106"/>
      <c r="F20" s="106"/>
      <c r="G20" s="32" t="s">
        <v>17</v>
      </c>
      <c r="H20" s="106" t="s">
        <v>16</v>
      </c>
      <c r="I20" s="106"/>
      <c r="J20" s="106"/>
      <c r="K20" s="106"/>
      <c r="L20" s="106"/>
      <c r="M20" s="106"/>
      <c r="N20" s="32" t="s">
        <v>17</v>
      </c>
      <c r="O20" s="106" t="s">
        <v>6</v>
      </c>
      <c r="P20" s="106"/>
      <c r="Q20" s="106"/>
      <c r="R20" s="106"/>
      <c r="S20" s="106" t="s">
        <v>5</v>
      </c>
      <c r="T20" s="106"/>
      <c r="U20" s="106" t="s">
        <v>19</v>
      </c>
      <c r="V20" s="106"/>
      <c r="W20" s="5"/>
    </row>
    <row r="21" spans="2:23" ht="17.25">
      <c r="B21" s="33" t="s">
        <v>31</v>
      </c>
      <c r="C21" s="101" t="s">
        <v>51</v>
      </c>
      <c r="D21" s="101"/>
      <c r="E21" s="101"/>
      <c r="F21" s="101"/>
      <c r="G21" s="22"/>
      <c r="H21" s="101" t="s">
        <v>58</v>
      </c>
      <c r="I21" s="101"/>
      <c r="J21" s="101"/>
      <c r="K21" s="101"/>
      <c r="L21" s="101"/>
      <c r="M21" s="101"/>
      <c r="N21" s="22"/>
      <c r="O21" s="117" t="s">
        <v>385</v>
      </c>
      <c r="P21" s="117"/>
      <c r="Q21" s="117"/>
      <c r="R21" s="117"/>
      <c r="S21" s="105">
        <v>0.47222222222222227</v>
      </c>
      <c r="T21" s="105"/>
      <c r="U21" s="128" t="s">
        <v>214</v>
      </c>
      <c r="V21" s="128"/>
      <c r="W21" s="5"/>
    </row>
    <row r="22" spans="2:23" ht="17.25" customHeight="1">
      <c r="B22" s="33" t="s">
        <v>32</v>
      </c>
      <c r="C22" s="101" t="s">
        <v>52</v>
      </c>
      <c r="D22" s="101"/>
      <c r="E22" s="101"/>
      <c r="F22" s="101"/>
      <c r="G22" s="22"/>
      <c r="H22" s="101" t="s">
        <v>57</v>
      </c>
      <c r="I22" s="101"/>
      <c r="J22" s="101"/>
      <c r="K22" s="101"/>
      <c r="L22" s="101"/>
      <c r="M22" s="101"/>
      <c r="N22" s="22"/>
      <c r="O22" s="117"/>
      <c r="P22" s="117"/>
      <c r="Q22" s="117"/>
      <c r="R22" s="117"/>
      <c r="S22" s="105">
        <v>0.47222222222222227</v>
      </c>
      <c r="T22" s="105"/>
      <c r="U22" s="128"/>
      <c r="V22" s="128"/>
      <c r="W22" s="5"/>
    </row>
    <row r="23" spans="2:23" ht="17.25" customHeight="1">
      <c r="B23" s="33" t="s">
        <v>33</v>
      </c>
      <c r="C23" s="101" t="s">
        <v>53</v>
      </c>
      <c r="D23" s="101"/>
      <c r="E23" s="101"/>
      <c r="F23" s="101"/>
      <c r="G23" s="22"/>
      <c r="H23" s="101" t="s">
        <v>56</v>
      </c>
      <c r="I23" s="101"/>
      <c r="J23" s="101"/>
      <c r="K23" s="101"/>
      <c r="L23" s="101"/>
      <c r="M23" s="101"/>
      <c r="N23" s="22"/>
      <c r="O23" s="117"/>
      <c r="P23" s="117"/>
      <c r="Q23" s="117"/>
      <c r="R23" s="117"/>
      <c r="S23" s="105">
        <v>0.47222222222222227</v>
      </c>
      <c r="T23" s="105"/>
      <c r="U23" s="128"/>
      <c r="V23" s="128"/>
      <c r="W23" s="5"/>
    </row>
    <row r="24" spans="2:23" ht="17.25" customHeight="1">
      <c r="B24" s="35" t="s">
        <v>34</v>
      </c>
      <c r="C24" s="123" t="s">
        <v>54</v>
      </c>
      <c r="D24" s="123"/>
      <c r="E24" s="123"/>
      <c r="F24" s="123"/>
      <c r="G24" s="36"/>
      <c r="H24" s="123" t="s">
        <v>55</v>
      </c>
      <c r="I24" s="123"/>
      <c r="J24" s="123"/>
      <c r="K24" s="123"/>
      <c r="L24" s="123"/>
      <c r="M24" s="123"/>
      <c r="N24" s="36"/>
      <c r="O24" s="127"/>
      <c r="P24" s="127"/>
      <c r="Q24" s="127"/>
      <c r="R24" s="127"/>
      <c r="S24" s="105">
        <v>0.47222222222222227</v>
      </c>
      <c r="T24" s="105"/>
      <c r="U24" s="129"/>
      <c r="V24" s="129"/>
      <c r="W24" s="5"/>
    </row>
    <row r="25" spans="2:23" s="13" customFormat="1" ht="17.25" customHeight="1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4"/>
      <c r="P25" s="44"/>
      <c r="Q25" s="44"/>
      <c r="R25" s="44"/>
      <c r="S25" s="45"/>
      <c r="T25" s="45"/>
      <c r="U25" s="46"/>
      <c r="V25" s="46"/>
      <c r="W25" s="37"/>
    </row>
    <row r="26" spans="2:23" ht="20.25">
      <c r="B26" s="124" t="s">
        <v>25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</row>
    <row r="27" spans="2:23" ht="9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5"/>
    </row>
    <row r="28" spans="2:24" ht="17.25">
      <c r="B28" s="32" t="s">
        <v>15</v>
      </c>
      <c r="C28" s="106" t="s">
        <v>18</v>
      </c>
      <c r="D28" s="106"/>
      <c r="E28" s="106"/>
      <c r="F28" s="106"/>
      <c r="G28" s="32" t="s">
        <v>17</v>
      </c>
      <c r="H28" s="106" t="s">
        <v>16</v>
      </c>
      <c r="I28" s="106"/>
      <c r="J28" s="106"/>
      <c r="K28" s="106"/>
      <c r="L28" s="106"/>
      <c r="M28" s="106"/>
      <c r="N28" s="32" t="s">
        <v>17</v>
      </c>
      <c r="O28" s="106" t="s">
        <v>6</v>
      </c>
      <c r="P28" s="106"/>
      <c r="Q28" s="106"/>
      <c r="R28" s="106"/>
      <c r="S28" s="106" t="s">
        <v>5</v>
      </c>
      <c r="T28" s="106"/>
      <c r="U28" s="106" t="s">
        <v>19</v>
      </c>
      <c r="V28" s="106"/>
      <c r="W28" s="5"/>
      <c r="X28" s="1" t="s">
        <v>44</v>
      </c>
    </row>
    <row r="29" spans="2:23" ht="17.25">
      <c r="B29" s="33" t="s">
        <v>26</v>
      </c>
      <c r="C29" s="101" t="s">
        <v>51</v>
      </c>
      <c r="D29" s="101"/>
      <c r="E29" s="101"/>
      <c r="F29" s="101"/>
      <c r="G29" s="22"/>
      <c r="H29" s="101" t="s">
        <v>54</v>
      </c>
      <c r="I29" s="101"/>
      <c r="J29" s="101"/>
      <c r="K29" s="101"/>
      <c r="L29" s="101"/>
      <c r="M29" s="101"/>
      <c r="N29" s="22"/>
      <c r="O29" s="117" t="s">
        <v>386</v>
      </c>
      <c r="P29" s="117"/>
      <c r="Q29" s="117"/>
      <c r="R29" s="117"/>
      <c r="S29" s="126">
        <v>0.4166666666666667</v>
      </c>
      <c r="T29" s="126"/>
      <c r="U29" s="128" t="s">
        <v>388</v>
      </c>
      <c r="V29" s="128"/>
      <c r="W29" s="5"/>
    </row>
    <row r="30" spans="2:23" ht="17.25">
      <c r="B30" s="33" t="s">
        <v>27</v>
      </c>
      <c r="C30" s="101" t="s">
        <v>52</v>
      </c>
      <c r="D30" s="101"/>
      <c r="E30" s="101"/>
      <c r="F30" s="101"/>
      <c r="G30" s="22"/>
      <c r="H30" s="101" t="s">
        <v>53</v>
      </c>
      <c r="I30" s="101"/>
      <c r="J30" s="101"/>
      <c r="K30" s="101"/>
      <c r="L30" s="101"/>
      <c r="M30" s="101"/>
      <c r="N30" s="22"/>
      <c r="O30" s="117"/>
      <c r="P30" s="117"/>
      <c r="Q30" s="117"/>
      <c r="R30" s="117"/>
      <c r="S30" s="126">
        <v>0.4166666666666667</v>
      </c>
      <c r="T30" s="126"/>
      <c r="U30" s="128"/>
      <c r="V30" s="128"/>
      <c r="W30" s="5"/>
    </row>
    <row r="32" spans="2:23" ht="20.25">
      <c r="B32" s="124" t="s">
        <v>29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</row>
    <row r="33" spans="2:23" ht="9.75" customHeight="1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5"/>
    </row>
    <row r="34" spans="2:23" ht="17.25">
      <c r="B34" s="32" t="s">
        <v>15</v>
      </c>
      <c r="C34" s="106" t="s">
        <v>18</v>
      </c>
      <c r="D34" s="106"/>
      <c r="E34" s="106"/>
      <c r="F34" s="106"/>
      <c r="G34" s="32" t="s">
        <v>17</v>
      </c>
      <c r="H34" s="106" t="s">
        <v>16</v>
      </c>
      <c r="I34" s="106"/>
      <c r="J34" s="106"/>
      <c r="K34" s="106"/>
      <c r="L34" s="106"/>
      <c r="M34" s="106"/>
      <c r="N34" s="32" t="s">
        <v>17</v>
      </c>
      <c r="O34" s="106" t="s">
        <v>6</v>
      </c>
      <c r="P34" s="106"/>
      <c r="Q34" s="106"/>
      <c r="R34" s="106"/>
      <c r="S34" s="106" t="s">
        <v>5</v>
      </c>
      <c r="T34" s="106"/>
      <c r="U34" s="106" t="s">
        <v>19</v>
      </c>
      <c r="V34" s="106"/>
      <c r="W34" s="5"/>
    </row>
    <row r="35" spans="2:23" ht="26.25" customHeight="1">
      <c r="B35" s="34" t="s">
        <v>28</v>
      </c>
      <c r="C35" s="101" t="s">
        <v>59</v>
      </c>
      <c r="D35" s="101"/>
      <c r="E35" s="101"/>
      <c r="F35" s="101"/>
      <c r="G35" s="22"/>
      <c r="H35" s="101" t="s">
        <v>60</v>
      </c>
      <c r="I35" s="101"/>
      <c r="J35" s="101"/>
      <c r="K35" s="101"/>
      <c r="L35" s="101"/>
      <c r="M35" s="101"/>
      <c r="N35" s="22"/>
      <c r="O35" s="107" t="s">
        <v>387</v>
      </c>
      <c r="P35" s="108"/>
      <c r="Q35" s="108"/>
      <c r="R35" s="109"/>
      <c r="S35" s="126">
        <v>0.4444444444444444</v>
      </c>
      <c r="T35" s="126"/>
      <c r="U35" s="113">
        <v>1</v>
      </c>
      <c r="V35" s="114"/>
      <c r="W35" s="16"/>
    </row>
    <row r="36" spans="2:23" ht="26.25" customHeight="1">
      <c r="B36" s="34" t="s">
        <v>14</v>
      </c>
      <c r="C36" s="101" t="s">
        <v>61</v>
      </c>
      <c r="D36" s="101"/>
      <c r="E36" s="101"/>
      <c r="F36" s="101"/>
      <c r="G36" s="22"/>
      <c r="H36" s="101" t="s">
        <v>62</v>
      </c>
      <c r="I36" s="101"/>
      <c r="J36" s="101"/>
      <c r="K36" s="101"/>
      <c r="L36" s="101"/>
      <c r="M36" s="101"/>
      <c r="N36" s="22"/>
      <c r="O36" s="110"/>
      <c r="P36" s="111"/>
      <c r="Q36" s="111"/>
      <c r="R36" s="112"/>
      <c r="S36" s="126">
        <v>0.4583333333333333</v>
      </c>
      <c r="T36" s="126"/>
      <c r="U36" s="115"/>
      <c r="V36" s="116"/>
      <c r="W36" s="16"/>
    </row>
  </sheetData>
  <sheetProtection/>
  <mergeCells count="85">
    <mergeCell ref="H34:M34"/>
    <mergeCell ref="H36:M36"/>
    <mergeCell ref="O35:R36"/>
    <mergeCell ref="C36:F36"/>
    <mergeCell ref="A2:W2"/>
    <mergeCell ref="C30:F30"/>
    <mergeCell ref="O20:R20"/>
    <mergeCell ref="H16:M16"/>
    <mergeCell ref="C24:F24"/>
    <mergeCell ref="A1:W1"/>
    <mergeCell ref="O21:R24"/>
    <mergeCell ref="H13:M13"/>
    <mergeCell ref="S14:T14"/>
    <mergeCell ref="H21:M21"/>
    <mergeCell ref="U35:V36"/>
    <mergeCell ref="H30:M30"/>
    <mergeCell ref="A5:W5"/>
    <mergeCell ref="S22:T22"/>
    <mergeCell ref="B18:W18"/>
    <mergeCell ref="H20:M20"/>
    <mergeCell ref="C9:F9"/>
    <mergeCell ref="S35:T35"/>
    <mergeCell ref="U29:V30"/>
    <mergeCell ref="H8:M8"/>
    <mergeCell ref="C15:F15"/>
    <mergeCell ref="O34:R34"/>
    <mergeCell ref="S34:T34"/>
    <mergeCell ref="C35:F35"/>
    <mergeCell ref="C29:F29"/>
    <mergeCell ref="A4:W4"/>
    <mergeCell ref="B32:W32"/>
    <mergeCell ref="C11:F11"/>
    <mergeCell ref="O9:R16"/>
    <mergeCell ref="B26:W26"/>
    <mergeCell ref="S11:T11"/>
    <mergeCell ref="C16:F16"/>
    <mergeCell ref="S8:T8"/>
    <mergeCell ref="S15:T15"/>
    <mergeCell ref="H14:M14"/>
    <mergeCell ref="A3:W3"/>
    <mergeCell ref="S21:T21"/>
    <mergeCell ref="H28:M28"/>
    <mergeCell ref="C14:F14"/>
    <mergeCell ref="B6:W6"/>
    <mergeCell ref="H15:M15"/>
    <mergeCell ref="O8:R8"/>
    <mergeCell ref="C21:F21"/>
    <mergeCell ref="U9:V16"/>
    <mergeCell ref="C22:F22"/>
    <mergeCell ref="S36:T36"/>
    <mergeCell ref="U34:V34"/>
    <mergeCell ref="C28:F28"/>
    <mergeCell ref="H35:M35"/>
    <mergeCell ref="O29:R30"/>
    <mergeCell ref="O28:R28"/>
    <mergeCell ref="H29:M29"/>
    <mergeCell ref="S29:T29"/>
    <mergeCell ref="S28:T28"/>
    <mergeCell ref="U28:V28"/>
    <mergeCell ref="H22:M22"/>
    <mergeCell ref="H23:M23"/>
    <mergeCell ref="U21:V24"/>
    <mergeCell ref="S10:T10"/>
    <mergeCell ref="C20:F20"/>
    <mergeCell ref="S23:T23"/>
    <mergeCell ref="C23:F23"/>
    <mergeCell ref="H10:M10"/>
    <mergeCell ref="U20:V20"/>
    <mergeCell ref="H24:M24"/>
    <mergeCell ref="C13:F13"/>
    <mergeCell ref="C12:F12"/>
    <mergeCell ref="S12:T12"/>
    <mergeCell ref="S9:T9"/>
    <mergeCell ref="H9:M9"/>
    <mergeCell ref="H12:M12"/>
    <mergeCell ref="C34:F34"/>
    <mergeCell ref="S30:T30"/>
    <mergeCell ref="S24:T24"/>
    <mergeCell ref="S20:T20"/>
    <mergeCell ref="C10:F10"/>
    <mergeCell ref="U8:V8"/>
    <mergeCell ref="S13:T13"/>
    <mergeCell ref="H11:M11"/>
    <mergeCell ref="C8:F8"/>
    <mergeCell ref="S16:T16"/>
  </mergeCells>
  <printOptions horizontalCentered="1" verticalCentered="1"/>
  <pageMargins left="0" right="0" top="0" bottom="0" header="0" footer="0"/>
  <pageSetup fitToHeight="3" fitToWidth="3" horizontalDpi="300" verticalDpi="300" orientation="portrait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17375E"/>
  </sheetPr>
  <dimension ref="A1:AF12"/>
  <sheetViews>
    <sheetView showGridLines="0" zoomScale="80" zoomScaleNormal="80" zoomScaleSheetLayoutView="70" zoomScalePageLayoutView="0" workbookViewId="0" topLeftCell="A1">
      <selection activeCell="H19" sqref="H19"/>
    </sheetView>
  </sheetViews>
  <sheetFormatPr defaultColWidth="11.421875" defaultRowHeight="12.75"/>
  <cols>
    <col min="1" max="1" width="3.00390625" style="1" customWidth="1"/>
    <col min="2" max="2" width="11.8515625" style="1" bestFit="1" customWidth="1"/>
    <col min="3" max="3" width="6.140625" style="1" customWidth="1"/>
    <col min="4" max="4" width="34.8515625" style="1" customWidth="1"/>
    <col min="5" max="14" width="8.421875" style="1" customWidth="1"/>
    <col min="15" max="15" width="9.00390625" style="1" customWidth="1"/>
    <col min="16" max="16" width="10.421875" style="1" customWidth="1"/>
    <col min="17" max="17" width="9.8515625" style="1" customWidth="1"/>
    <col min="18" max="18" width="11.00390625" style="1" customWidth="1"/>
    <col min="19" max="21" width="8.421875" style="1" customWidth="1"/>
    <col min="22" max="22" width="9.421875" style="1" customWidth="1"/>
    <col min="23" max="23" width="3.00390625" style="1" customWidth="1"/>
    <col min="24" max="24" width="7.28125" style="1" customWidth="1"/>
    <col min="25" max="25" width="6.28125" style="1" customWidth="1"/>
    <col min="26" max="16384" width="11.421875" style="1" customWidth="1"/>
  </cols>
  <sheetData>
    <row r="1" spans="1:23" ht="36" customHeight="1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</row>
    <row r="2" spans="1:23" ht="36.75" customHeight="1">
      <c r="A2" s="155" t="s">
        <v>40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</row>
    <row r="3" spans="1:32" ht="28.5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6"/>
      <c r="Y3" s="6"/>
      <c r="Z3" s="6"/>
      <c r="AA3" s="6"/>
      <c r="AB3" s="6"/>
      <c r="AC3" s="6"/>
      <c r="AD3" s="6"/>
      <c r="AE3" s="6"/>
      <c r="AF3" s="6"/>
    </row>
    <row r="4" spans="1:23" ht="16.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4"/>
    </row>
    <row r="5" spans="1:23" ht="16.5" customHeigh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</row>
    <row r="6" spans="2:23" ht="20.25">
      <c r="B6" s="152" t="s">
        <v>45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</row>
    <row r="7" spans="2:23" ht="20.25">
      <c r="B7" s="152" t="s">
        <v>46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</row>
    <row r="8" spans="2:23" ht="9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5"/>
    </row>
    <row r="9" spans="2:23" ht="17.25">
      <c r="B9" s="24" t="s">
        <v>15</v>
      </c>
      <c r="C9" s="145" t="s">
        <v>18</v>
      </c>
      <c r="D9" s="145"/>
      <c r="E9" s="145"/>
      <c r="F9" s="145"/>
      <c r="G9" s="24" t="s">
        <v>17</v>
      </c>
      <c r="H9" s="145" t="s">
        <v>16</v>
      </c>
      <c r="I9" s="145"/>
      <c r="J9" s="145"/>
      <c r="K9" s="145"/>
      <c r="L9" s="145"/>
      <c r="M9" s="145"/>
      <c r="N9" s="24" t="s">
        <v>17</v>
      </c>
      <c r="O9" s="145" t="s">
        <v>6</v>
      </c>
      <c r="P9" s="145"/>
      <c r="Q9" s="145"/>
      <c r="R9" s="145"/>
      <c r="S9" s="145" t="s">
        <v>5</v>
      </c>
      <c r="T9" s="145"/>
      <c r="U9" s="145" t="s">
        <v>19</v>
      </c>
      <c r="V9" s="145"/>
      <c r="W9" s="5"/>
    </row>
    <row r="10" spans="2:23" ht="30.75" customHeight="1">
      <c r="B10" s="23" t="s">
        <v>43</v>
      </c>
      <c r="C10" s="101" t="str">
        <f>'2da Ronda MAS'!C91:F91</f>
        <v>PERDEDOR SM1</v>
      </c>
      <c r="D10" s="101"/>
      <c r="E10" s="101"/>
      <c r="F10" s="101"/>
      <c r="G10" s="22"/>
      <c r="H10" s="101" t="s">
        <v>49</v>
      </c>
      <c r="I10" s="101"/>
      <c r="J10" s="101"/>
      <c r="K10" s="101"/>
      <c r="L10" s="101"/>
      <c r="M10" s="101"/>
      <c r="N10" s="22"/>
      <c r="O10" s="107" t="s">
        <v>47</v>
      </c>
      <c r="P10" s="108"/>
      <c r="Q10" s="108"/>
      <c r="R10" s="109"/>
      <c r="S10" s="126">
        <v>0.5208333333333334</v>
      </c>
      <c r="T10" s="126"/>
      <c r="U10" s="146">
        <v>1</v>
      </c>
      <c r="V10" s="147"/>
      <c r="W10" s="16"/>
    </row>
    <row r="11" spans="2:23" ht="26.25" customHeight="1">
      <c r="B11" s="23" t="s">
        <v>42</v>
      </c>
      <c r="C11" s="101" t="s">
        <v>50</v>
      </c>
      <c r="D11" s="101"/>
      <c r="E11" s="101"/>
      <c r="F11" s="101"/>
      <c r="G11" s="22"/>
      <c r="H11" s="101" t="str">
        <f>'2da Ronda MAS'!H92:M92</f>
        <v>GANADOR SM2 </v>
      </c>
      <c r="I11" s="101"/>
      <c r="J11" s="101"/>
      <c r="K11" s="101"/>
      <c r="L11" s="101"/>
      <c r="M11" s="101"/>
      <c r="N11" s="22"/>
      <c r="O11" s="120"/>
      <c r="P11" s="121"/>
      <c r="Q11" s="121"/>
      <c r="R11" s="122"/>
      <c r="S11" s="126">
        <v>0.53125</v>
      </c>
      <c r="T11" s="126"/>
      <c r="U11" s="148"/>
      <c r="V11" s="149"/>
      <c r="W11" s="16"/>
    </row>
    <row r="12" spans="2:23" ht="30.75" customHeight="1">
      <c r="B12" s="23" t="s">
        <v>41</v>
      </c>
      <c r="C12" s="101" t="str">
        <f>'2da Ronda MAS'!C92:F92</f>
        <v>GANADOR SM1</v>
      </c>
      <c r="D12" s="101"/>
      <c r="E12" s="101"/>
      <c r="F12" s="101"/>
      <c r="G12" s="22"/>
      <c r="H12" s="101" t="s">
        <v>48</v>
      </c>
      <c r="I12" s="101"/>
      <c r="J12" s="101"/>
      <c r="K12" s="101"/>
      <c r="L12" s="101"/>
      <c r="M12" s="101"/>
      <c r="N12" s="22"/>
      <c r="O12" s="110"/>
      <c r="P12" s="111"/>
      <c r="Q12" s="111"/>
      <c r="R12" s="112"/>
      <c r="S12" s="126">
        <v>0.5416666666666666</v>
      </c>
      <c r="T12" s="126"/>
      <c r="U12" s="150"/>
      <c r="V12" s="151"/>
      <c r="W12" s="16"/>
    </row>
  </sheetData>
  <sheetProtection/>
  <mergeCells count="22">
    <mergeCell ref="O9:R9"/>
    <mergeCell ref="S10:T10"/>
    <mergeCell ref="C11:F11"/>
    <mergeCell ref="S12:T12"/>
    <mergeCell ref="B7:W7"/>
    <mergeCell ref="H12:M12"/>
    <mergeCell ref="A1:W1"/>
    <mergeCell ref="A2:W2"/>
    <mergeCell ref="A3:W3"/>
    <mergeCell ref="A5:W5"/>
    <mergeCell ref="B6:W6"/>
    <mergeCell ref="C12:F12"/>
    <mergeCell ref="H9:M9"/>
    <mergeCell ref="S11:T11"/>
    <mergeCell ref="C10:F10"/>
    <mergeCell ref="H10:M10"/>
    <mergeCell ref="U10:V12"/>
    <mergeCell ref="U9:V9"/>
    <mergeCell ref="H11:M11"/>
    <mergeCell ref="O10:R12"/>
    <mergeCell ref="C9:F9"/>
    <mergeCell ref="S9:T9"/>
  </mergeCells>
  <printOptions horizontalCentered="1" verticalCentered="1"/>
  <pageMargins left="0" right="0" top="0" bottom="0" header="0" footer="0"/>
  <pageSetup fitToHeight="3" fitToWidth="3" horizontalDpi="300" verticalDpi="3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Escobar Cardozo</dc:creator>
  <cp:keywords/>
  <dc:description/>
  <cp:lastModifiedBy>Mrocio</cp:lastModifiedBy>
  <dcterms:created xsi:type="dcterms:W3CDTF">2006-07-24T13:14:23Z</dcterms:created>
  <dcterms:modified xsi:type="dcterms:W3CDTF">2023-07-05T19:39:35Z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c9bec58-8084-492e-8360-0e1cfe36408c_Enabled">
    <vt:lpwstr>true</vt:lpwstr>
  </property>
  <property fmtid="{D5CDD505-2E9C-101B-9397-08002B2CF9AE}" pid="3" name="MSIP_Label_3c9bec58-8084-492e-8360-0e1cfe36408c_ContentBits">
    <vt:lpwstr>0</vt:lpwstr>
  </property>
  <property fmtid="{D5CDD505-2E9C-101B-9397-08002B2CF9AE}" pid="4" name="MSIP_Label_3c9bec58-8084-492e-8360-0e1cfe36408c_SetDate">
    <vt:lpwstr>2021-11-17T21:41:25Z</vt:lpwstr>
  </property>
  <property fmtid="{D5CDD505-2E9C-101B-9397-08002B2CF9AE}" pid="5" name="ContentTypeId">
    <vt:lpwstr>0x010100CE24EF0CF98B2846827CF15A6A5BA567</vt:lpwstr>
  </property>
  <property fmtid="{D5CDD505-2E9C-101B-9397-08002B2CF9AE}" pid="6" name="MSIP_Label_3c9bec58-8084-492e-8360-0e1cfe36408c_ActionId">
    <vt:lpwstr>43b0e0ec-0ee3-4704-b601-e709984ee130</vt:lpwstr>
  </property>
  <property fmtid="{D5CDD505-2E9C-101B-9397-08002B2CF9AE}" pid="7" name="MSIP_Label_3c9bec58-8084-492e-8360-0e1cfe36408c_Method">
    <vt:lpwstr>Standard</vt:lpwstr>
  </property>
  <property fmtid="{D5CDD505-2E9C-101B-9397-08002B2CF9AE}" pid="8" name="MSIP_Label_3c9bec58-8084-492e-8360-0e1cfe36408c_SiteId">
    <vt:lpwstr>f35a6974-607f-47d4-82d7-ff31d7dc53a5</vt:lpwstr>
  </property>
  <property fmtid="{D5CDD505-2E9C-101B-9397-08002B2CF9AE}" pid="9" name="ICV">
    <vt:lpwstr>ac93210d878340c293c267ce1a1e1465</vt:lpwstr>
  </property>
  <property fmtid="{D5CDD505-2E9C-101B-9397-08002B2CF9AE}" pid="10" name="MSIP_Label_3c9bec58-8084-492e-8360-0e1cfe36408c_Name">
    <vt:lpwstr>Not Protected -Pilot</vt:lpwstr>
  </property>
</Properties>
</file>