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defaultThemeVersion="124226"/>
  <mc:AlternateContent xmlns:mc="http://schemas.openxmlformats.org/markup-compatibility/2006">
    <mc:Choice Requires="x15">
      <x15ac:absPath xmlns:x15ac="http://schemas.microsoft.com/office/spreadsheetml/2010/11/ac" url="/Users/lisette/Documents/GOBERNACIÓN DE CUNDINAMARCA/PLAN DE MEJORAMIENTO/MARZO 2024/"/>
    </mc:Choice>
  </mc:AlternateContent>
  <xr:revisionPtr revIDLastSave="0" documentId="8_{DC1089E1-2FDA-EF4A-87BF-872BD12D3740}" xr6:coauthVersionLast="47" xr6:coauthVersionMax="47" xr10:uidLastSave="{00000000-0000-0000-0000-000000000000}"/>
  <bookViews>
    <workbookView xWindow="0" yWindow="500" windowWidth="20740" windowHeight="11040" xr2:uid="{00000000-000D-0000-FFFF-FFFF00000000}"/>
  </bookViews>
  <sheets>
    <sheet name="PLAN DE MEJORAM" sheetId="1" r:id="rId1"/>
    <sheet name="Ppto"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3" i="2" l="1"/>
  <c r="G332" i="2"/>
  <c r="G331" i="2"/>
  <c r="G330" i="2"/>
  <c r="G329" i="2"/>
  <c r="G328" i="2"/>
  <c r="G327" i="2"/>
  <c r="G326" i="2"/>
  <c r="G325" i="2"/>
  <c r="G324" i="2"/>
  <c r="G323" i="2"/>
  <c r="G322" i="2"/>
  <c r="G321" i="2"/>
  <c r="G320" i="2"/>
  <c r="G319"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4" i="2"/>
  <c r="G273" i="2"/>
  <c r="G272" i="2"/>
  <c r="G271" i="2"/>
  <c r="G270" i="2"/>
  <c r="G269" i="2"/>
  <c r="G268" i="2"/>
  <c r="G267" i="2"/>
  <c r="G266" i="2"/>
  <c r="G265" i="2"/>
  <c r="G264" i="2"/>
  <c r="G263" i="2"/>
  <c r="G262" i="2"/>
  <c r="G261" i="2"/>
  <c r="G260" i="2"/>
  <c r="G259" i="2"/>
  <c r="G258" i="2"/>
  <c r="G257" i="2"/>
  <c r="G255" i="2"/>
  <c r="G254" i="2"/>
  <c r="G253" i="2"/>
  <c r="G252" i="2"/>
  <c r="G251" i="2"/>
  <c r="G250" i="2"/>
  <c r="G249" i="2"/>
  <c r="G248" i="2"/>
  <c r="G247" i="2"/>
  <c r="G246" i="2"/>
  <c r="G245" i="2"/>
  <c r="G244" i="2"/>
  <c r="G243" i="2"/>
  <c r="G242" i="2"/>
  <c r="G241" i="2"/>
  <c r="G240" i="2"/>
  <c r="G239" i="2"/>
  <c r="G238"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3" i="2"/>
  <c r="G122" i="2"/>
  <c r="G121" i="2"/>
  <c r="G120" i="2"/>
  <c r="G119" i="2"/>
  <c r="G117" i="2"/>
  <c r="G115" i="2"/>
  <c r="G114" i="2"/>
  <c r="G113" i="2"/>
  <c r="G112" i="2"/>
  <c r="G110" i="2"/>
  <c r="G109" i="2"/>
  <c r="G108" i="2"/>
  <c r="G107" i="2"/>
  <c r="G106" i="2"/>
  <c r="G105" i="2"/>
  <c r="G104" i="2"/>
  <c r="G103" i="2"/>
  <c r="G101" i="2"/>
  <c r="G100" i="2"/>
  <c r="G98" i="2"/>
  <c r="G97" i="2"/>
  <c r="G95" i="2"/>
  <c r="G94" i="2"/>
  <c r="G93" i="2"/>
  <c r="G92" i="2"/>
  <c r="G91" i="2"/>
  <c r="G90" i="2"/>
  <c r="G89" i="2"/>
  <c r="G88" i="2"/>
  <c r="G87" i="2"/>
  <c r="G85" i="2"/>
  <c r="G84" i="2"/>
  <c r="G82" i="2"/>
  <c r="G81" i="2"/>
  <c r="G80" i="2"/>
  <c r="G79" i="2"/>
  <c r="G78" i="2"/>
  <c r="G77" i="2"/>
  <c r="G76" i="2"/>
  <c r="G74" i="2"/>
  <c r="G73" i="2"/>
  <c r="G72" i="2"/>
  <c r="G71" i="2"/>
  <c r="G70" i="2"/>
  <c r="G69" i="2"/>
  <c r="G68" i="2"/>
  <c r="G67" i="2"/>
  <c r="G66" i="2"/>
  <c r="G65" i="2"/>
  <c r="G64" i="2"/>
  <c r="G63" i="2"/>
  <c r="G62" i="2"/>
  <c r="G61" i="2"/>
  <c r="G60" i="2"/>
  <c r="G59" i="2"/>
  <c r="G57" i="2"/>
  <c r="G56" i="2"/>
  <c r="G55" i="2"/>
  <c r="G54" i="2"/>
  <c r="G53" i="2"/>
  <c r="G52" i="2"/>
  <c r="G51" i="2"/>
  <c r="G50" i="2"/>
  <c r="G48" i="2"/>
  <c r="G47" i="2"/>
  <c r="G46" i="2"/>
  <c r="G45" i="2"/>
  <c r="G44" i="2"/>
  <c r="G43" i="2"/>
  <c r="G42" i="2"/>
  <c r="G41" i="2"/>
  <c r="G40" i="2"/>
  <c r="G39" i="2"/>
  <c r="G38"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K14" i="1"/>
  <c r="R9" i="1" s="1"/>
  <c r="T9" i="1" s="1"/>
  <c r="J14" i="1"/>
  <c r="S10" i="1"/>
  <c r="J13" i="1" l="1"/>
  <c r="R8" i="1"/>
  <c r="T8" i="1" s="1"/>
  <c r="T10" i="1" s="1"/>
  <c r="S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7" authorId="0" shapeId="0" xr:uid="{00000000-0006-0000-0000-000001000000}">
      <text>
        <r>
          <rPr>
            <sz val="11"/>
            <rFont val="Calibri"/>
            <family val="2"/>
            <scheme val="minor"/>
          </rPr>
          <t>se debe dar mayor peso a la efectividad</t>
        </r>
      </text>
    </comment>
    <comment ref="S10" authorId="0" shapeId="0" xr:uid="{00000000-0006-0000-0000-000002000000}">
      <text>
        <r>
          <rPr>
            <sz val="11"/>
            <rFont val="Calibri"/>
            <family val="2"/>
            <scheme val="minor"/>
          </rPr>
          <t>SI NO SE EVALUAN ALGUNAS DE ESTAS VARIABLES, SE LLEVA A BASE 100 LAS QUE SE EVALUEN</t>
        </r>
      </text>
    </comment>
    <comment ref="A15" authorId="0" shapeId="0" xr:uid="{00000000-0006-0000-0000-000003000000}">
      <text>
        <r>
          <rPr>
            <sz val="11"/>
            <rFont val="Calibri"/>
            <family val="2"/>
            <scheme val="minor"/>
          </rPr>
          <t xml:space="preserve">Liste consecutivamente los hallazgos definidos  en el informe  partiendo de uno.  
</t>
        </r>
      </text>
    </comment>
    <comment ref="B15" authorId="0" shapeId="0" xr:uid="{00000000-0006-0000-0000-000004000000}">
      <text>
        <r>
          <rPr>
            <sz val="11"/>
            <color rgb="FF000000"/>
            <rFont val="Calibri"/>
            <family val="2"/>
          </rPr>
          <t xml:space="preserve">DESCRIBA BREVEMENTE EL HALLAZGO ( NO MAS DE 50 PALABRAS).
</t>
        </r>
      </text>
    </comment>
    <comment ref="C15" authorId="0" shapeId="0" xr:uid="{00000000-0006-0000-0000-000005000000}">
      <text>
        <r>
          <rPr>
            <sz val="11"/>
            <rFont val="Calibri"/>
            <family val="2"/>
            <scheme val="minor"/>
          </rPr>
          <t xml:space="preserve">Registre la acción correctiva que adopta la entidad para subsanar o corregir la causa que generó el  hallazgo.
</t>
        </r>
      </text>
    </comment>
    <comment ref="D15" authorId="0" shapeId="0" xr:uid="{00000000-0006-0000-0000-000006000000}">
      <text>
        <r>
          <rPr>
            <sz val="11"/>
            <rFont val="Calibri"/>
            <family val="2"/>
            <scheme val="minor"/>
          </rPr>
          <t xml:space="preserve">Resultados cuantitativos  esperados, indicando la cantidad y denominación de la unidad de medida.
</t>
        </r>
      </text>
    </comment>
    <comment ref="E15" authorId="0" shapeId="0" xr:uid="{00000000-0006-0000-0000-000007000000}">
      <text>
        <r>
          <rPr>
            <sz val="11"/>
            <rFont val="Calibri"/>
            <family val="2"/>
            <scheme val="minor"/>
          </rPr>
          <t>Ingresar el tiempo que se espera ejectar la acción expresado en meses</t>
        </r>
      </text>
    </comment>
    <comment ref="F15" authorId="0" shapeId="0" xr:uid="{00000000-0006-0000-0000-000008000000}">
      <text>
        <r>
          <rPr>
            <sz val="11"/>
            <rFont val="Calibri"/>
            <family val="2"/>
            <scheme val="minor"/>
          </rPr>
          <t xml:space="preserve">Fecha programada para la iniciación de cada actividad para el cumplimiento de la meta final. 
</t>
        </r>
      </text>
    </comment>
    <comment ref="G15" authorId="0" shapeId="0" xr:uid="{00000000-0006-0000-0000-000009000000}">
      <text>
        <r>
          <rPr>
            <sz val="11"/>
            <rFont val="Calibri"/>
            <family val="2"/>
            <scheme val="minor"/>
          </rPr>
          <t>Fecha programada para la terminación de cada actividad para el cumplimiento de la meta final. El término no debe exceder lo establecido en la resolución de planes de mejoramiento</t>
        </r>
      </text>
    </comment>
    <comment ref="H15" authorId="0" shapeId="0" xr:uid="{00000000-0006-0000-0000-00000A000000}">
      <text>
        <r>
          <rPr>
            <sz val="11"/>
            <rFont val="Calibri"/>
            <family val="2"/>
            <scheme val="minor"/>
          </rPr>
          <t xml:space="preserve">Dependencia u organismo donde se realiza la acción
</t>
        </r>
      </text>
    </comment>
    <comment ref="I15" authorId="0" shapeId="0" xr:uid="{00000000-0006-0000-0000-00000B000000}">
      <text>
        <r>
          <rPr>
            <sz val="11"/>
            <rFont val="Calibri"/>
            <family val="2"/>
            <scheme val="minor"/>
          </rPr>
          <t xml:space="preserve">Relacione el cargo del responsable por el cumplimiento de la meta.
</t>
        </r>
      </text>
    </comment>
    <comment ref="J15" authorId="0" shapeId="0" xr:uid="{00000000-0006-0000-0000-00000C000000}">
      <text>
        <r>
          <rPr>
            <sz val="11"/>
            <rFont val="Calibri"/>
            <family val="2"/>
            <scheme val="minor"/>
          </rPr>
          <t xml:space="preserve">Califique:
Cumple 2
Cumple parcialmente 1
No cumple 0
</t>
        </r>
      </text>
    </comment>
    <comment ref="K15" authorId="0" shapeId="0" xr:uid="{00000000-0006-0000-0000-00000D000000}">
      <text>
        <r>
          <rPr>
            <sz val="11"/>
            <rFont val="Calibri"/>
            <family val="2"/>
            <scheme val="minor"/>
          </rPr>
          <t xml:space="preserve">Califique:
Efectiva 2
Parcialmente Efectiva 1
Inefectiva 0
</t>
        </r>
      </text>
    </comment>
    <comment ref="M15" authorId="0" shapeId="0" xr:uid="{00000000-0006-0000-0000-00000E000000}">
      <text>
        <r>
          <rPr>
            <sz val="11"/>
            <rFont val="Calibri"/>
            <family val="2"/>
            <scheme val="minor"/>
          </rPr>
          <t>Relacione el nombre del Jefe de Control Interno o quien tenga asignadas las funciones</t>
        </r>
      </text>
    </comment>
  </commentList>
</comments>
</file>

<file path=xl/sharedStrings.xml><?xml version="1.0" encoding="utf-8"?>
<sst xmlns="http://schemas.openxmlformats.org/spreadsheetml/2006/main" count="880" uniqueCount="809">
  <si>
    <t>PLAN DE MEJORAMIENTO</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</si>
  <si>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</si>
  <si>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</si>
  <si>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</si>
  <si>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RESULTADO EVALUACIÓN PLAN DE MEJORAMIENTO</t>
  </si>
  <si>
    <t>VARIABLES A EVALUAR</t>
  </si>
  <si>
    <t>Calificación Parcial</t>
  </si>
  <si>
    <t>Ponderación</t>
  </si>
  <si>
    <t>Puntaje Atribuido</t>
  </si>
  <si>
    <t xml:space="preserve">Cumplimiento del Plan de Mejoramiento </t>
  </si>
  <si>
    <t>Efectividad de las acciones</t>
  </si>
  <si>
    <t>Cumple</t>
  </si>
  <si>
    <t xml:space="preserve"> CUMPLIMIENTO PLAN DE MEJORAMIENTO</t>
  </si>
  <si>
    <t>Cumple parcialmente</t>
  </si>
  <si>
    <t>Concepto a emitir cumplimiento Plan de Mejoramiento</t>
  </si>
  <si>
    <t>No Cumple</t>
  </si>
  <si>
    <t>80 o más puntos</t>
  </si>
  <si>
    <t>Menos de 80 puntos</t>
  </si>
  <si>
    <t>N° hallazgo</t>
  </si>
  <si>
    <t>Descripción del hallazgo</t>
  </si>
  <si>
    <t>Acción de mejora</t>
  </si>
  <si>
    <t>Meta (Indicador de Cumplimiento)</t>
  </si>
  <si>
    <t>Tiempo de Ejecución Programado (Meses)</t>
  </si>
  <si>
    <t>Fecha inicial de la Acción</t>
  </si>
  <si>
    <t>Fecha terminación de la Acción</t>
  </si>
  <si>
    <t>Dependencia donde se realiza la acción</t>
  </si>
  <si>
    <t xml:space="preserve">Cargo Responsable </t>
  </si>
  <si>
    <t>CUMPLIMIENTO</t>
  </si>
  <si>
    <t>EFECTIVIDAD</t>
  </si>
  <si>
    <t>ESTADO DE LA ACCIÓN
(Cerrada-C / Abierta-A)</t>
  </si>
  <si>
    <t>DIRECCIÓN TECNICA RESPONSABLE</t>
  </si>
  <si>
    <t>OBSERVACIÓN</t>
  </si>
  <si>
    <t>BLANCO</t>
  </si>
  <si>
    <t>Jefe Oficina de Control Interno</t>
  </si>
  <si>
    <t>FIRMAS</t>
  </si>
  <si>
    <t>ppto definitivo</t>
  </si>
  <si>
    <t>ppto ejecutado</t>
  </si>
  <si>
    <t>%</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</si>
  <si>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</si>
  <si>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</si>
  <si>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</si>
  <si>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</si>
  <si>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</si>
  <si>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</si>
  <si>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</si>
  <si>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</si>
  <si>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</si>
  <si>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</si>
  <si>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</si>
  <si>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</si>
  <si>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</si>
  <si>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</si>
  <si>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</si>
  <si>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</si>
  <si>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</si>
  <si>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</si>
  <si>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</si>
  <si>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</si>
  <si>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</si>
  <si>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</si>
  <si>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</si>
  <si>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</si>
  <si>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</si>
  <si>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</si>
  <si>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</si>
  <si>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</si>
  <si>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</si>
  <si>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</si>
  <si>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</si>
  <si>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</si>
  <si>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</si>
  <si>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</si>
  <si>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</si>
  <si>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</si>
  <si>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</si>
  <si>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</si>
  <si>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</si>
  <si>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</si>
  <si>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</si>
  <si>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</si>
  <si>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</si>
  <si>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</si>
  <si>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</si>
  <si>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</si>
  <si>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Adquisición de equipos tecnólogicos para la seguridad de la comuna 10 de santiago de cali.</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</si>
  <si>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</si>
  <si>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</si>
  <si>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</si>
  <si>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</si>
  <si>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</si>
  <si>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</si>
  <si>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</si>
  <si>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</si>
  <si>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</si>
  <si>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</si>
  <si>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</si>
  <si>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</si>
  <si>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</si>
  <si>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</si>
  <si>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</si>
  <si>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</si>
  <si>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</si>
  <si>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</si>
  <si>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</si>
  <si>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</si>
  <si>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</si>
  <si>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</si>
  <si>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</si>
  <si>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</si>
  <si>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</si>
  <si>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</si>
  <si>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</si>
  <si>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</si>
  <si>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</si>
  <si>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</si>
  <si>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</si>
  <si>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</si>
  <si>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</si>
  <si>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</si>
  <si>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</si>
  <si>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</si>
  <si>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</si>
  <si>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</si>
  <si>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</si>
  <si>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</si>
  <si>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</si>
  <si>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</si>
  <si>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</si>
  <si>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</si>
  <si>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</si>
  <si>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</si>
  <si>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</si>
  <si>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</si>
  <si>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</si>
  <si>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</si>
  <si>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</si>
  <si>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</si>
  <si>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</si>
  <si>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</si>
  <si>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</si>
  <si>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</si>
  <si>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</si>
  <si>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</si>
  <si>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</si>
  <si>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</si>
  <si>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</si>
  <si>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</si>
  <si>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</si>
  <si>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</si>
  <si>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</si>
  <si>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</si>
  <si>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</si>
  <si>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</si>
  <si>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</si>
  <si>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</si>
  <si>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</si>
  <si>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</si>
  <si>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</si>
  <si>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</si>
  <si>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</si>
  <si>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</si>
  <si>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</si>
  <si>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</si>
  <si>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</si>
  <si>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</si>
  <si>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Adecuación de sedes comunales de la comuna 9 de Santiago de Cali</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</si>
  <si>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</si>
  <si>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</si>
  <si>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</si>
  <si>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</si>
  <si>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</si>
  <si>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</si>
  <si>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</si>
  <si>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Adecuar Sede Comunal de ASTURIAS con adecuación del primer piso y cosntrucción del segundo piso,y Sede Comunal el Rodeo</t>
  </si>
  <si>
    <t>Adecuación sede comunal corregimiento Felidia de Santiago de Cali</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</si>
  <si>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</si>
  <si>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</si>
  <si>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</si>
  <si>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</si>
  <si>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Centro de desarrollo Empresarial y Comercial Rio Cauca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</si>
  <si>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</si>
  <si>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</si>
  <si>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</si>
  <si>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</si>
  <si>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</si>
  <si>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</si>
  <si>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</si>
  <si>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</si>
  <si>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</si>
  <si>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</si>
  <si>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</si>
  <si>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</si>
  <si>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</si>
  <si>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</si>
  <si>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</si>
  <si>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</si>
  <si>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</si>
  <si>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</si>
  <si>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</si>
  <si>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</si>
  <si>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</si>
  <si>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</si>
  <si>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Implementación de un mecanismo en materia de medición de paz y cultura ciudadana en el municipio de Santiago de CaliI</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</si>
  <si>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</si>
  <si>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</si>
  <si>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</si>
  <si>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</si>
  <si>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</si>
  <si>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</si>
  <si>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</si>
  <si>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</si>
  <si>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</si>
  <si>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</si>
  <si>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</si>
  <si>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</si>
  <si>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</si>
  <si>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</si>
  <si>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</si>
  <si>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</si>
  <si>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</si>
  <si>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</si>
  <si>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</si>
  <si>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</si>
  <si>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</si>
  <si>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</si>
  <si>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</si>
  <si>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</si>
  <si>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</si>
  <si>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Autos Disciplinarios de Fondo Proyectados.</t>
  </si>
  <si>
    <t>BP22042109/1/01/01/04: Proyectar desiciones de Fondo en el Proceso Disciplinario.</t>
  </si>
  <si>
    <t>Investigación  de la Conducta Oficial y Gestión Pública en la Admnistración Central del Mpio de Sanmtiago de Cali.</t>
  </si>
  <si>
    <t>Investigación acerca de la  Conducta Disciplinable del Servidor Público realizada; Investigación acerca de Gestión Pública y Prácticas de Buen Gobierno realizada; y Publicaciones de las Investigaciones realizadas.</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</si>
  <si>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</si>
  <si>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SECRETARÍA DE TURISMO</t>
  </si>
  <si>
    <t>Formulación de la Política Pública de Turismo del Mpio de Santiago de Cali.</t>
  </si>
  <si>
    <t>BP06046289: Estrategias de Modelos exitosos de politicas publicas de turismo adoptadas. BP13047414:  planes de manejo apoyados y personas formadas en servicio al cliente.</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</si>
  <si>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</si>
  <si>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Implementación del Plan Estrategico de Promoción Turistica de Santiago de Cali.</t>
  </si>
  <si>
    <t>Número de Estrategias de Promoción a nivel Nacional e Internal.</t>
  </si>
  <si>
    <t>BP13047412:  BP13047412/1/02/01/10  por $6,727,150; 13047412/1/02/01/11 (fondo 4-1201):  por $110,322,850,oo; BP13047412/1/02/01/14: por $60,686,100.oo;  Bp13047412/1/02/01/12: por $140.736.900.oo; BP13047412/1/02/01/15 (fondo 0-1201): por $16,206,750.oo; BP13047412/1/02/01/13 (fondo 4-1201):  por $43,703.250.oo</t>
  </si>
  <si>
    <t>Número de Plan de Medios y Monitoreo de los Circuitos Turisticos mpales.</t>
  </si>
  <si>
    <t>BP13047412/1/02/01/09: Por $338.944.487.oo</t>
  </si>
  <si>
    <t>BP 22042829: Implementacion de estrategias de promoción de buenas practicas y entretenimiento seguro en establecimientos nocturnos de Santiago de Cali;   BP 13047409: Fortalecimiento de las Mi pymes vinculadas al sector gastronomico de Santiago de Cali.</t>
  </si>
  <si>
    <t>BP 22042829: NUMERO DE
ESTABLECIMIEN
TOS DE LA
NOCHE Y
ASISTENTES
CAPACITADOS y BP 13047409: NÚMERO DE
ESTRATEGIAS
PROMOVIDAS.</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</si>
  <si>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</si>
  <si>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IMPLEMENTACION DE CIRCUITOS METROPOLITANOS DE TURISMO EN EL
MUNICIPIO DE SANTIAGO DE CALI  y 13047412: Implementación del plan estrategico de promoción turistica de santiago de Cali.</t>
  </si>
  <si>
    <t>BP06046275: NÚMEROS DE
CIRCUITOS
METROPOLITAN
OS
PROMOCIONAD
OS y 13047412: NÚMERO DE
ESTRATEGIAS
DE PROMOCIÓN
A NIVEL
NACIONAL E
INTERNACIONAL.</t>
  </si>
  <si>
    <t>BP06046275: BP06046275/1/02/01/01:  $7.084.372 y 13047412: BP13047412/1/01/01/04:  $125.000.000.oo</t>
  </si>
  <si>
    <t>BP13047412: Implementación del plan estrategico de promoción turistica de santiago de Cali; y BP13047414: Fortalecimiento del ecoturismo en los ecoparques de Santiago de Cali.</t>
  </si>
  <si>
    <t>BP13047412: NÚMERO DE ESTRATEGIAS DE PROMOCIÓN A NIVEL NACIONAL E INTERNACIONAL y BP13047414: NÚMERO DE PERSONAS FORMADAS EN SERVICIO AL CLIENTE.</t>
  </si>
  <si>
    <t>BP13047412/1/01/01/04:  $107.742.600.oo y BP13047414/1/01/01/03:  $8.579.900.oo.</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</si>
  <si>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</si>
  <si>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</si>
  <si>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</si>
  <si>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Apoyo a la promocion turística de los corredores nocturnos del municipio de Santiago de Cali y BP 13047412: Implementación del plan estrategico de promoción turistica de santiago de Cali.</t>
  </si>
  <si>
    <t>BP26000590: ESTRATEGIAS APLICADAS; EVENTOS TURISTICOS IMPLEMENTADOS;  y BP 13047412: NÚMERO DE
PLAN DE
MEDIOS Y
MONITOREO DE
LOS CIRCUITOS
TURISTICOS
MUNICIPALES.</t>
  </si>
  <si>
    <t>BP26000590: 26000590/1/01/01/01:  $3,199,500.oo;  26000590/1/01/01/02: $5,800,420.oo; 26000590/1/02/01/01:  $33,646,080.oo; 26000590/1/02/01/02:  $7,354,000.oo y BP 13047412: 13047412/1/01/01/02:  $30,148,769.oo.</t>
  </si>
  <si>
    <t>SECRETARÍA DE BIENESTAR SOCIAL</t>
  </si>
  <si>
    <t xml:space="preserve">FORTALECIMIENTO DE LAS ESTRATEGIAS DE ATENCIÓN INTEGRAL A LA PRIMERA INFANCIA EN EL MUNICIPIO SANTIAGO DE CALI". </t>
  </si>
  <si>
    <t>29,Cobertura neta en educación inicia! 33.Cumplimiento de Fas atenciones iniciales universales definidas en la Ruta Integral de Atenciones — RIA en niñas y niños de los NIDOS.</t>
  </si>
  <si>
    <t xml:space="preserve">BP-07044851: 07044851/01/02/01: Atención Integral para la Primera Infancia en modalidad institucional;  07044851/1/01/01/01: Atención Integral para la Primera Infancia en modalidad familiar.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</si>
  <si>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</si>
  <si>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</si>
  <si>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MUJERES GESTANTES, MADRES LACTANTES, NIÑOS Y NIÑAS DE PRIMERA INFANCIA CON ATENCIÓN INTEGRAL.</t>
  </si>
  <si>
    <t>BP07044851/1/01/02/02: Ajuste de canasta para la Atención Integral a la Primera Infancia en modalidad institucional por $317,871,910.oo; 0704851/1/01/02/06: Ajuste de canasta para la Atención Integral a la Primera Infancia en modalidad institucional por $1,284,787,277.oo</t>
  </si>
  <si>
    <t>IMPLEMENTACION DE UN CENTRO VIDA PARA LA ATENCION INTEGRAL DEL ADULTO MAYOR DEL MUNICIPIO DE SANTIAGO DE CALI</t>
  </si>
  <si>
    <t>ADULTOS MAYORES BENEFICIADOS.</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</si>
  <si>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</si>
  <si>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FORTALECIMIENTO DEL SISTEMADE ATENCIÓN INTEGRAL A LOS HABITANTES
DE Y EN CALLE DEL MUNICIPIO bE SANTIAGO DE CALI. BP/07044885,</t>
  </si>
  <si>
    <t>Asistencia básica a niños, niñas y adolescentes con derechos vulnerados, en hogares
de paso en el municipio de Santiago de Cali</t>
  </si>
  <si>
    <t xml:space="preserve">Niños, niñas y adolescentes atendidos con Servicio de protección para el restablecimiento de derechos. </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</si>
  <si>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</si>
  <si>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</si>
  <si>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</si>
  <si>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BP 22047001: Programa de Cultura Ciudadana Desarrollado; BP22047007-: Plusvalia calculada; BP22047009-: Nùmero de comunas actualizadas y Número de zonas homogeneas</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</si>
  <si>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</si>
  <si>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Renovaciòn del Censo Inmobiliario Urbano del Mipo de Santiago de Cali.</t>
  </si>
  <si>
    <t>1. Nùmero de Comunas actualizadas; y 2. Nùmero de Zonas Homogeneas.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</si>
  <si>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</si>
  <si>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</si>
  <si>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 xml:space="preserve">Conservaciòn de la Gestiòn Catastral del Mpio de Santiago de Cali.
</t>
  </si>
  <si>
    <t>Plusvalia Calculada.</t>
  </si>
  <si>
    <t>BP22047007/1/03/01/02: realizar Investigaciòn Economica, procesamiento de informaciòn y calculo del efecto plusvalia de la zona establecida; y 22047007/1/03/01/03: Revisar el Componente Tècnico y Jurìdico mediante le cual se desarrolla el calculo del efecto plusvalia.</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</si>
  <si>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</si>
  <si>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</si>
  <si>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Proyecto 22047001:     59
Proyecto 22047007:   78290  
Proyecto 22047009:     100%</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</si>
  <si>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</si>
  <si>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Diseño proppuesto; Sistema de Gestiòn Catastarl Desarrollado; y Una Estructura.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</si>
  <si>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</si>
  <si>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1.3.1.2 - Realizar investigación económica, procesamiento de información y cálculo del efecto plusvalía de la zona establecida.
1.3.1.3 - Revisar el componente técnico y jurídico mediante el cual se desarrolla el calculo del efecto Plusvalía.</t>
  </si>
  <si>
    <t>Base Alfanùmerica depurada.</t>
  </si>
  <si>
    <t>22047007/1/04/01/01: Realizar Depuraciòn de variables por $147.999.999 y 220477007/1/04/01/01/02: Implementar una herramienta de anàlisis  de informaciòn soportada con el procesamiento analitico en linea por $176.041.761.oo.</t>
  </si>
  <si>
    <t>Predios actualizados.</t>
  </si>
  <si>
    <t xml:space="preserve">22047007/1/02/01/01: Calcular el Indice de Valoraciòn Predial de los Predios puntos muestra; 22047007/1/02/01/02: Realizar las visitas a predios definidos como puntos muestra.
</t>
  </si>
  <si>
    <t>1.1.2.2 - Apoyar para realizar la gestión, captura y digitalización de la documentación inherente a la cuenta corriente
1.4.1.3 - Brindar asistencia técnica para el procesamiento electrónico de datos.</t>
  </si>
  <si>
    <t>BP 22047001: ajustes realizados a la cuenta corriente. BP 22047010: Gestión de cartera con soporte tecnológico</t>
  </si>
  <si>
    <t xml:space="preserve">Proyecto 22047001:     59
Proyecto 22047010:    0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</si>
  <si>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</si>
  <si>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</si>
  <si>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</si>
  <si>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</si>
  <si>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</si>
  <si>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</si>
  <si>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</si>
  <si>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</si>
  <si>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</si>
  <si>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</si>
  <si>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</si>
  <si>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</si>
  <si>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</si>
  <si>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</si>
  <si>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</si>
  <si>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</si>
  <si>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</si>
  <si>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</si>
  <si>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</si>
  <si>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</si>
  <si>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</si>
  <si>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</si>
  <si>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</si>
  <si>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</si>
  <si>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</si>
  <si>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Atender 3750 personas con necesidades de orientación psicosocial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</si>
  <si>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</si>
  <si>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</si>
  <si>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</si>
  <si>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</si>
  <si>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</si>
  <si>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</si>
  <si>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</si>
  <si>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</si>
  <si>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</si>
  <si>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</si>
  <si>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</si>
  <si>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</si>
  <si>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</si>
  <si>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</si>
  <si>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</si>
  <si>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</si>
  <si>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</si>
  <si>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</si>
  <si>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</si>
  <si>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</si>
  <si>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</si>
  <si>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</si>
  <si>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</si>
  <si>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</si>
  <si>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</si>
  <si>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</si>
  <si>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</si>
  <si>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</si>
  <si>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</si>
  <si>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</si>
  <si>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</si>
  <si>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</si>
  <si>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</si>
  <si>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</si>
  <si>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</si>
  <si>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</si>
  <si>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</si>
  <si>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</si>
  <si>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</si>
  <si>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</si>
  <si>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</si>
  <si>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</si>
  <si>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</si>
  <si>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</si>
  <si>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</si>
  <si>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</si>
  <si>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</si>
  <si>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</si>
  <si>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</si>
  <si>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</si>
  <si>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</si>
  <si>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</si>
  <si>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</si>
  <si>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</si>
  <si>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</si>
  <si>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</si>
  <si>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</si>
  <si>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</si>
  <si>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</si>
  <si>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</si>
  <si>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</si>
  <si>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</si>
  <si>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</si>
  <si>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</si>
  <si>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</si>
  <si>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</si>
  <si>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</si>
  <si>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</si>
  <si>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</si>
  <si>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</si>
  <si>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</si>
  <si>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</si>
  <si>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</si>
  <si>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</si>
  <si>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</si>
  <si>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</si>
  <si>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</si>
  <si>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</si>
  <si>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</si>
  <si>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</si>
  <si>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</si>
  <si>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</si>
  <si>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</si>
  <si>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</si>
  <si>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</si>
  <si>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</si>
  <si>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</si>
  <si>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</si>
  <si>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</si>
  <si>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</si>
  <si>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</si>
  <si>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DAGMA</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</si>
  <si>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</si>
  <si>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</si>
  <si>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</si>
  <si>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</si>
  <si>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</si>
  <si>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</si>
  <si>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</si>
  <si>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</si>
  <si>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</si>
  <si>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</si>
  <si>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</si>
  <si>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</si>
  <si>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</si>
  <si>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</si>
  <si>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</si>
  <si>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</si>
  <si>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</si>
  <si>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</si>
  <si>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</si>
  <si>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</si>
  <si>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</si>
  <si>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</si>
  <si>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</si>
  <si>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</si>
  <si>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</si>
  <si>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</si>
  <si>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</si>
  <si>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</si>
  <si>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</si>
  <si>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</si>
  <si>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</si>
  <si>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</si>
  <si>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</si>
  <si>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</si>
  <si>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</si>
  <si>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</si>
  <si>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</si>
  <si>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</si>
  <si>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</si>
  <si>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</si>
  <si>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</si>
  <si>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</si>
  <si>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</si>
  <si>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</si>
  <si>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</si>
  <si>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</si>
  <si>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</si>
  <si>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</si>
  <si>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</si>
  <si>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</si>
  <si>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</si>
  <si>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</si>
  <si>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</si>
  <si>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</si>
  <si>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</si>
  <si>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</si>
  <si>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</si>
  <si>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</si>
  <si>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</si>
  <si>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</si>
  <si>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</si>
  <si>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</si>
  <si>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</si>
  <si>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</si>
  <si>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</si>
  <si>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</si>
  <si>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</si>
  <si>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</si>
  <si>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</si>
  <si>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</si>
  <si>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</si>
  <si>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</si>
  <si>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</si>
  <si>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</si>
  <si>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</si>
  <si>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</si>
  <si>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</si>
  <si>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</si>
  <si>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</si>
  <si>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</si>
  <si>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</si>
  <si>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</si>
  <si>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</si>
  <si>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</si>
  <si>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</si>
  <si>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</si>
  <si>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</si>
  <si>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</si>
  <si>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</si>
  <si>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</si>
  <si>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</si>
  <si>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</si>
  <si>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</si>
  <si>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</si>
  <si>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</si>
  <si>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</si>
  <si>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</si>
  <si>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</si>
  <si>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</si>
  <si>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</si>
  <si>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</si>
  <si>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</si>
  <si>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</si>
  <si>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</si>
  <si>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</si>
  <si>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</si>
  <si>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</si>
  <si>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</si>
  <si>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</si>
  <si>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</si>
  <si>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</si>
  <si>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</si>
  <si>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</si>
  <si>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</si>
  <si>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</si>
  <si>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</si>
  <si>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</si>
  <si>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</si>
  <si>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</si>
  <si>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</si>
  <si>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</si>
  <si>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</si>
  <si>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</si>
  <si>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</si>
  <si>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</si>
  <si>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</si>
  <si>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</si>
  <si>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</si>
  <si>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</si>
  <si>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</si>
  <si>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</si>
  <si>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</si>
  <si>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</si>
  <si>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</si>
  <si>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</si>
  <si>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</si>
  <si>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</si>
  <si>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</si>
  <si>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</si>
  <si>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</si>
  <si>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</si>
  <si>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</si>
  <si>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</si>
  <si>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</si>
  <si>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</si>
  <si>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</si>
  <si>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</si>
  <si>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</si>
  <si>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</si>
  <si>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</si>
  <si>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</si>
  <si>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</si>
  <si>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</si>
  <si>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</si>
  <si>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</si>
  <si>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</si>
  <si>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</si>
  <si>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</si>
  <si>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</si>
  <si>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</si>
  <si>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</si>
  <si>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</si>
  <si>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</si>
  <si>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</si>
  <si>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</si>
  <si>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</si>
  <si>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</si>
  <si>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</si>
  <si>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</si>
  <si>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</si>
  <si>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</si>
  <si>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</si>
  <si>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</si>
  <si>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</si>
  <si>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</si>
  <si>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</si>
  <si>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</si>
  <si>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</si>
  <si>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</si>
  <si>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</si>
  <si>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</si>
  <si>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</si>
  <si>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</si>
  <si>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</si>
  <si>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</si>
  <si>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</si>
  <si>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</si>
  <si>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</si>
  <si>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</si>
  <si>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</si>
  <si>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</si>
  <si>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</si>
  <si>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</si>
  <si>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</si>
  <si>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</si>
  <si>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</si>
  <si>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</si>
  <si>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</si>
  <si>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</si>
  <si>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</si>
  <si>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</si>
  <si>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</si>
  <si>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</si>
  <si>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</si>
  <si>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</si>
  <si>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</si>
  <si>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</si>
  <si>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</si>
  <si>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</si>
  <si>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</si>
  <si>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</si>
  <si>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</si>
  <si>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</si>
  <si>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</si>
  <si>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</si>
  <si>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</si>
  <si>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</si>
  <si>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</si>
  <si>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</si>
  <si>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</si>
  <si>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</si>
  <si>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</si>
  <si>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</si>
  <si>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</si>
  <si>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</si>
  <si>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</si>
  <si>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</si>
  <si>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</si>
  <si>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</si>
  <si>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</si>
  <si>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</si>
  <si>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</si>
  <si>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</si>
  <si>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</si>
  <si>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</si>
  <si>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</si>
  <si>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</si>
  <si>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</si>
  <si>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</si>
  <si>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</si>
  <si>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</si>
  <si>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</si>
  <si>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</si>
  <si>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</si>
  <si>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</si>
  <si>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</si>
  <si>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</si>
  <si>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</si>
  <si>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</si>
  <si>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</si>
  <si>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</si>
  <si>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</si>
  <si>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</si>
  <si>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</si>
  <si>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</si>
  <si>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</si>
  <si>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</si>
  <si>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</si>
  <si>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</si>
  <si>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</si>
  <si>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</si>
  <si>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</si>
  <si>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</si>
  <si>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</si>
  <si>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</si>
  <si>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</si>
  <si>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</si>
  <si>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</si>
  <si>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</si>
  <si>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</si>
  <si>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</si>
  <si>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</si>
  <si>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</si>
  <si>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</si>
  <si>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</si>
  <si>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</si>
  <si>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</si>
  <si>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</si>
  <si>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</si>
  <si>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</si>
  <si>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</si>
  <si>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</si>
  <si>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</si>
  <si>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</si>
  <si>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</si>
  <si>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</si>
  <si>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</si>
  <si>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</si>
  <si>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</si>
  <si>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</si>
  <si>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</si>
  <si>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</si>
  <si>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</si>
  <si>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</si>
  <si>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</si>
  <si>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</si>
  <si>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</si>
  <si>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</si>
  <si>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</si>
  <si>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</si>
  <si>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</si>
  <si>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</si>
  <si>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</si>
  <si>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</si>
  <si>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</si>
  <si>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</si>
  <si>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</si>
  <si>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</si>
  <si>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</si>
  <si>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</si>
  <si>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</si>
  <si>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</si>
  <si>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</si>
  <si>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</si>
  <si>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</si>
  <si>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</si>
  <si>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</si>
  <si>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</si>
  <si>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</si>
  <si>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</si>
  <si>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</si>
  <si>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</si>
  <si>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</si>
  <si>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</si>
  <si>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</si>
  <si>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</si>
  <si>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</si>
  <si>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</si>
  <si>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</si>
  <si>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</si>
  <si>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</si>
  <si>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</si>
  <si>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</si>
  <si>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</si>
  <si>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</si>
  <si>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</si>
  <si>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</si>
  <si>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</si>
  <si>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</si>
  <si>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</si>
  <si>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</si>
  <si>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</si>
  <si>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</si>
  <si>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</si>
  <si>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</si>
  <si>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</si>
  <si>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</si>
  <si>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</si>
  <si>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</si>
  <si>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</si>
  <si>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</si>
  <si>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</si>
  <si>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</si>
  <si>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</si>
  <si>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</si>
  <si>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</si>
  <si>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</si>
  <si>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</si>
  <si>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</si>
  <si>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</si>
  <si>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</si>
  <si>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</si>
  <si>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</si>
  <si>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</si>
  <si>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</si>
  <si>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</si>
  <si>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</si>
  <si>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</si>
  <si>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</si>
  <si>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promedio</t>
  </si>
  <si>
    <t>Evaluación Plan de mejoramiento -Auditoria Financiera y de Gestión, Procedimiento Especial Revisión de la cuenta -vigencia 2020</t>
  </si>
  <si>
    <r>
      <rPr>
        <b/>
        <sz val="12"/>
        <rFont val="Tahoma"/>
        <family val="2"/>
      </rPr>
      <t>Causa:</t>
    </r>
    <r>
      <rPr>
        <sz val="12"/>
        <rFont val="Tahoma"/>
        <family val="2"/>
      </rPr>
      <t xml:space="preserve"> Deficiencia administrativa en el control de las acciones correctivas y de mejora establecidas en el Plan de Mejoramiento.
</t>
    </r>
    <r>
      <rPr>
        <b/>
        <sz val="12"/>
        <rFont val="Tahoma"/>
        <family val="2"/>
      </rPr>
      <t>Efecto:</t>
    </r>
    <r>
      <rPr>
        <sz val="12"/>
        <rFont val="Tahoma"/>
        <family val="2"/>
      </rPr>
      <t xml:space="preserve">   Imposición   de  sanción  por  no  adelantar   las acciones  pertinentes   para  subsanar  las   inconsistencias presentadas.</t>
    </r>
  </si>
  <si>
    <t>SECRETARIA DE GOBIERNO</t>
  </si>
  <si>
    <t xml:space="preserve">Designar un Asesor como líder en el seguimiento de la ejecución de las acciones establecidas en el plan de mejormaiento.                          Realizar convocatoria para socializar el plan de trabajo que inlcuye bases de datos de contratacion de las vigencias 2017 y 2018 para la reunión de seguimiento  bimestral a las actividades contenidas para verificar su avance y cumplimiento dentro d e los plazos señalados.                       Presentar el avance producto del seguimiento a las acciones del plan de mejoramiento semestralmente.                   </t>
  </si>
  <si>
    <t>ASESOR - LIDER DESIGNADO</t>
  </si>
  <si>
    <t>No de reuniones ejecutadas / No de reuniones convocadas 8 Actas</t>
  </si>
  <si>
    <t>Secretario de Gobierno</t>
  </si>
  <si>
    <t>Elaboración</t>
  </si>
  <si>
    <t>YOANA MARCELA AGUIRRE TORRES</t>
  </si>
  <si>
    <t>Nota PM. En el marco del rol de efonque a la prevencion, la Oficina de Control interno realizó asesoria metodológica para la formulación del presente plan de mejoramaiento y se da por entereda de las acciones propuestas.</t>
  </si>
  <si>
    <t xml:space="preserve">Revisión </t>
  </si>
  <si>
    <t>Jefe de Control  Interno del Departamento</t>
  </si>
  <si>
    <t>Asesoria metodologica</t>
  </si>
  <si>
    <t>Nholees Enereida Toledo</t>
  </si>
  <si>
    <t>Contratista-Oficina de control Interno del departamento.</t>
  </si>
  <si>
    <t>Entidad: Secretaria de Gobierno</t>
  </si>
  <si>
    <t>Auditoría: Financiera y de gestion, procedimiento especial revision de la cuenta a la Secretaria de Gobierno de Cundinamarca vigencia, 2023</t>
  </si>
  <si>
    <r>
      <rPr>
        <b/>
        <sz val="12"/>
        <rFont val="Tahoma"/>
        <family val="2"/>
      </rPr>
      <t xml:space="preserve">Condición:     </t>
    </r>
    <r>
      <rPr>
        <sz val="12"/>
        <rFont val="Tahoma"/>
        <family val="2"/>
      </rPr>
      <t xml:space="preserve"> Evaluado     este     Plan     de    Mejoramiento correspondiente  a   la   Auditoría   Financiera  y  de  Gestión Procedimiento Especial Revisión de la Cuenta vigencia 2020 reportado  a  la  Contraloría  de Cundinamarca,  comprende (3) hallazgos administrativos y dos (2) disciplinarios,  se le efectuó  el  seguimiento  correspondiente,  conforme con la normatividad  establecida  en la  Resolución 0278 del  25 de mayo de 2021, "Por la  cual  se establece  el  procedimiento para la elaboración presentación y evaluación de los planes de mejoramiento de los sujetos de control de la Contraloría de  Cundinamarca  y  se dictan  otras  disposiciones"  y  la Resolución 0001 del 13 de enero de 2022, "Por medio de la
cual se modifica el  Artículo  Décimo de la  Resolución  0278  X   X    X
del  25 de mayo de 2021",  obteniendo como resultado que la Secretaría de Gobierno del Departamento de Cundinamarca, no cumplió. En  razón que en la Acción de Mejora  No.l estableció la liquidación de 14 convenios de la vigencia 2017 y únicamente se liquidaron  4 y con relación a la Acción de  Mejora No.2 se propuso la liquidación de 13 convenios de la vigencia 2018 y se liquidaron 4.</t>
    </r>
  </si>
  <si>
    <r>
      <rPr>
        <b/>
        <sz val="12"/>
        <rFont val="Tahoma"/>
        <family val="2"/>
      </rPr>
      <t>Criterio:</t>
    </r>
    <r>
      <rPr>
        <sz val="12"/>
        <rFont val="Tahoma"/>
        <family val="2"/>
      </rPr>
      <t xml:space="preserve">  Artículo  10 Parágrafo  primero de la  Resolución No.0278 del 25 de mayo de 2021 ''Por medio de la cual se establece     el    procedimiento     para     la     elaboración, presentación  y evaluación  de los planes de mejoramiento de los sujetos de control de la Contra/oda de Cundinamarca y se dictan otras disposkiones"; Artículo 38 Numeral  l.  Ley
1952 de 2019,  ''Por medio de la  cual se expide el código
general disciplinario, se deroga la Ley 734 de 2002 y alqunas disposiciones de la Ley 1474 de 2011, relacionadas con el derecho disciplinario': Y artículo 101 de la Ley 42 de 1993.</t>
    </r>
  </si>
  <si>
    <t>La Secretaría de Gobierno de Cundinamarca llevó a cabo las siguientes actividades:
Se llevaron a cabo Cuatro (4) reuniones de seguimiento, como se indica a continuación:
•	Acta de Reunión No. 007- PRESENTACION AVANCE SEGUIMIENTO SEMANAL: 9/08/2023, para verificar avance y cumplimiento de los plazos de liquidación y fijación de compromisos
•	Acta de Reunión No. 008 -PRESENTACION AVANCE SEGUIMIENTO SEMANAL: 25/08/2023, para verificar avance y cumplimiento de los plazos de liquidación y fijación de compromisos
•	Acta de Reunión No. 009 - PRESENTACION AVANCE SEGUIMIENTO SEMANAL: 06/09/2023, para verificar avance y cumplimiento de los plazos de liquidación y fijación de compromisos
•	Acta de Reunión No. 010 - PRESENTACION AVANCE SEGUIMIENTO SEMANAL: 19/09/2023, para verificar avance y cumplimiento de los plazos de liquidación y fijación de compromisos.
Como parte del as reuniones de seguimiento adelantadas, se consolidaron los siguientes Informes de Avance:
•	Estado de Convenios Con Corte a: 27 de septiembre de 2023
•	Estado de Convenios Con Corte a: 4 de octubre de 2023
•	Estado de Convenios Con Corte a: 11 de octubre de 2023
•	Estado de Convenios Con Corte a: 30 de octubre de 2023
Se logró un avance de un 30% de cumplimiento de las acciones proyectadas</t>
  </si>
  <si>
    <t>LUIS FERNANDO NAVARRO JIMÉNEZ</t>
  </si>
  <si>
    <t>Lisette del Socorro Ortega Consuegra 
Abogada Contratista – Secretaría de Gobierno</t>
  </si>
  <si>
    <t>Juan Vargas Barreto</t>
  </si>
  <si>
    <t>Contratista - Secretaría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</si>
</sst>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0.0"/>
    <numFmt numFmtId="166" formatCode="dd/mmm/yyyy"/>
    <numFmt numFmtId="167" formatCode="0.0%"/>
  </numFmts>
  <fonts count="33" x14ac:knownFonts="1">
    <font>
      <sz val="11"/>
      <name val="Calibri"/>
      <scheme val="minor"/>
    </font>
    <font>
      <sz val="11"/>
      <name val="Tahoma"/>
      <family val="2"/>
    </font>
    <font>
      <sz val="11"/>
      <name val="Calibri"/>
      <family val="2"/>
    </font>
    <font>
      <sz val="12"/>
      <name val="Tahoma"/>
      <family val="2"/>
    </font>
    <font>
      <b/>
      <sz val="10"/>
      <name val="Tahoma"/>
      <family val="2"/>
    </font>
    <font>
      <b/>
      <sz val="11"/>
      <name val="Tahoma"/>
      <family val="2"/>
    </font>
    <font>
      <b/>
      <sz val="9"/>
      <color rgb="FF000000"/>
      <name val="Tahoma"/>
      <family val="2"/>
    </font>
    <font>
      <b/>
      <sz val="8"/>
      <color rgb="FF000000"/>
      <name val="Tahoma"/>
      <family val="2"/>
    </font>
    <font>
      <sz val="9"/>
      <name val="Tahoma"/>
      <family val="2"/>
    </font>
    <font>
      <sz val="10"/>
      <name val="Tahoma"/>
      <family val="2"/>
    </font>
    <font>
      <sz val="10"/>
      <color rgb="FF000000"/>
      <name val="Tahoma"/>
      <family val="2"/>
    </font>
    <font>
      <b/>
      <sz val="10"/>
      <color rgb="FF000000"/>
      <name val="Tahoma"/>
      <family val="2"/>
    </font>
    <font>
      <b/>
      <sz val="12"/>
      <color rgb="FF000000"/>
      <name val="Tahoma"/>
      <family val="2"/>
    </font>
    <font>
      <b/>
      <sz val="12"/>
      <name val="Tahoma"/>
      <family val="2"/>
    </font>
    <font>
      <sz val="12"/>
      <color rgb="FF000000"/>
      <name val="Tahoma"/>
      <family val="2"/>
    </font>
    <font>
      <sz val="8"/>
      <name val="Tahoma"/>
      <family val="2"/>
    </font>
    <font>
      <b/>
      <sz val="11"/>
      <name val="Calibri"/>
      <family val="2"/>
    </font>
    <font>
      <sz val="11"/>
      <color rgb="FFFF0000"/>
      <name val="Calibri"/>
      <family val="2"/>
    </font>
    <font>
      <sz val="12"/>
      <name val="Tahoma"/>
      <family val="2"/>
    </font>
    <font>
      <b/>
      <sz val="12"/>
      <name val="Tahoma"/>
      <family val="2"/>
    </font>
    <font>
      <sz val="12"/>
      <color rgb="FF000000"/>
      <name val="Tahoma"/>
      <family val="2"/>
    </font>
    <font>
      <u/>
      <sz val="12"/>
      <name val="Tahoma"/>
      <family val="2"/>
    </font>
    <font>
      <sz val="12"/>
      <name val="Calibri"/>
      <family val="2"/>
    </font>
    <font>
      <sz val="12"/>
      <name val="Calibri"/>
      <family val="2"/>
      <scheme val="minor"/>
    </font>
    <font>
      <sz val="12"/>
      <color rgb="FFFF0000"/>
      <name val="Tahoma"/>
      <family val="2"/>
    </font>
    <font>
      <sz val="12"/>
      <color rgb="FF663300"/>
      <name val="Tahoma"/>
      <family val="2"/>
    </font>
    <font>
      <sz val="12"/>
      <color rgb="FFFF0000"/>
      <name val="Arial"/>
      <family val="2"/>
    </font>
    <font>
      <b/>
      <sz val="14"/>
      <name val="Tahoma"/>
      <family val="2"/>
    </font>
    <font>
      <sz val="14"/>
      <color rgb="FF000000"/>
      <name val="Tahoma"/>
      <family val="2"/>
    </font>
    <font>
      <b/>
      <sz val="14"/>
      <color rgb="FF000000"/>
      <name val="Tahoma"/>
      <family val="2"/>
    </font>
    <font>
      <sz val="14"/>
      <name val="Tahoma"/>
      <family val="2"/>
    </font>
    <font>
      <sz val="11"/>
      <name val="Calibri"/>
      <family val="2"/>
      <scheme val="minor"/>
    </font>
    <font>
      <sz val="11"/>
      <color rgb="FF000000"/>
      <name val="Calibri"/>
      <family val="2"/>
    </font>
  </fonts>
  <fills count="9">
    <fill>
      <patternFill patternType="none"/>
    </fill>
    <fill>
      <patternFill patternType="gray125"/>
    </fill>
    <fill>
      <patternFill patternType="solid">
        <fgColor rgb="FFCCC0D9"/>
        <bgColor rgb="FFCCC0D9"/>
      </patternFill>
    </fill>
    <fill>
      <patternFill patternType="solid">
        <fgColor rgb="FFB8CCE4"/>
        <bgColor rgb="FFB8CCE4"/>
      </patternFill>
    </fill>
    <fill>
      <patternFill patternType="solid">
        <fgColor rgb="FFD6E3BC"/>
        <bgColor rgb="FFD6E3BC"/>
      </patternFill>
    </fill>
    <fill>
      <patternFill patternType="solid">
        <fgColor rgb="FFFFFF66"/>
        <bgColor rgb="FFFFFF66"/>
      </patternFill>
    </fill>
    <fill>
      <patternFill patternType="solid">
        <fgColor rgb="FFF99B99"/>
        <bgColor rgb="FFF99B99"/>
      </patternFill>
    </fill>
    <fill>
      <patternFill patternType="solid">
        <fgColor rgb="FFBFBFBF"/>
        <bgColor rgb="FFBFBFBF"/>
      </patternFill>
    </fill>
    <fill>
      <patternFill patternType="solid">
        <fgColor rgb="FFFFFFFF"/>
        <bgColor rgb="FFFFFFFF"/>
      </patternFill>
    </fill>
  </fills>
  <borders count="1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163">
    <xf numFmtId="0" fontId="0" fillId="0" borderId="0" xfId="0"/>
    <xf numFmtId="0" fontId="1" fillId="0" borderId="0" xfId="0" applyFont="1"/>
    <xf numFmtId="0" fontId="1" fillId="0" borderId="0" xfId="0" applyFont="1" applyAlignment="1">
      <alignment horizontal="center"/>
    </xf>
    <xf numFmtId="0" fontId="1" fillId="0" borderId="11" xfId="0" applyFont="1" applyBorder="1"/>
    <xf numFmtId="0" fontId="7" fillId="0" borderId="12" xfId="0" applyFont="1" applyBorder="1" applyAlignment="1">
      <alignment horizontal="center" vertical="center" wrapText="1"/>
    </xf>
    <xf numFmtId="0" fontId="6" fillId="0" borderId="12" xfId="0" applyFont="1" applyBorder="1" applyAlignment="1">
      <alignment horizontal="center" vertical="center" wrapText="1"/>
    </xf>
    <xf numFmtId="165" fontId="9" fillId="0" borderId="12" xfId="0" applyNumberFormat="1" applyFont="1" applyBorder="1"/>
    <xf numFmtId="39" fontId="9" fillId="0" borderId="12" xfId="0" applyNumberFormat="1" applyFont="1" applyBorder="1" applyAlignment="1">
      <alignment horizontal="right" vertical="center" wrapText="1"/>
    </xf>
    <xf numFmtId="165" fontId="10" fillId="0" borderId="12" xfId="0" applyNumberFormat="1" applyFont="1" applyBorder="1" applyAlignment="1">
      <alignment horizontal="right" vertical="center" wrapText="1"/>
    </xf>
    <xf numFmtId="39" fontId="11" fillId="3" borderId="12" xfId="0" applyNumberFormat="1" applyFont="1" applyFill="1" applyBorder="1" applyAlignment="1">
      <alignment horizontal="right" vertical="center" wrapText="1"/>
    </xf>
    <xf numFmtId="2" fontId="12" fillId="3" borderId="12" xfId="0" applyNumberFormat="1" applyFont="1" applyFill="1" applyBorder="1" applyAlignment="1">
      <alignment horizontal="right"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165" fontId="9" fillId="0" borderId="11" xfId="0" applyNumberFormat="1" applyFont="1" applyBorder="1"/>
    <xf numFmtId="0" fontId="9" fillId="0" borderId="0" xfId="0" applyFont="1"/>
    <xf numFmtId="0" fontId="11" fillId="0" borderId="0" xfId="0" applyFont="1" applyAlignment="1">
      <alignment horizontal="center" vertical="center" wrapText="1"/>
    </xf>
    <xf numFmtId="0" fontId="1" fillId="0" borderId="0" xfId="0" applyFont="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vertical="center" wrapText="1"/>
    </xf>
    <xf numFmtId="0" fontId="14" fillId="0" borderId="0" xfId="0" applyFont="1" applyAlignment="1">
      <alignment vertical="center" wrapText="1"/>
    </xf>
    <xf numFmtId="0" fontId="13" fillId="0" borderId="0" xfId="0" applyFont="1" applyAlignment="1">
      <alignment vertical="center"/>
    </xf>
    <xf numFmtId="0" fontId="8" fillId="0" borderId="0" xfId="0" applyFont="1" applyAlignment="1">
      <alignment horizontal="left" vertical="top" wrapText="1"/>
    </xf>
    <xf numFmtId="9" fontId="8" fillId="0" borderId="0" xfId="0" applyNumberFormat="1" applyFont="1" applyAlignment="1">
      <alignment vertical="center" wrapText="1"/>
    </xf>
    <xf numFmtId="9" fontId="8" fillId="0" borderId="0" xfId="0" applyNumberFormat="1" applyFont="1" applyAlignment="1">
      <alignment horizontal="left"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vertical="top" wrapText="1"/>
    </xf>
    <xf numFmtId="0" fontId="8"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wrapText="1"/>
    </xf>
    <xf numFmtId="0" fontId="8" fillId="0" borderId="0" xfId="0" applyFont="1"/>
    <xf numFmtId="0" fontId="8" fillId="0" borderId="0" xfId="0" applyFont="1" applyAlignment="1">
      <alignment horizontal="left"/>
    </xf>
    <xf numFmtId="9" fontId="8" fillId="0" borderId="0" xfId="0" applyNumberFormat="1" applyFont="1" applyAlignment="1">
      <alignment horizontal="left" vertical="top" wrapText="1"/>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horizontal="center" vertical="top" wrapText="1"/>
    </xf>
    <xf numFmtId="166" fontId="15" fillId="0" borderId="0" xfId="0" applyNumberFormat="1" applyFont="1" applyAlignment="1">
      <alignment horizontal="left" vertical="top" wrapText="1"/>
    </xf>
    <xf numFmtId="0" fontId="9" fillId="0" borderId="0" xfId="0" applyFont="1" applyAlignment="1">
      <alignment horizontal="left" vertical="center"/>
    </xf>
    <xf numFmtId="0" fontId="8" fillId="0" borderId="0" xfId="0" applyFont="1" applyAlignment="1">
      <alignment horizontal="center" vertical="center"/>
    </xf>
    <xf numFmtId="0" fontId="1" fillId="0" borderId="0" xfId="0" applyFont="1" applyAlignment="1">
      <alignment horizontal="center" vertical="center" wrapText="1"/>
    </xf>
    <xf numFmtId="0" fontId="15" fillId="0" borderId="0" xfId="0" applyFont="1" applyAlignment="1">
      <alignment vertical="center" wrapText="1"/>
    </xf>
    <xf numFmtId="164" fontId="16" fillId="0" borderId="0" xfId="0" applyNumberFormat="1" applyFont="1" applyAlignment="1">
      <alignment horizontal="center"/>
    </xf>
    <xf numFmtId="167" fontId="16" fillId="0" borderId="0" xfId="0" applyNumberFormat="1" applyFont="1" applyAlignment="1">
      <alignment horizontal="center"/>
    </xf>
    <xf numFmtId="164" fontId="17" fillId="0" borderId="0" xfId="0" applyNumberFormat="1" applyFont="1"/>
    <xf numFmtId="0" fontId="17" fillId="0" borderId="0" xfId="0" applyFont="1"/>
    <xf numFmtId="167" fontId="17" fillId="0" borderId="0" xfId="0" applyNumberFormat="1" applyFont="1"/>
    <xf numFmtId="9" fontId="17" fillId="0" borderId="0" xfId="0" applyNumberFormat="1" applyFont="1"/>
    <xf numFmtId="0" fontId="16" fillId="0" borderId="0" xfId="0" applyFont="1"/>
    <xf numFmtId="9" fontId="16" fillId="0" borderId="0" xfId="0" applyNumberFormat="1" applyFont="1"/>
    <xf numFmtId="0" fontId="9" fillId="0" borderId="0" xfId="0" applyFont="1" applyAlignment="1">
      <alignment vertical="center"/>
    </xf>
    <xf numFmtId="0" fontId="3"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9" fillId="0" borderId="0" xfId="0" applyFont="1" applyAlignment="1">
      <alignment horizontal="left" vertical="top" wrapText="1"/>
    </xf>
    <xf numFmtId="9" fontId="9" fillId="0" borderId="0" xfId="0" applyNumberFormat="1" applyFont="1" applyAlignment="1">
      <alignment horizontal="left" vertical="top" wrapText="1"/>
    </xf>
    <xf numFmtId="15" fontId="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1" fontId="9" fillId="0" borderId="0" xfId="0" applyNumberFormat="1" applyFont="1" applyAlignment="1">
      <alignment horizontal="center" vertical="center"/>
    </xf>
    <xf numFmtId="166" fontId="9" fillId="0" borderId="0" xfId="0" applyNumberFormat="1" applyFont="1" applyAlignment="1">
      <alignment horizontal="center" vertical="center" wrapText="1"/>
    </xf>
    <xf numFmtId="0" fontId="9" fillId="0" borderId="0" xfId="0" applyFont="1" applyAlignment="1">
      <alignment vertical="top" wrapText="1"/>
    </xf>
    <xf numFmtId="0" fontId="13" fillId="0" borderId="0" xfId="0" applyFont="1" applyAlignment="1">
      <alignment vertical="top" wrapText="1"/>
    </xf>
    <xf numFmtId="0" fontId="9" fillId="0" borderId="0" xfId="0" applyFont="1" applyAlignment="1">
      <alignment vertical="center" wrapText="1"/>
    </xf>
    <xf numFmtId="0" fontId="9" fillId="0" borderId="0" xfId="0" applyFont="1" applyAlignment="1">
      <alignment horizontal="left" vertical="center" wrapText="1"/>
    </xf>
    <xf numFmtId="0" fontId="15" fillId="0" borderId="0" xfId="0" applyFont="1" applyAlignment="1">
      <alignment horizontal="center" vertical="center"/>
    </xf>
    <xf numFmtId="9" fontId="9" fillId="0" borderId="0" xfId="0" applyNumberFormat="1" applyFont="1" applyAlignment="1">
      <alignment horizontal="left" vertical="center" wrapText="1"/>
    </xf>
    <xf numFmtId="164" fontId="2" fillId="0" borderId="0" xfId="0" applyNumberFormat="1" applyFont="1"/>
    <xf numFmtId="167" fontId="2" fillId="0" borderId="0" xfId="0" applyNumberFormat="1" applyFont="1"/>
    <xf numFmtId="9" fontId="2" fillId="0" borderId="0" xfId="0" applyNumberFormat="1" applyFont="1"/>
    <xf numFmtId="0" fontId="2" fillId="0" borderId="0" xfId="0" applyFont="1"/>
    <xf numFmtId="0" fontId="18" fillId="0" borderId="12" xfId="0" applyFont="1" applyBorder="1" applyAlignment="1">
      <alignment horizontal="left"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8" fillId="0" borderId="0" xfId="0" applyFont="1"/>
    <xf numFmtId="0" fontId="19"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19" fillId="0" borderId="0" xfId="0" applyFont="1" applyAlignment="1">
      <alignment vertical="center"/>
    </xf>
    <xf numFmtId="0" fontId="18" fillId="4" borderId="12" xfId="0" applyFont="1" applyFill="1" applyBorder="1" applyAlignment="1">
      <alignment vertical="center"/>
    </xf>
    <xf numFmtId="0" fontId="18" fillId="4" borderId="12" xfId="0" applyFont="1" applyFill="1" applyBorder="1" applyAlignment="1">
      <alignment horizontal="center" vertical="center"/>
    </xf>
    <xf numFmtId="0" fontId="25" fillId="5" borderId="12" xfId="0" applyFont="1" applyFill="1" applyBorder="1" applyAlignment="1">
      <alignment vertical="center"/>
    </xf>
    <xf numFmtId="0" fontId="25" fillId="5" borderId="12" xfId="0" applyFont="1" applyFill="1" applyBorder="1" applyAlignment="1">
      <alignment horizontal="center" vertical="center"/>
    </xf>
    <xf numFmtId="0" fontId="26" fillId="6" borderId="12" xfId="0" applyFont="1" applyFill="1" applyBorder="1" applyAlignment="1">
      <alignment vertical="center"/>
    </xf>
    <xf numFmtId="0" fontId="26" fillId="6" borderId="12" xfId="0" applyFont="1" applyFill="1" applyBorder="1" applyAlignment="1">
      <alignment horizontal="center" vertical="center"/>
    </xf>
    <xf numFmtId="4" fontId="19" fillId="0" borderId="4" xfId="0" applyNumberFormat="1" applyFont="1" applyBorder="1" applyAlignment="1">
      <alignment horizontal="center" vertical="center"/>
    </xf>
    <xf numFmtId="4" fontId="19" fillId="0" borderId="0" xfId="0" applyNumberFormat="1" applyFont="1" applyAlignment="1">
      <alignment horizontal="center" vertical="center"/>
    </xf>
    <xf numFmtId="0" fontId="19" fillId="7" borderId="12" xfId="0" applyFont="1" applyFill="1" applyBorder="1" applyAlignment="1">
      <alignment horizontal="center" vertical="center" wrapText="1"/>
    </xf>
    <xf numFmtId="0" fontId="18" fillId="0" borderId="0" xfId="0" applyFont="1" applyAlignment="1">
      <alignment vertical="center"/>
    </xf>
    <xf numFmtId="0" fontId="18" fillId="0" borderId="0" xfId="0" applyFont="1" applyAlignment="1">
      <alignment horizontal="center" vertical="center"/>
    </xf>
    <xf numFmtId="0" fontId="19" fillId="0" borderId="11" xfId="0" applyFont="1" applyBorder="1" applyAlignment="1">
      <alignment horizontal="center" vertical="center" wrapText="1"/>
    </xf>
    <xf numFmtId="0" fontId="18" fillId="0" borderId="11" xfId="0" applyFont="1" applyBorder="1" applyAlignment="1">
      <alignment horizontal="left" vertical="center" wrapText="1"/>
    </xf>
    <xf numFmtId="0" fontId="20" fillId="8" borderId="11" xfId="0" applyFont="1" applyFill="1" applyBorder="1" applyAlignment="1">
      <alignment horizontal="center" vertical="center" wrapText="1"/>
    </xf>
    <xf numFmtId="14" fontId="20" fillId="8" borderId="11" xfId="0" applyNumberFormat="1"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8" fillId="0" borderId="11" xfId="0"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27" fillId="0" borderId="11" xfId="0" applyFont="1" applyBorder="1" applyAlignment="1">
      <alignment vertical="center"/>
    </xf>
    <xf numFmtId="0" fontId="30" fillId="0" borderId="11" xfId="0" applyFont="1" applyBorder="1" applyAlignment="1">
      <alignment horizontal="center" vertical="center"/>
    </xf>
    <xf numFmtId="0" fontId="30" fillId="0" borderId="11" xfId="0" applyFont="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27" fillId="0" borderId="0" xfId="0" applyFont="1" applyAlignment="1">
      <alignment horizontal="center" vertical="center"/>
    </xf>
    <xf numFmtId="0" fontId="13" fillId="8" borderId="12" xfId="0" applyFont="1" applyFill="1" applyBorder="1" applyAlignment="1">
      <alignment horizontal="left" vertical="center" wrapText="1"/>
    </xf>
    <xf numFmtId="0" fontId="19" fillId="0" borderId="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7" xfId="0" applyFont="1" applyBorder="1" applyAlignment="1">
      <alignment horizontal="center" vertical="center" wrapText="1"/>
    </xf>
    <xf numFmtId="0" fontId="20" fillId="8" borderId="4"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10" fillId="0" borderId="13" xfId="0" applyFont="1" applyBorder="1" applyAlignment="1">
      <alignment horizontal="center" vertical="center" wrapText="1"/>
    </xf>
    <xf numFmtId="0" fontId="2" fillId="0" borderId="15" xfId="0" applyFont="1" applyBorder="1"/>
    <xf numFmtId="0" fontId="10" fillId="0" borderId="13" xfId="0" applyFont="1" applyBorder="1" applyAlignment="1">
      <alignment horizontal="center" vertical="center"/>
    </xf>
    <xf numFmtId="0" fontId="18" fillId="0" borderId="4" xfId="0" applyFont="1" applyBorder="1" applyAlignment="1">
      <alignment horizontal="center" vertical="center"/>
    </xf>
    <xf numFmtId="0" fontId="18" fillId="0" borderId="16"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7" xfId="0" applyFont="1" applyBorder="1" applyAlignment="1">
      <alignment horizontal="center" vertical="center" wrapText="1"/>
    </xf>
    <xf numFmtId="14" fontId="20" fillId="8" borderId="4" xfId="0" applyNumberFormat="1" applyFont="1" applyFill="1" applyBorder="1" applyAlignment="1">
      <alignment horizontal="center" vertical="center" wrapText="1"/>
    </xf>
    <xf numFmtId="14" fontId="20" fillId="8" borderId="16" xfId="0" applyNumberFormat="1" applyFont="1" applyFill="1" applyBorder="1" applyAlignment="1">
      <alignment horizontal="center" vertical="center" wrapText="1"/>
    </xf>
    <xf numFmtId="14" fontId="20" fillId="8" borderId="7" xfId="0" applyNumberFormat="1"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7" xfId="0" applyFont="1" applyBorder="1" applyAlignment="1">
      <alignment horizontal="center" vertical="center" wrapText="1"/>
    </xf>
    <xf numFmtId="0" fontId="8" fillId="0" borderId="13" xfId="0" applyFont="1" applyBorder="1" applyAlignment="1">
      <alignment horizontal="left" vertical="center" wrapText="1"/>
    </xf>
    <xf numFmtId="0" fontId="19" fillId="2" borderId="1" xfId="0" applyFont="1" applyFill="1" applyBorder="1" applyAlignment="1">
      <alignment horizontal="center" vertical="center" wrapText="1"/>
    </xf>
    <xf numFmtId="0" fontId="22" fillId="0" borderId="3" xfId="0" applyFont="1" applyBorder="1"/>
    <xf numFmtId="0" fontId="22" fillId="0" borderId="2" xfId="0" applyFont="1" applyBorder="1"/>
    <xf numFmtId="0" fontId="22" fillId="0" borderId="5" xfId="0" applyFont="1" applyBorder="1"/>
    <xf numFmtId="0" fontId="23" fillId="0" borderId="0" xfId="0" applyFont="1"/>
    <xf numFmtId="0" fontId="22" fillId="0" borderId="6" xfId="0" applyFont="1" applyBorder="1"/>
    <xf numFmtId="0" fontId="22" fillId="0" borderId="8" xfId="0" applyFont="1" applyBorder="1"/>
    <xf numFmtId="0" fontId="22" fillId="0" borderId="10" xfId="0" applyFont="1" applyBorder="1"/>
    <xf numFmtId="0" fontId="22" fillId="0" borderId="9" xfId="0" applyFont="1" applyBorder="1"/>
    <xf numFmtId="0" fontId="6" fillId="0" borderId="13" xfId="0" applyFont="1" applyBorder="1" applyAlignment="1">
      <alignment horizontal="center" vertical="center"/>
    </xf>
    <xf numFmtId="0" fontId="19" fillId="0" borderId="13" xfId="0" applyFont="1" applyBorder="1" applyAlignment="1">
      <alignment horizontal="left" vertical="center"/>
    </xf>
    <xf numFmtId="0" fontId="22" fillId="0" borderId="14" xfId="0" applyFont="1" applyBorder="1"/>
    <xf numFmtId="0" fontId="22" fillId="0" borderId="15" xfId="0" applyFont="1" applyBorder="1"/>
    <xf numFmtId="165" fontId="19" fillId="0" borderId="13" xfId="0" applyNumberFormat="1" applyFont="1" applyBorder="1" applyAlignment="1">
      <alignment horizontal="center" vertical="center"/>
    </xf>
    <xf numFmtId="0" fontId="4" fillId="0" borderId="13" xfId="0" applyFont="1" applyBorder="1" applyAlignment="1">
      <alignment horizontal="center" vertical="center" wrapText="1"/>
    </xf>
    <xf numFmtId="0" fontId="11" fillId="3" borderId="13" xfId="0" applyFont="1" applyFill="1" applyBorder="1" applyAlignment="1">
      <alignment horizontal="center" vertical="center" wrapText="1"/>
    </xf>
    <xf numFmtId="0" fontId="2" fillId="0" borderId="14" xfId="0" applyFont="1" applyBorder="1"/>
    <xf numFmtId="0" fontId="18" fillId="0" borderId="1" xfId="0" applyFont="1" applyBorder="1" applyAlignment="1">
      <alignment horizontal="center"/>
    </xf>
    <xf numFmtId="0" fontId="19" fillId="0" borderId="1" xfId="0" applyFont="1" applyBorder="1" applyAlignment="1">
      <alignment horizontal="center" vertical="center"/>
    </xf>
    <xf numFmtId="0" fontId="5" fillId="3" borderId="13" xfId="0" applyFont="1" applyFill="1" applyBorder="1" applyAlignment="1">
      <alignment horizontal="center" vertical="center"/>
    </xf>
    <xf numFmtId="0" fontId="18" fillId="0" borderId="4" xfId="0" applyFont="1" applyBorder="1" applyAlignment="1">
      <alignment horizontal="left" vertical="center"/>
    </xf>
    <xf numFmtId="0" fontId="22" fillId="0" borderId="7" xfId="0" applyFont="1" applyBorder="1"/>
    <xf numFmtId="0" fontId="3" fillId="0" borderId="4" xfId="0" applyFont="1" applyBorder="1" applyAlignment="1">
      <alignment horizontal="center" vertical="center" wrapText="1"/>
    </xf>
  </cellXfs>
  <cellStyles count="1">
    <cellStyle name="Normal" xfId="0" builtinId="0"/>
  </cellStyles>
  <dxfs count="16">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38100</xdr:rowOff>
    </xdr:from>
    <xdr:ext cx="1695450" cy="866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pageSetUpPr fitToPage="1"/>
  </sheetPr>
  <dimension ref="A1:U222"/>
  <sheetViews>
    <sheetView tabSelected="1" topLeftCell="A9" zoomScale="80" zoomScaleNormal="80" workbookViewId="0">
      <selection activeCell="C27" sqref="C27"/>
    </sheetView>
  </sheetViews>
  <sheetFormatPr baseColWidth="10" defaultColWidth="12.5" defaultRowHeight="15" customHeight="1" x14ac:dyDescent="0.2"/>
  <cols>
    <col min="1" max="1" width="18.83203125" customWidth="1"/>
    <col min="2" max="2" width="56.33203125" customWidth="1"/>
    <col min="3" max="3" width="58.33203125" customWidth="1"/>
    <col min="4" max="4" width="14.1640625" customWidth="1"/>
    <col min="5" max="5" width="11.33203125" customWidth="1"/>
    <col min="6" max="6" width="13.5" customWidth="1"/>
    <col min="7" max="7" width="14.83203125" customWidth="1"/>
    <col min="8" max="8" width="21.33203125" customWidth="1"/>
    <col min="9" max="9" width="73.5" customWidth="1"/>
    <col min="10" max="10" width="15" customWidth="1"/>
    <col min="11" max="11" width="14.5" customWidth="1"/>
    <col min="12" max="12" width="22.33203125" customWidth="1"/>
    <col min="13" max="13" width="18.6640625" customWidth="1"/>
    <col min="14" max="14" width="37.5" customWidth="1"/>
    <col min="15" max="15" width="11.33203125" hidden="1" customWidth="1"/>
    <col min="16" max="16" width="23.1640625" hidden="1" customWidth="1"/>
    <col min="17" max="17" width="19" hidden="1" customWidth="1"/>
    <col min="18" max="18" width="15.33203125" hidden="1" customWidth="1"/>
    <col min="19" max="19" width="12.33203125" hidden="1" customWidth="1"/>
    <col min="20" max="20" width="14.83203125" hidden="1" customWidth="1"/>
    <col min="21" max="21" width="11.33203125" customWidth="1"/>
  </cols>
  <sheetData>
    <row r="1" spans="1:21" ht="19.5" customHeight="1" x14ac:dyDescent="0.2">
      <c r="A1" s="157"/>
      <c r="B1" s="142"/>
      <c r="C1" s="158" t="s">
        <v>0</v>
      </c>
      <c r="D1" s="141"/>
      <c r="E1" s="141"/>
      <c r="F1" s="141"/>
      <c r="G1" s="141"/>
      <c r="H1" s="141"/>
      <c r="I1" s="141"/>
      <c r="J1" s="141"/>
      <c r="K1" s="141"/>
      <c r="L1" s="141"/>
      <c r="M1" s="142"/>
      <c r="N1" s="160" t="s">
        <v>1</v>
      </c>
      <c r="O1" s="1"/>
      <c r="P1" s="1"/>
      <c r="Q1" s="1"/>
      <c r="R1" s="1"/>
      <c r="S1" s="1"/>
      <c r="T1" s="1"/>
      <c r="U1" s="1"/>
    </row>
    <row r="2" spans="1:21" ht="19.5" customHeight="1" x14ac:dyDescent="0.2">
      <c r="A2" s="143"/>
      <c r="B2" s="145"/>
      <c r="C2" s="143"/>
      <c r="D2" s="144"/>
      <c r="E2" s="144"/>
      <c r="F2" s="144"/>
      <c r="G2" s="144"/>
      <c r="H2" s="144"/>
      <c r="I2" s="144"/>
      <c r="J2" s="144"/>
      <c r="K2" s="144"/>
      <c r="L2" s="144"/>
      <c r="M2" s="145"/>
      <c r="N2" s="161"/>
      <c r="O2" s="1"/>
      <c r="P2" s="1"/>
      <c r="Q2" s="1"/>
      <c r="R2" s="1"/>
      <c r="S2" s="1"/>
      <c r="T2" s="1"/>
      <c r="U2" s="1"/>
    </row>
    <row r="3" spans="1:21" ht="19.5" customHeight="1" x14ac:dyDescent="0.2">
      <c r="A3" s="143"/>
      <c r="B3" s="145"/>
      <c r="C3" s="143"/>
      <c r="D3" s="144"/>
      <c r="E3" s="144"/>
      <c r="F3" s="144"/>
      <c r="G3" s="144"/>
      <c r="H3" s="144"/>
      <c r="I3" s="144"/>
      <c r="J3" s="144"/>
      <c r="K3" s="144"/>
      <c r="L3" s="144"/>
      <c r="M3" s="145"/>
      <c r="N3" s="160" t="s">
        <v>2</v>
      </c>
      <c r="O3" s="1"/>
      <c r="P3" s="1"/>
      <c r="Q3" s="1"/>
      <c r="R3" s="1"/>
      <c r="S3" s="1"/>
      <c r="T3" s="1"/>
      <c r="U3" s="1"/>
    </row>
    <row r="4" spans="1:21" ht="19.5" customHeight="1" x14ac:dyDescent="0.2">
      <c r="A4" s="146"/>
      <c r="B4" s="148"/>
      <c r="C4" s="146"/>
      <c r="D4" s="147"/>
      <c r="E4" s="147"/>
      <c r="F4" s="147"/>
      <c r="G4" s="147"/>
      <c r="H4" s="147"/>
      <c r="I4" s="147"/>
      <c r="J4" s="147"/>
      <c r="K4" s="147"/>
      <c r="L4" s="147"/>
      <c r="M4" s="148"/>
      <c r="N4" s="161"/>
      <c r="O4" s="1"/>
      <c r="P4" s="1"/>
      <c r="Q4" s="1"/>
      <c r="R4" s="1"/>
      <c r="S4" s="1"/>
      <c r="T4" s="1"/>
      <c r="U4" s="1"/>
    </row>
    <row r="5" spans="1:21" ht="14.25" customHeight="1" x14ac:dyDescent="0.2">
      <c r="A5" s="79"/>
      <c r="B5" s="80"/>
      <c r="C5" s="80"/>
      <c r="D5" s="80"/>
      <c r="E5" s="80"/>
      <c r="F5" s="80"/>
      <c r="G5" s="80"/>
      <c r="H5" s="80"/>
      <c r="I5" s="80"/>
      <c r="J5" s="79"/>
      <c r="K5" s="79"/>
      <c r="L5" s="79"/>
      <c r="M5" s="80"/>
      <c r="N5" s="80"/>
      <c r="O5" s="1"/>
      <c r="P5" s="1"/>
      <c r="Q5" s="1"/>
      <c r="R5" s="1"/>
      <c r="S5" s="1"/>
      <c r="T5" s="1"/>
      <c r="U5" s="1"/>
    </row>
    <row r="6" spans="1:21" ht="15.75" customHeight="1" x14ac:dyDescent="0.2">
      <c r="A6" s="140" t="s">
        <v>3</v>
      </c>
      <c r="B6" s="141"/>
      <c r="C6" s="141"/>
      <c r="D6" s="141"/>
      <c r="E6" s="141"/>
      <c r="F6" s="141"/>
      <c r="G6" s="141"/>
      <c r="H6" s="141"/>
      <c r="I6" s="141"/>
      <c r="J6" s="141"/>
      <c r="K6" s="141"/>
      <c r="L6" s="141"/>
      <c r="M6" s="141"/>
      <c r="N6" s="142"/>
      <c r="O6" s="1"/>
      <c r="P6" s="159" t="s">
        <v>4</v>
      </c>
      <c r="Q6" s="156"/>
      <c r="R6" s="156"/>
      <c r="S6" s="156"/>
      <c r="T6" s="122"/>
      <c r="U6" s="3"/>
    </row>
    <row r="7" spans="1:21" ht="15" customHeight="1" x14ac:dyDescent="0.2">
      <c r="A7" s="143"/>
      <c r="B7" s="144"/>
      <c r="C7" s="144"/>
      <c r="D7" s="144"/>
      <c r="E7" s="144"/>
      <c r="F7" s="144"/>
      <c r="G7" s="144"/>
      <c r="H7" s="144"/>
      <c r="I7" s="144"/>
      <c r="J7" s="144"/>
      <c r="K7" s="144"/>
      <c r="L7" s="144"/>
      <c r="M7" s="144"/>
      <c r="N7" s="145"/>
      <c r="O7" s="1"/>
      <c r="P7" s="149" t="s">
        <v>5</v>
      </c>
      <c r="Q7" s="122"/>
      <c r="R7" s="4" t="s">
        <v>6</v>
      </c>
      <c r="S7" s="5" t="s">
        <v>7</v>
      </c>
      <c r="T7" s="5" t="s">
        <v>8</v>
      </c>
      <c r="U7" s="3"/>
    </row>
    <row r="8" spans="1:21" ht="15" customHeight="1" x14ac:dyDescent="0.2">
      <c r="A8" s="146"/>
      <c r="B8" s="147"/>
      <c r="C8" s="147"/>
      <c r="D8" s="147"/>
      <c r="E8" s="147"/>
      <c r="F8" s="147"/>
      <c r="G8" s="147"/>
      <c r="H8" s="147"/>
      <c r="I8" s="147"/>
      <c r="J8" s="147"/>
      <c r="K8" s="147"/>
      <c r="L8" s="147"/>
      <c r="M8" s="147"/>
      <c r="N8" s="148"/>
      <c r="O8" s="1"/>
      <c r="P8" s="139" t="s">
        <v>9</v>
      </c>
      <c r="Q8" s="122"/>
      <c r="R8" s="6">
        <f>+J14</f>
        <v>0</v>
      </c>
      <c r="S8" s="7">
        <v>0.2</v>
      </c>
      <c r="T8" s="8">
        <f t="shared" ref="T8:T9" si="0">R8*S8</f>
        <v>0</v>
      </c>
      <c r="U8" s="3"/>
    </row>
    <row r="9" spans="1:21" ht="15" customHeight="1" x14ac:dyDescent="0.2">
      <c r="A9" s="80"/>
      <c r="B9" s="80"/>
      <c r="C9" s="80"/>
      <c r="D9" s="80"/>
      <c r="E9" s="80"/>
      <c r="F9" s="81"/>
      <c r="G9" s="81"/>
      <c r="H9" s="81"/>
      <c r="I9" s="82"/>
      <c r="J9" s="83"/>
      <c r="K9" s="79"/>
      <c r="L9" s="80"/>
      <c r="M9" s="80"/>
      <c r="N9" s="80"/>
      <c r="O9" s="1"/>
      <c r="P9" s="139" t="s">
        <v>10</v>
      </c>
      <c r="Q9" s="122"/>
      <c r="R9" s="6">
        <f>+K14</f>
        <v>0</v>
      </c>
      <c r="S9" s="7">
        <v>0.8</v>
      </c>
      <c r="T9" s="8">
        <f t="shared" si="0"/>
        <v>0</v>
      </c>
      <c r="U9" s="3"/>
    </row>
    <row r="10" spans="1:21" ht="15" customHeight="1" x14ac:dyDescent="0.2">
      <c r="A10" s="84"/>
      <c r="B10" s="80"/>
      <c r="C10" s="81"/>
      <c r="D10" s="81"/>
      <c r="E10" s="81"/>
      <c r="F10" s="81"/>
      <c r="G10" s="81"/>
      <c r="H10" s="81"/>
      <c r="I10" s="85" t="s">
        <v>11</v>
      </c>
      <c r="J10" s="86">
        <v>2</v>
      </c>
      <c r="K10" s="79"/>
      <c r="L10" s="80"/>
      <c r="M10" s="80"/>
      <c r="N10" s="80"/>
      <c r="O10" s="1"/>
      <c r="P10" s="155" t="s">
        <v>12</v>
      </c>
      <c r="Q10" s="156"/>
      <c r="R10" s="122"/>
      <c r="S10" s="9">
        <f t="shared" ref="S10:T10" si="1">SUM(S8:S9)</f>
        <v>1</v>
      </c>
      <c r="T10" s="10">
        <f t="shared" si="1"/>
        <v>0</v>
      </c>
      <c r="U10" s="3"/>
    </row>
    <row r="11" spans="1:21" ht="15" customHeight="1" x14ac:dyDescent="0.2">
      <c r="A11" s="150" t="s">
        <v>800</v>
      </c>
      <c r="B11" s="151"/>
      <c r="C11" s="151"/>
      <c r="D11" s="151"/>
      <c r="E11" s="152"/>
      <c r="F11" s="81"/>
      <c r="G11" s="81"/>
      <c r="H11" s="81"/>
      <c r="I11" s="87" t="s">
        <v>13</v>
      </c>
      <c r="J11" s="88">
        <v>1</v>
      </c>
      <c r="K11" s="79"/>
      <c r="L11" s="80"/>
      <c r="M11" s="80"/>
      <c r="N11" s="80"/>
      <c r="O11" s="1"/>
      <c r="P11" s="155" t="s">
        <v>14</v>
      </c>
      <c r="Q11" s="156"/>
      <c r="R11" s="122"/>
      <c r="S11" s="154" t="e">
        <f>IF(AND((T10)&lt;=100,(T10)&gt;=80),R13,IF(AND((T10)&lt;80,(T10)&gt;=50),R14,#REF!))</f>
        <v>#REF!</v>
      </c>
      <c r="T11" s="122"/>
      <c r="U11" s="3"/>
    </row>
    <row r="12" spans="1:21" ht="15" customHeight="1" x14ac:dyDescent="0.2">
      <c r="A12" s="150" t="s">
        <v>801</v>
      </c>
      <c r="B12" s="151"/>
      <c r="C12" s="151"/>
      <c r="D12" s="151"/>
      <c r="E12" s="152"/>
      <c r="F12" s="81"/>
      <c r="G12" s="81"/>
      <c r="H12" s="81"/>
      <c r="I12" s="89" t="s">
        <v>15</v>
      </c>
      <c r="J12" s="90">
        <v>0</v>
      </c>
      <c r="K12" s="79"/>
      <c r="L12" s="80"/>
      <c r="M12" s="80"/>
      <c r="N12" s="80"/>
      <c r="O12" s="1"/>
      <c r="P12" s="11"/>
      <c r="Q12" s="12"/>
      <c r="R12" s="13"/>
      <c r="S12" s="14"/>
      <c r="T12" s="14"/>
      <c r="U12" s="3"/>
    </row>
    <row r="13" spans="1:21" ht="15.75" customHeight="1" x14ac:dyDescent="0.2">
      <c r="A13" s="84"/>
      <c r="B13" s="84"/>
      <c r="C13" s="84"/>
      <c r="D13" s="84"/>
      <c r="E13" s="84"/>
      <c r="F13" s="81"/>
      <c r="G13" s="81"/>
      <c r="H13" s="81"/>
      <c r="I13" s="81"/>
      <c r="J13" s="153">
        <f>+J14*0.2+K14*0.8</f>
        <v>0</v>
      </c>
      <c r="K13" s="152"/>
      <c r="L13" s="80"/>
      <c r="M13" s="80"/>
      <c r="N13" s="80"/>
      <c r="O13" s="1"/>
      <c r="P13" s="123" t="s">
        <v>16</v>
      </c>
      <c r="Q13" s="122"/>
      <c r="R13" s="15" t="s">
        <v>11</v>
      </c>
      <c r="S13" s="1"/>
      <c r="T13" s="16"/>
      <c r="U13" s="3"/>
    </row>
    <row r="14" spans="1:21" ht="15.75" customHeight="1" x14ac:dyDescent="0.2">
      <c r="A14" s="84"/>
      <c r="B14" s="84"/>
      <c r="C14" s="84"/>
      <c r="D14" s="84"/>
      <c r="E14" s="84"/>
      <c r="F14" s="81"/>
      <c r="G14" s="81"/>
      <c r="H14" s="81"/>
      <c r="I14" s="80"/>
      <c r="J14" s="91">
        <f>IF(COUNT(J16:J661)&gt;0,AVERAGE(J16:J661)*100/2,0)</f>
        <v>0</v>
      </c>
      <c r="K14" s="91">
        <f>IF(COUNT(K16:K661)&gt;0,AVERAGE(K16:K661)*100/2,0)</f>
        <v>0</v>
      </c>
      <c r="L14" s="92"/>
      <c r="M14" s="80"/>
      <c r="N14" s="80"/>
      <c r="O14" s="1"/>
      <c r="P14" s="121" t="s">
        <v>17</v>
      </c>
      <c r="Q14" s="122"/>
      <c r="R14" s="15" t="s">
        <v>15</v>
      </c>
      <c r="S14" s="1"/>
      <c r="T14" s="16"/>
      <c r="U14" s="1"/>
    </row>
    <row r="15" spans="1:21" ht="54" customHeight="1" x14ac:dyDescent="0.2">
      <c r="A15" s="93" t="s">
        <v>18</v>
      </c>
      <c r="B15" s="93" t="s">
        <v>19</v>
      </c>
      <c r="C15" s="93" t="s">
        <v>20</v>
      </c>
      <c r="D15" s="93" t="s">
        <v>21</v>
      </c>
      <c r="E15" s="93" t="s">
        <v>22</v>
      </c>
      <c r="F15" s="93" t="s">
        <v>23</v>
      </c>
      <c r="G15" s="93" t="s">
        <v>24</v>
      </c>
      <c r="H15" s="93" t="s">
        <v>25</v>
      </c>
      <c r="I15" s="93" t="s">
        <v>26</v>
      </c>
      <c r="J15" s="93" t="s">
        <v>27</v>
      </c>
      <c r="K15" s="93" t="s">
        <v>28</v>
      </c>
      <c r="L15" s="93" t="s">
        <v>29</v>
      </c>
      <c r="M15" s="93" t="s">
        <v>30</v>
      </c>
      <c r="N15" s="93" t="s">
        <v>31</v>
      </c>
      <c r="O15" s="17"/>
      <c r="P15" s="1"/>
      <c r="Q15" s="1"/>
      <c r="R15" s="1"/>
      <c r="S15" s="18"/>
      <c r="T15" s="1"/>
      <c r="U15" s="17"/>
    </row>
    <row r="16" spans="1:21" ht="63" customHeight="1" x14ac:dyDescent="0.2">
      <c r="A16" s="115">
        <v>1</v>
      </c>
      <c r="B16" s="114" t="s">
        <v>785</v>
      </c>
      <c r="C16" s="118" t="s">
        <v>788</v>
      </c>
      <c r="D16" s="118" t="s">
        <v>790</v>
      </c>
      <c r="E16" s="118">
        <v>12</v>
      </c>
      <c r="F16" s="130">
        <v>45180</v>
      </c>
      <c r="G16" s="130">
        <v>45545</v>
      </c>
      <c r="H16" s="133" t="s">
        <v>787</v>
      </c>
      <c r="I16" s="136" t="s">
        <v>789</v>
      </c>
      <c r="J16" s="124"/>
      <c r="K16" s="124"/>
      <c r="L16" s="124" t="s">
        <v>32</v>
      </c>
      <c r="M16" s="127" t="s">
        <v>33</v>
      </c>
      <c r="N16" s="162" t="s">
        <v>804</v>
      </c>
      <c r="O16" s="54"/>
      <c r="P16" s="1"/>
      <c r="Q16" s="1"/>
      <c r="R16" s="1"/>
      <c r="S16" s="1"/>
      <c r="T16" s="1"/>
      <c r="U16" s="19"/>
    </row>
    <row r="17" spans="1:21" ht="402.75" customHeight="1" x14ac:dyDescent="0.2">
      <c r="A17" s="116"/>
      <c r="B17" s="76" t="s">
        <v>802</v>
      </c>
      <c r="C17" s="119"/>
      <c r="D17" s="119"/>
      <c r="E17" s="119"/>
      <c r="F17" s="131"/>
      <c r="G17" s="131"/>
      <c r="H17" s="134"/>
      <c r="I17" s="137"/>
      <c r="J17" s="125"/>
      <c r="K17" s="125"/>
      <c r="L17" s="125"/>
      <c r="M17" s="128"/>
      <c r="N17" s="128"/>
      <c r="O17" s="17"/>
      <c r="P17" s="1"/>
      <c r="Q17" s="1"/>
      <c r="R17" s="1"/>
      <c r="S17" s="1"/>
      <c r="T17" s="1"/>
      <c r="U17" s="1"/>
    </row>
    <row r="18" spans="1:21" ht="234" customHeight="1" x14ac:dyDescent="0.2">
      <c r="A18" s="116"/>
      <c r="B18" s="76" t="s">
        <v>803</v>
      </c>
      <c r="C18" s="119"/>
      <c r="D18" s="119"/>
      <c r="E18" s="119"/>
      <c r="F18" s="131"/>
      <c r="G18" s="131"/>
      <c r="H18" s="134"/>
      <c r="I18" s="137"/>
      <c r="J18" s="125"/>
      <c r="K18" s="125"/>
      <c r="L18" s="125"/>
      <c r="M18" s="128"/>
      <c r="N18" s="128"/>
      <c r="O18" s="17"/>
      <c r="P18" s="1"/>
      <c r="Q18" s="1"/>
      <c r="R18" s="1"/>
      <c r="S18" s="1"/>
      <c r="T18" s="1"/>
      <c r="U18" s="1"/>
    </row>
    <row r="19" spans="1:21" ht="118.5" customHeight="1" x14ac:dyDescent="0.2">
      <c r="A19" s="117"/>
      <c r="B19" s="76" t="s">
        <v>786</v>
      </c>
      <c r="C19" s="120"/>
      <c r="D19" s="120"/>
      <c r="E19" s="120"/>
      <c r="F19" s="132"/>
      <c r="G19" s="132"/>
      <c r="H19" s="135"/>
      <c r="I19" s="138"/>
      <c r="J19" s="126"/>
      <c r="K19" s="126"/>
      <c r="L19" s="126"/>
      <c r="M19" s="129"/>
      <c r="N19" s="129"/>
      <c r="O19" s="17"/>
      <c r="P19" s="1"/>
      <c r="Q19" s="1"/>
      <c r="R19" s="1"/>
      <c r="S19" s="1"/>
      <c r="T19" s="1"/>
      <c r="U19" s="1"/>
    </row>
    <row r="20" spans="1:21" ht="39.75" customHeight="1" x14ac:dyDescent="0.2">
      <c r="A20" s="96"/>
      <c r="B20" s="97"/>
      <c r="C20" s="98"/>
      <c r="D20" s="98"/>
      <c r="E20" s="98"/>
      <c r="F20" s="99"/>
      <c r="G20" s="99"/>
      <c r="H20" s="100"/>
      <c r="I20" s="101"/>
      <c r="J20" s="102"/>
      <c r="K20" s="102"/>
      <c r="L20" s="102"/>
      <c r="M20" s="103"/>
      <c r="N20" s="104"/>
      <c r="O20" s="17"/>
      <c r="P20" s="1"/>
      <c r="Q20" s="1"/>
      <c r="R20" s="1"/>
      <c r="S20" s="1"/>
      <c r="T20" s="1"/>
      <c r="U20" s="1"/>
    </row>
    <row r="21" spans="1:21" ht="36" customHeight="1" x14ac:dyDescent="0.2">
      <c r="A21" s="77"/>
      <c r="B21" s="78"/>
      <c r="C21" s="78"/>
      <c r="D21" s="78"/>
      <c r="E21" s="78"/>
      <c r="F21" s="78"/>
      <c r="G21" s="78"/>
      <c r="H21" s="78"/>
      <c r="I21" s="78"/>
      <c r="J21" s="94"/>
      <c r="K21" s="94"/>
      <c r="L21" s="80"/>
      <c r="M21" s="80"/>
      <c r="N21" s="80"/>
      <c r="O21" s="17"/>
      <c r="P21" s="17"/>
      <c r="Q21" s="17"/>
      <c r="R21" s="1"/>
      <c r="S21" s="1"/>
      <c r="T21" s="1"/>
      <c r="U21" s="1"/>
    </row>
    <row r="22" spans="1:21" ht="19" x14ac:dyDescent="0.2">
      <c r="A22" s="105" t="s">
        <v>34</v>
      </c>
      <c r="B22" s="105" t="s">
        <v>805</v>
      </c>
      <c r="C22" s="106"/>
      <c r="D22" s="106"/>
      <c r="E22" s="106"/>
      <c r="F22" s="106"/>
      <c r="G22" s="106"/>
      <c r="H22" s="106"/>
      <c r="I22" s="107" t="s">
        <v>793</v>
      </c>
      <c r="J22" s="94"/>
      <c r="K22" s="94"/>
      <c r="L22" s="95"/>
      <c r="M22" s="95"/>
      <c r="N22" s="95"/>
      <c r="O22" s="17"/>
      <c r="P22" s="17"/>
      <c r="Q22" s="17"/>
      <c r="R22" s="1"/>
      <c r="S22" s="1"/>
      <c r="T22" s="1"/>
      <c r="U22" s="1"/>
    </row>
    <row r="23" spans="1:21" ht="27.75" customHeight="1" x14ac:dyDescent="0.2">
      <c r="A23" s="108"/>
      <c r="B23" s="109" t="s">
        <v>791</v>
      </c>
      <c r="C23" s="110"/>
      <c r="D23" s="110"/>
      <c r="E23" s="110"/>
      <c r="F23" s="110"/>
      <c r="G23" s="110"/>
      <c r="H23" s="110"/>
      <c r="I23" s="110" t="s">
        <v>796</v>
      </c>
      <c r="J23" s="94"/>
      <c r="K23" s="94"/>
      <c r="L23" s="94"/>
      <c r="M23" s="94"/>
      <c r="N23" s="94"/>
      <c r="O23" s="54"/>
      <c r="P23" s="54"/>
      <c r="Q23" s="17"/>
      <c r="R23" s="1"/>
      <c r="S23" s="1"/>
      <c r="T23" s="1"/>
      <c r="U23" s="1"/>
    </row>
    <row r="24" spans="1:21" ht="75.75" customHeight="1" x14ac:dyDescent="0.2">
      <c r="A24" s="108"/>
      <c r="B24" s="109"/>
      <c r="C24" s="110"/>
      <c r="D24" s="110"/>
      <c r="E24" s="110"/>
      <c r="F24" s="110"/>
      <c r="G24" s="110"/>
      <c r="H24" s="110"/>
      <c r="I24" s="110" t="s">
        <v>794</v>
      </c>
      <c r="J24" s="94"/>
      <c r="K24" s="94"/>
      <c r="L24" s="94"/>
      <c r="M24" s="94"/>
      <c r="N24" s="94"/>
      <c r="O24" s="54"/>
      <c r="P24" s="54"/>
      <c r="Q24" s="17"/>
      <c r="R24" s="1"/>
      <c r="S24" s="1"/>
      <c r="T24" s="1"/>
      <c r="U24" s="1"/>
    </row>
    <row r="25" spans="1:21" ht="34.5" customHeight="1" x14ac:dyDescent="0.2">
      <c r="A25" s="105" t="s">
        <v>792</v>
      </c>
      <c r="B25" s="111" t="s">
        <v>806</v>
      </c>
      <c r="C25" s="111"/>
      <c r="D25" s="111"/>
      <c r="E25" s="111"/>
      <c r="F25" s="111"/>
      <c r="G25" s="112"/>
      <c r="H25" s="111"/>
      <c r="I25" s="113"/>
      <c r="J25" s="94"/>
      <c r="K25" s="94"/>
      <c r="L25" s="94"/>
      <c r="M25" s="94"/>
      <c r="N25" s="94"/>
      <c r="O25" s="54"/>
      <c r="P25" s="54"/>
      <c r="Q25" s="17"/>
      <c r="R25" s="1"/>
      <c r="S25" s="1"/>
      <c r="T25" s="1"/>
      <c r="U25" s="1"/>
    </row>
    <row r="26" spans="1:21" ht="21" customHeight="1" x14ac:dyDescent="0.2">
      <c r="A26" s="105"/>
      <c r="B26" s="111"/>
      <c r="C26" s="111"/>
      <c r="D26" s="111"/>
      <c r="E26" s="111"/>
      <c r="F26" s="111"/>
      <c r="G26" s="111"/>
      <c r="H26" s="111"/>
      <c r="I26" s="113" t="s">
        <v>798</v>
      </c>
      <c r="J26" s="94"/>
      <c r="K26" s="94"/>
      <c r="L26" s="95"/>
      <c r="M26" s="95"/>
      <c r="N26" s="95"/>
      <c r="O26" s="17"/>
      <c r="P26" s="17"/>
      <c r="Q26" s="17"/>
      <c r="R26" s="1"/>
      <c r="S26" s="1"/>
      <c r="T26" s="1"/>
      <c r="U26" s="1"/>
    </row>
    <row r="27" spans="1:21" ht="21" customHeight="1" x14ac:dyDescent="0.2">
      <c r="A27" s="105" t="s">
        <v>795</v>
      </c>
      <c r="B27" s="111" t="s">
        <v>807</v>
      </c>
      <c r="C27" s="111"/>
      <c r="D27" s="111"/>
      <c r="E27" s="111"/>
      <c r="F27" s="111"/>
      <c r="G27" s="111"/>
      <c r="H27" s="111"/>
      <c r="I27" s="111" t="s">
        <v>797</v>
      </c>
      <c r="J27" s="94"/>
      <c r="K27" s="94"/>
      <c r="L27" s="95"/>
      <c r="M27" s="95"/>
      <c r="N27" s="95"/>
      <c r="O27" s="17"/>
      <c r="P27" s="17"/>
      <c r="Q27" s="17"/>
      <c r="R27" s="1"/>
      <c r="S27" s="1"/>
      <c r="T27" s="1"/>
      <c r="U27" s="1"/>
    </row>
    <row r="28" spans="1:21" ht="21" customHeight="1" x14ac:dyDescent="0.2">
      <c r="A28" s="105"/>
      <c r="B28" s="111" t="s">
        <v>808</v>
      </c>
      <c r="C28" s="111"/>
      <c r="D28" s="111"/>
      <c r="E28" s="111"/>
      <c r="F28" s="111"/>
      <c r="G28" s="111"/>
      <c r="H28" s="111"/>
      <c r="I28" s="111" t="s">
        <v>799</v>
      </c>
      <c r="J28" s="94"/>
      <c r="K28" s="94"/>
      <c r="L28" s="95"/>
      <c r="M28" s="95"/>
      <c r="N28" s="95"/>
      <c r="O28" s="17"/>
      <c r="P28" s="17"/>
      <c r="Q28" s="17"/>
      <c r="R28" s="1"/>
      <c r="S28" s="1"/>
      <c r="T28" s="1"/>
      <c r="U28" s="1"/>
    </row>
    <row r="29" spans="1:21" ht="21" customHeight="1" x14ac:dyDescent="0.2">
      <c r="A29" s="77"/>
      <c r="B29" s="78"/>
      <c r="C29" s="78"/>
      <c r="D29" s="78"/>
      <c r="E29" s="78"/>
      <c r="F29" s="78"/>
      <c r="G29" s="78"/>
      <c r="H29" s="78"/>
      <c r="I29" s="78"/>
      <c r="J29" s="94"/>
      <c r="K29" s="94"/>
      <c r="L29" s="95"/>
      <c r="M29" s="95"/>
      <c r="N29" s="95"/>
      <c r="O29" s="17"/>
      <c r="P29" s="17"/>
      <c r="Q29" s="17"/>
      <c r="R29" s="1"/>
      <c r="S29" s="1"/>
      <c r="T29" s="1"/>
      <c r="U29" s="1"/>
    </row>
    <row r="30" spans="1:21" ht="21" customHeight="1" x14ac:dyDescent="0.2">
      <c r="A30" s="20"/>
      <c r="B30" s="55"/>
      <c r="C30" s="21"/>
      <c r="D30" s="21"/>
      <c r="E30" s="21"/>
      <c r="F30" s="21"/>
      <c r="G30" s="21"/>
      <c r="H30" s="21"/>
      <c r="I30" s="21"/>
      <c r="J30" s="54"/>
      <c r="K30" s="54"/>
      <c r="L30" s="56"/>
      <c r="M30" s="56"/>
      <c r="N30" s="56"/>
      <c r="O30" s="17"/>
      <c r="P30" s="17"/>
      <c r="Q30" s="17"/>
      <c r="R30" s="1"/>
      <c r="S30" s="1"/>
      <c r="T30" s="1"/>
      <c r="U30" s="1"/>
    </row>
    <row r="31" spans="1:21" ht="21" customHeight="1" x14ac:dyDescent="0.2">
      <c r="A31" s="22"/>
      <c r="B31" s="55"/>
      <c r="C31" s="21"/>
      <c r="D31" s="21"/>
      <c r="E31" s="21"/>
      <c r="F31" s="23"/>
      <c r="G31" s="23"/>
      <c r="H31" s="23"/>
      <c r="I31" s="23"/>
      <c r="J31" s="54"/>
      <c r="K31" s="54"/>
      <c r="L31" s="56"/>
      <c r="M31" s="56"/>
      <c r="N31" s="56"/>
      <c r="O31" s="17"/>
      <c r="P31" s="17"/>
      <c r="Q31" s="17"/>
      <c r="R31" s="1"/>
      <c r="S31" s="1"/>
      <c r="T31" s="1"/>
      <c r="U31" s="1"/>
    </row>
    <row r="32" spans="1:21" ht="21" customHeight="1" x14ac:dyDescent="0.2">
      <c r="A32" s="24"/>
      <c r="B32" s="57"/>
      <c r="C32" s="21"/>
      <c r="D32" s="21"/>
      <c r="E32" s="21"/>
      <c r="F32" s="58"/>
      <c r="G32" s="58"/>
      <c r="H32" s="58"/>
      <c r="I32" s="58"/>
      <c r="J32" s="54"/>
      <c r="K32" s="54"/>
      <c r="L32" s="56"/>
      <c r="M32" s="56"/>
      <c r="N32" s="56"/>
      <c r="O32" s="17"/>
      <c r="P32" s="17"/>
      <c r="Q32" s="17"/>
      <c r="R32" s="1"/>
      <c r="S32" s="1"/>
      <c r="T32" s="1"/>
      <c r="U32" s="1"/>
    </row>
    <row r="33" spans="1:21" ht="21" customHeight="1" x14ac:dyDescent="0.2">
      <c r="A33" s="20"/>
      <c r="B33" s="55"/>
      <c r="C33" s="55"/>
      <c r="D33" s="55"/>
      <c r="E33" s="55"/>
      <c r="F33" s="55"/>
      <c r="G33" s="55"/>
      <c r="H33" s="55"/>
      <c r="I33" s="55"/>
      <c r="J33" s="54"/>
      <c r="K33" s="54"/>
      <c r="L33" s="56"/>
      <c r="M33" s="56"/>
      <c r="N33" s="56"/>
      <c r="O33" s="17"/>
      <c r="P33" s="17"/>
      <c r="Q33" s="17"/>
      <c r="R33" s="1"/>
      <c r="S33" s="1"/>
      <c r="T33" s="1"/>
      <c r="U33" s="1"/>
    </row>
    <row r="34" spans="1:21" ht="21" customHeight="1" x14ac:dyDescent="0.2">
      <c r="A34" s="22"/>
      <c r="B34" s="55"/>
      <c r="C34" s="55"/>
      <c r="D34" s="55"/>
      <c r="E34" s="55"/>
      <c r="F34" s="55"/>
      <c r="G34" s="55"/>
      <c r="H34" s="55"/>
      <c r="I34" s="55"/>
      <c r="J34" s="54"/>
      <c r="K34" s="54"/>
      <c r="L34" s="56"/>
      <c r="M34" s="56"/>
      <c r="N34" s="56"/>
      <c r="O34" s="17"/>
      <c r="P34" s="17"/>
      <c r="Q34" s="17"/>
      <c r="R34" s="1"/>
      <c r="S34" s="1"/>
      <c r="T34" s="1"/>
      <c r="U34" s="1"/>
    </row>
    <row r="35" spans="1:21" ht="21" customHeight="1" x14ac:dyDescent="0.2">
      <c r="A35" s="24"/>
      <c r="B35" s="57"/>
      <c r="C35" s="55"/>
      <c r="D35" s="55"/>
      <c r="E35" s="55"/>
      <c r="F35" s="55"/>
      <c r="G35" s="55"/>
      <c r="H35" s="55"/>
      <c r="I35" s="55"/>
      <c r="J35" s="54"/>
      <c r="K35" s="54"/>
      <c r="L35" s="56"/>
      <c r="M35" s="56"/>
      <c r="N35" s="17"/>
      <c r="O35" s="17"/>
      <c r="P35" s="17"/>
      <c r="Q35" s="17"/>
      <c r="R35" s="1"/>
      <c r="S35" s="1"/>
      <c r="T35" s="1"/>
      <c r="U35" s="1"/>
    </row>
    <row r="36" spans="1:21" ht="21" customHeight="1" x14ac:dyDescent="0.2">
      <c r="A36" s="20"/>
      <c r="B36" s="55"/>
      <c r="C36" s="55"/>
      <c r="D36" s="55"/>
      <c r="E36" s="55"/>
      <c r="F36" s="55"/>
      <c r="G36" s="55"/>
      <c r="H36" s="55"/>
      <c r="I36" s="55"/>
      <c r="J36" s="54"/>
      <c r="K36" s="54"/>
      <c r="L36" s="56"/>
      <c r="M36" s="56"/>
      <c r="N36" s="56"/>
      <c r="O36" s="17"/>
      <c r="P36" s="1"/>
      <c r="Q36" s="1"/>
      <c r="R36" s="1"/>
      <c r="S36" s="1"/>
      <c r="T36" s="1"/>
      <c r="U36" s="1"/>
    </row>
    <row r="37" spans="1:21" ht="21" customHeight="1" x14ac:dyDescent="0.2">
      <c r="A37" s="20"/>
      <c r="B37" s="55"/>
      <c r="C37" s="55"/>
      <c r="D37" s="55"/>
      <c r="E37" s="55"/>
      <c r="F37" s="55"/>
      <c r="G37" s="55"/>
      <c r="H37" s="55"/>
      <c r="I37" s="55"/>
      <c r="J37" s="54"/>
      <c r="K37" s="54"/>
      <c r="L37" s="56"/>
      <c r="M37" s="56"/>
      <c r="N37" s="56"/>
      <c r="O37" s="17"/>
      <c r="P37" s="1"/>
      <c r="Q37" s="1"/>
      <c r="R37" s="1"/>
      <c r="S37" s="1"/>
      <c r="T37" s="1"/>
      <c r="U37" s="1"/>
    </row>
    <row r="38" spans="1:21" ht="21" customHeight="1" x14ac:dyDescent="0.2">
      <c r="A38" s="20"/>
      <c r="B38" s="55"/>
      <c r="C38" s="55"/>
      <c r="D38" s="55"/>
      <c r="E38" s="55"/>
      <c r="F38" s="55"/>
      <c r="G38" s="55"/>
      <c r="H38" s="55"/>
      <c r="I38" s="55"/>
      <c r="J38" s="54"/>
      <c r="K38" s="54"/>
      <c r="L38" s="56"/>
      <c r="M38" s="56"/>
      <c r="N38" s="56"/>
      <c r="O38" s="17"/>
      <c r="P38" s="1"/>
      <c r="Q38" s="1"/>
      <c r="R38" s="1"/>
      <c r="S38" s="1"/>
      <c r="T38" s="1"/>
      <c r="U38" s="1"/>
    </row>
    <row r="39" spans="1:21" ht="21" customHeight="1" x14ac:dyDescent="0.2">
      <c r="A39" s="20"/>
      <c r="B39" s="55"/>
      <c r="C39" s="55"/>
      <c r="D39" s="55"/>
      <c r="E39" s="55"/>
      <c r="F39" s="55"/>
      <c r="G39" s="55"/>
      <c r="H39" s="55"/>
      <c r="I39" s="55"/>
      <c r="J39" s="54"/>
      <c r="K39" s="54"/>
      <c r="L39" s="56"/>
      <c r="M39" s="56"/>
      <c r="N39" s="56"/>
      <c r="O39" s="17"/>
      <c r="P39" s="1"/>
      <c r="Q39" s="1"/>
      <c r="R39" s="1"/>
      <c r="S39" s="1"/>
      <c r="T39" s="1"/>
      <c r="U39" s="1"/>
    </row>
    <row r="40" spans="1:21" ht="21" customHeight="1" x14ac:dyDescent="0.2">
      <c r="A40" s="20"/>
      <c r="B40" s="55"/>
      <c r="C40" s="59"/>
      <c r="D40" s="59"/>
      <c r="E40" s="59"/>
      <c r="F40" s="59"/>
      <c r="G40" s="59"/>
      <c r="H40" s="55"/>
      <c r="I40" s="55"/>
      <c r="J40" s="54"/>
      <c r="K40" s="54"/>
      <c r="L40" s="1"/>
      <c r="M40" s="56"/>
      <c r="N40" s="1"/>
      <c r="O40" s="1"/>
      <c r="P40" s="1"/>
      <c r="Q40" s="1"/>
      <c r="R40" s="1"/>
      <c r="S40" s="1"/>
      <c r="T40" s="1"/>
      <c r="U40" s="1"/>
    </row>
    <row r="41" spans="1:21" ht="21" customHeight="1" x14ac:dyDescent="0.2">
      <c r="A41" s="20"/>
      <c r="B41" s="55"/>
      <c r="C41" s="59"/>
      <c r="D41" s="59"/>
      <c r="E41" s="59"/>
      <c r="F41" s="59"/>
      <c r="G41" s="59"/>
      <c r="H41" s="55"/>
      <c r="I41" s="55"/>
      <c r="J41" s="54"/>
      <c r="K41" s="54"/>
      <c r="L41" s="1"/>
      <c r="M41" s="56"/>
      <c r="N41" s="1"/>
      <c r="O41" s="1"/>
      <c r="P41" s="1"/>
      <c r="Q41" s="1"/>
      <c r="R41" s="1"/>
      <c r="S41" s="1"/>
      <c r="T41" s="1"/>
      <c r="U41" s="1"/>
    </row>
    <row r="42" spans="1:21" ht="21" customHeight="1" x14ac:dyDescent="0.2">
      <c r="A42" s="20"/>
      <c r="B42" s="55"/>
      <c r="C42" s="59"/>
      <c r="D42" s="59"/>
      <c r="E42" s="59"/>
      <c r="F42" s="59"/>
      <c r="G42" s="59"/>
      <c r="H42" s="55"/>
      <c r="I42" s="55"/>
      <c r="J42" s="54"/>
      <c r="K42" s="54"/>
      <c r="L42" s="1"/>
      <c r="M42" s="56"/>
      <c r="N42" s="1"/>
      <c r="O42" s="1"/>
      <c r="P42" s="1"/>
      <c r="Q42" s="1"/>
      <c r="R42" s="1"/>
      <c r="S42" s="1"/>
      <c r="T42" s="1"/>
      <c r="U42" s="1"/>
    </row>
    <row r="43" spans="1:21" ht="21" customHeight="1" x14ac:dyDescent="0.2">
      <c r="A43" s="20"/>
      <c r="B43" s="55"/>
      <c r="C43" s="59"/>
      <c r="D43" s="59"/>
      <c r="E43" s="59"/>
      <c r="F43" s="59"/>
      <c r="G43" s="59"/>
      <c r="H43" s="55"/>
      <c r="I43" s="55"/>
      <c r="J43" s="54"/>
      <c r="K43" s="54"/>
      <c r="L43" s="1"/>
      <c r="M43" s="56"/>
      <c r="N43" s="1"/>
      <c r="O43" s="1"/>
      <c r="P43" s="1"/>
      <c r="Q43" s="1"/>
      <c r="R43" s="1"/>
      <c r="S43" s="1"/>
      <c r="T43" s="1"/>
      <c r="U43" s="1"/>
    </row>
    <row r="44" spans="1:21" ht="21" customHeight="1" x14ac:dyDescent="0.2">
      <c r="A44" s="20"/>
      <c r="B44" s="55"/>
      <c r="C44" s="55"/>
      <c r="D44" s="55"/>
      <c r="E44" s="55"/>
      <c r="F44" s="55"/>
      <c r="G44" s="55"/>
      <c r="H44" s="55"/>
      <c r="I44" s="55"/>
      <c r="J44" s="54"/>
      <c r="K44" s="54"/>
      <c r="L44" s="1"/>
      <c r="M44" s="56"/>
      <c r="N44" s="1"/>
      <c r="O44" s="1"/>
      <c r="P44" s="1"/>
      <c r="Q44" s="1"/>
      <c r="R44" s="1"/>
      <c r="S44" s="1"/>
      <c r="T44" s="1"/>
      <c r="U44" s="1"/>
    </row>
    <row r="45" spans="1:21" ht="21" customHeight="1" x14ac:dyDescent="0.2">
      <c r="A45" s="20"/>
      <c r="B45" s="55"/>
      <c r="C45" s="59"/>
      <c r="D45" s="59"/>
      <c r="E45" s="59"/>
      <c r="F45" s="59"/>
      <c r="G45" s="59"/>
      <c r="H45" s="55"/>
      <c r="I45" s="55"/>
      <c r="J45" s="54"/>
      <c r="K45" s="54"/>
      <c r="L45" s="1"/>
      <c r="M45" s="56"/>
      <c r="N45" s="1"/>
      <c r="O45" s="1"/>
      <c r="P45" s="1"/>
      <c r="Q45" s="1"/>
      <c r="R45" s="1"/>
      <c r="S45" s="1"/>
      <c r="T45" s="1"/>
      <c r="U45" s="1"/>
    </row>
    <row r="46" spans="1:21" ht="21" customHeight="1" x14ac:dyDescent="0.2">
      <c r="A46" s="20"/>
      <c r="B46" s="55"/>
      <c r="C46" s="21"/>
      <c r="D46" s="21"/>
      <c r="E46" s="21"/>
      <c r="F46" s="21"/>
      <c r="G46" s="21"/>
      <c r="H46" s="21"/>
      <c r="I46" s="21"/>
      <c r="J46" s="54"/>
      <c r="K46" s="54"/>
      <c r="L46" s="1"/>
      <c r="M46" s="56"/>
      <c r="N46" s="1"/>
      <c r="O46" s="1"/>
      <c r="P46" s="1"/>
      <c r="Q46" s="1"/>
      <c r="R46" s="1"/>
      <c r="S46" s="1"/>
      <c r="T46" s="1"/>
      <c r="U46" s="1"/>
    </row>
    <row r="47" spans="1:21" ht="21" customHeight="1" x14ac:dyDescent="0.2">
      <c r="A47" s="22"/>
      <c r="B47" s="55"/>
      <c r="C47" s="21"/>
      <c r="D47" s="21"/>
      <c r="E47" s="21"/>
      <c r="F47" s="21"/>
      <c r="G47" s="21"/>
      <c r="H47" s="21"/>
      <c r="I47" s="21"/>
      <c r="J47" s="54"/>
      <c r="K47" s="54"/>
      <c r="L47" s="1"/>
      <c r="M47" s="56"/>
      <c r="N47" s="1"/>
      <c r="O47" s="1"/>
      <c r="P47" s="1"/>
      <c r="Q47" s="1"/>
      <c r="R47" s="1"/>
      <c r="S47" s="1"/>
      <c r="T47" s="1"/>
      <c r="U47" s="1"/>
    </row>
    <row r="48" spans="1:21" ht="21" customHeight="1" x14ac:dyDescent="0.2">
      <c r="A48" s="24"/>
      <c r="B48" s="57"/>
      <c r="C48" s="21"/>
      <c r="D48" s="21"/>
      <c r="E48" s="21"/>
      <c r="F48" s="21"/>
      <c r="G48" s="21"/>
      <c r="H48" s="21"/>
      <c r="I48" s="21"/>
      <c r="J48" s="54"/>
      <c r="K48" s="54"/>
      <c r="L48" s="1"/>
      <c r="M48" s="56"/>
      <c r="N48" s="1"/>
      <c r="O48" s="1"/>
      <c r="P48" s="1"/>
      <c r="Q48" s="1"/>
      <c r="R48" s="1"/>
      <c r="S48" s="1"/>
      <c r="T48" s="1"/>
      <c r="U48" s="1"/>
    </row>
    <row r="49" spans="1:21" ht="21" customHeight="1" x14ac:dyDescent="0.2">
      <c r="A49" s="33"/>
      <c r="B49" s="60"/>
      <c r="C49" s="60"/>
      <c r="D49" s="61"/>
      <c r="E49" s="61"/>
      <c r="F49" s="33"/>
      <c r="G49" s="33"/>
      <c r="H49" s="33"/>
      <c r="I49" s="62"/>
      <c r="J49" s="54"/>
      <c r="K49" s="54"/>
      <c r="L49" s="63"/>
      <c r="M49" s="56"/>
      <c r="N49" s="25"/>
      <c r="O49" s="1"/>
      <c r="P49" s="1"/>
      <c r="Q49" s="1"/>
      <c r="R49" s="1"/>
      <c r="S49" s="1"/>
      <c r="T49" s="1"/>
      <c r="U49" s="1"/>
    </row>
    <row r="50" spans="1:21" ht="21" customHeight="1" x14ac:dyDescent="0.2">
      <c r="A50" s="33"/>
      <c r="B50" s="60"/>
      <c r="C50" s="60"/>
      <c r="D50" s="60"/>
      <c r="E50" s="60"/>
      <c r="F50" s="33"/>
      <c r="G50" s="33"/>
      <c r="H50" s="33"/>
      <c r="I50" s="33"/>
      <c r="J50" s="54"/>
      <c r="K50" s="54"/>
      <c r="L50" s="63"/>
      <c r="M50" s="56"/>
      <c r="N50" s="25"/>
      <c r="O50" s="1"/>
      <c r="P50" s="1"/>
      <c r="Q50" s="1"/>
      <c r="R50" s="1"/>
      <c r="S50" s="1"/>
      <c r="T50" s="1"/>
      <c r="U50" s="1"/>
    </row>
    <row r="51" spans="1:21" ht="21" customHeight="1" x14ac:dyDescent="0.2">
      <c r="A51" s="33"/>
      <c r="B51" s="60"/>
      <c r="C51" s="60"/>
      <c r="D51" s="60"/>
      <c r="E51" s="60"/>
      <c r="F51" s="33"/>
      <c r="G51" s="33"/>
      <c r="H51" s="33"/>
      <c r="I51" s="33"/>
      <c r="J51" s="54"/>
      <c r="K51" s="54"/>
      <c r="L51" s="63"/>
      <c r="M51" s="56"/>
      <c r="N51" s="25"/>
      <c r="O51" s="1"/>
      <c r="P51" s="1"/>
      <c r="Q51" s="1"/>
      <c r="R51" s="1"/>
      <c r="S51" s="1"/>
      <c r="T51" s="1"/>
      <c r="U51" s="1"/>
    </row>
    <row r="52" spans="1:21" ht="21" customHeight="1" x14ac:dyDescent="0.2">
      <c r="A52" s="33"/>
      <c r="B52" s="60"/>
      <c r="C52" s="60"/>
      <c r="D52" s="60"/>
      <c r="E52" s="60"/>
      <c r="F52" s="33"/>
      <c r="G52" s="33"/>
      <c r="H52" s="33"/>
      <c r="I52" s="33"/>
      <c r="J52" s="54"/>
      <c r="K52" s="54"/>
      <c r="L52" s="64"/>
      <c r="M52" s="56"/>
      <c r="N52" s="25"/>
      <c r="O52" s="1"/>
      <c r="P52" s="1"/>
      <c r="Q52" s="1"/>
      <c r="R52" s="1"/>
      <c r="S52" s="1"/>
      <c r="T52" s="1"/>
      <c r="U52" s="1"/>
    </row>
    <row r="53" spans="1:21" ht="21" customHeight="1" x14ac:dyDescent="0.2">
      <c r="A53" s="33"/>
      <c r="B53" s="60"/>
      <c r="C53" s="60"/>
      <c r="D53" s="60"/>
      <c r="E53" s="60"/>
      <c r="F53" s="33"/>
      <c r="G53" s="33"/>
      <c r="H53" s="33"/>
      <c r="I53" s="33"/>
      <c r="J53" s="54"/>
      <c r="K53" s="54"/>
      <c r="L53" s="63"/>
      <c r="M53" s="56"/>
      <c r="N53" s="25"/>
      <c r="O53" s="1"/>
      <c r="P53" s="1"/>
      <c r="Q53" s="1"/>
      <c r="R53" s="1"/>
      <c r="S53" s="1"/>
      <c r="T53" s="1"/>
      <c r="U53" s="1"/>
    </row>
    <row r="54" spans="1:21" ht="21" customHeight="1" x14ac:dyDescent="0.2">
      <c r="A54" s="33"/>
      <c r="B54" s="60"/>
      <c r="C54" s="60"/>
      <c r="D54" s="60"/>
      <c r="E54" s="60"/>
      <c r="F54" s="33"/>
      <c r="G54" s="33"/>
      <c r="H54" s="33"/>
      <c r="I54" s="65"/>
      <c r="J54" s="54"/>
      <c r="K54" s="54"/>
      <c r="L54" s="63"/>
      <c r="M54" s="56"/>
      <c r="N54" s="25"/>
      <c r="O54" s="1"/>
      <c r="P54" s="1"/>
      <c r="Q54" s="1"/>
      <c r="R54" s="1"/>
      <c r="S54" s="1"/>
      <c r="T54" s="1"/>
      <c r="U54" s="1"/>
    </row>
    <row r="55" spans="1:21" ht="21" customHeight="1" x14ac:dyDescent="0.2">
      <c r="A55" s="33"/>
      <c r="B55" s="60"/>
      <c r="C55" s="60"/>
      <c r="D55" s="60"/>
      <c r="E55" s="60"/>
      <c r="F55" s="33"/>
      <c r="G55" s="33"/>
      <c r="H55" s="33"/>
      <c r="I55" s="33"/>
      <c r="J55" s="54"/>
      <c r="K55" s="54"/>
      <c r="L55" s="64"/>
      <c r="M55" s="56"/>
      <c r="N55" s="25"/>
      <c r="O55" s="1"/>
      <c r="P55" s="1"/>
      <c r="Q55" s="1"/>
      <c r="R55" s="1"/>
      <c r="S55" s="1"/>
      <c r="T55" s="1"/>
      <c r="U55" s="1"/>
    </row>
    <row r="56" spans="1:21" ht="21" customHeight="1" x14ac:dyDescent="0.2">
      <c r="A56" s="33"/>
      <c r="B56" s="66"/>
      <c r="C56" s="60"/>
      <c r="D56" s="61"/>
      <c r="E56" s="61"/>
      <c r="F56" s="33"/>
      <c r="G56" s="33"/>
      <c r="H56" s="33"/>
      <c r="I56" s="33"/>
      <c r="J56" s="54"/>
      <c r="K56" s="54"/>
      <c r="L56" s="63"/>
      <c r="M56" s="56"/>
      <c r="N56" s="26"/>
      <c r="O56" s="1"/>
      <c r="P56" s="1"/>
      <c r="Q56" s="1"/>
      <c r="R56" s="1"/>
      <c r="S56" s="1"/>
      <c r="T56" s="1"/>
      <c r="U56" s="1"/>
    </row>
    <row r="57" spans="1:21" ht="21" customHeight="1" x14ac:dyDescent="0.2">
      <c r="A57" s="33"/>
      <c r="B57" s="66"/>
      <c r="C57" s="60"/>
      <c r="D57" s="61"/>
      <c r="E57" s="61"/>
      <c r="F57" s="33"/>
      <c r="G57" s="33"/>
      <c r="H57" s="33"/>
      <c r="I57" s="33"/>
      <c r="J57" s="54"/>
      <c r="K57" s="54"/>
      <c r="L57" s="63"/>
      <c r="M57" s="56"/>
      <c r="N57" s="26"/>
      <c r="O57" s="1"/>
      <c r="P57" s="1"/>
      <c r="Q57" s="1"/>
      <c r="R57" s="1"/>
      <c r="S57" s="1"/>
      <c r="T57" s="1"/>
      <c r="U57" s="1"/>
    </row>
    <row r="58" spans="1:21" ht="21" customHeight="1" x14ac:dyDescent="0.2">
      <c r="A58" s="33"/>
      <c r="B58" s="60"/>
      <c r="C58" s="60"/>
      <c r="D58" s="60"/>
      <c r="E58" s="60"/>
      <c r="F58" s="33"/>
      <c r="G58" s="33"/>
      <c r="H58" s="33"/>
      <c r="I58" s="33"/>
      <c r="J58" s="54"/>
      <c r="K58" s="54"/>
      <c r="L58" s="64"/>
      <c r="M58" s="56"/>
      <c r="N58" s="27"/>
      <c r="O58" s="1"/>
      <c r="P58" s="1"/>
      <c r="Q58" s="1"/>
      <c r="R58" s="1"/>
      <c r="S58" s="1"/>
      <c r="T58" s="1"/>
      <c r="U58" s="1"/>
    </row>
    <row r="59" spans="1:21" ht="21" customHeight="1" x14ac:dyDescent="0.2">
      <c r="A59" s="33"/>
      <c r="B59" s="60"/>
      <c r="C59" s="60"/>
      <c r="D59" s="60"/>
      <c r="E59" s="60"/>
      <c r="F59" s="33"/>
      <c r="G59" s="33"/>
      <c r="H59" s="33"/>
      <c r="I59" s="33"/>
      <c r="J59" s="54"/>
      <c r="K59" s="54"/>
      <c r="L59" s="64"/>
      <c r="M59" s="56"/>
      <c r="N59" s="27"/>
      <c r="O59" s="1"/>
      <c r="P59" s="1"/>
      <c r="Q59" s="1"/>
      <c r="R59" s="1"/>
      <c r="S59" s="1"/>
      <c r="T59" s="1"/>
      <c r="U59" s="1"/>
    </row>
    <row r="60" spans="1:21" ht="21" customHeight="1" x14ac:dyDescent="0.2">
      <c r="A60" s="56"/>
      <c r="B60" s="60"/>
      <c r="C60" s="60"/>
      <c r="D60" s="60"/>
      <c r="E60" s="60"/>
      <c r="F60" s="33"/>
      <c r="G60" s="33"/>
      <c r="H60" s="33"/>
      <c r="I60" s="33"/>
      <c r="J60" s="54"/>
      <c r="K60" s="54"/>
      <c r="L60" s="64"/>
      <c r="M60" s="56"/>
      <c r="N60" s="27"/>
      <c r="O60" s="1"/>
      <c r="P60" s="1"/>
      <c r="Q60" s="1"/>
      <c r="R60" s="1"/>
      <c r="S60" s="1"/>
      <c r="T60" s="1"/>
      <c r="U60" s="1"/>
    </row>
    <row r="61" spans="1:21" ht="21" customHeight="1" x14ac:dyDescent="0.2">
      <c r="A61" s="33"/>
      <c r="B61" s="60"/>
      <c r="C61" s="60"/>
      <c r="D61" s="60"/>
      <c r="E61" s="60"/>
      <c r="F61" s="33"/>
      <c r="G61" s="33"/>
      <c r="H61" s="33"/>
      <c r="I61" s="65"/>
      <c r="J61" s="54"/>
      <c r="K61" s="54"/>
      <c r="L61" s="64"/>
      <c r="M61" s="56"/>
      <c r="N61" s="25"/>
      <c r="O61" s="1"/>
      <c r="P61" s="1"/>
      <c r="Q61" s="1"/>
      <c r="R61" s="1"/>
      <c r="S61" s="1"/>
      <c r="T61" s="1"/>
      <c r="U61" s="1"/>
    </row>
    <row r="62" spans="1:21" ht="21" customHeight="1" x14ac:dyDescent="0.2">
      <c r="A62" s="33"/>
      <c r="B62" s="60"/>
      <c r="C62" s="60"/>
      <c r="D62" s="60"/>
      <c r="E62" s="60"/>
      <c r="F62" s="33"/>
      <c r="G62" s="33"/>
      <c r="H62" s="33"/>
      <c r="I62" s="33"/>
      <c r="J62" s="54"/>
      <c r="K62" s="54"/>
      <c r="L62" s="64"/>
      <c r="M62" s="56"/>
      <c r="N62" s="25"/>
      <c r="O62" s="1"/>
      <c r="P62" s="1"/>
      <c r="Q62" s="1"/>
      <c r="R62" s="1"/>
      <c r="S62" s="1"/>
      <c r="T62" s="1"/>
      <c r="U62" s="1"/>
    </row>
    <row r="63" spans="1:21" ht="21" customHeight="1" x14ac:dyDescent="0.2">
      <c r="A63" s="33"/>
      <c r="B63" s="60"/>
      <c r="C63" s="60"/>
      <c r="D63" s="61"/>
      <c r="E63" s="61"/>
      <c r="F63" s="33"/>
      <c r="G63" s="33"/>
      <c r="H63" s="33"/>
      <c r="I63" s="33"/>
      <c r="J63" s="54"/>
      <c r="K63" s="54"/>
      <c r="L63" s="64"/>
      <c r="M63" s="56"/>
      <c r="N63" s="25"/>
      <c r="O63" s="1"/>
      <c r="P63" s="1"/>
      <c r="Q63" s="1"/>
      <c r="R63" s="1"/>
      <c r="S63" s="1"/>
      <c r="T63" s="1"/>
      <c r="U63" s="1"/>
    </row>
    <row r="64" spans="1:21" ht="21" customHeight="1" x14ac:dyDescent="0.2">
      <c r="A64" s="33"/>
      <c r="B64" s="60"/>
      <c r="C64" s="60"/>
      <c r="D64" s="60"/>
      <c r="E64" s="60"/>
      <c r="F64" s="33"/>
      <c r="G64" s="33"/>
      <c r="H64" s="33"/>
      <c r="I64" s="33"/>
      <c r="J64" s="54"/>
      <c r="K64" s="54"/>
      <c r="L64" s="64"/>
      <c r="M64" s="56"/>
      <c r="N64" s="25"/>
      <c r="O64" s="1"/>
      <c r="P64" s="1"/>
      <c r="Q64" s="1"/>
      <c r="R64" s="1"/>
      <c r="S64" s="1"/>
      <c r="T64" s="1"/>
      <c r="U64" s="1"/>
    </row>
    <row r="65" spans="1:21" ht="21" customHeight="1" x14ac:dyDescent="0.2">
      <c r="A65" s="28"/>
      <c r="B65" s="28"/>
      <c r="C65" s="28"/>
      <c r="D65" s="28"/>
      <c r="E65" s="28"/>
      <c r="F65" s="28"/>
      <c r="G65" s="28"/>
      <c r="H65" s="28"/>
      <c r="I65" s="33"/>
      <c r="J65" s="54"/>
      <c r="K65" s="54"/>
      <c r="L65" s="63"/>
      <c r="M65" s="56"/>
      <c r="N65" s="25"/>
      <c r="O65" s="1"/>
      <c r="P65" s="1"/>
      <c r="Q65" s="1"/>
      <c r="R65" s="1"/>
      <c r="S65" s="1"/>
      <c r="T65" s="1"/>
      <c r="U65" s="1"/>
    </row>
    <row r="66" spans="1:21" ht="21" customHeight="1" x14ac:dyDescent="0.2">
      <c r="A66" s="28"/>
      <c r="B66" s="33"/>
      <c r="C66" s="33"/>
      <c r="D66" s="33"/>
      <c r="E66" s="33"/>
      <c r="F66" s="33"/>
      <c r="G66" s="33"/>
      <c r="H66" s="33"/>
      <c r="I66" s="33"/>
      <c r="J66" s="54"/>
      <c r="K66" s="54"/>
      <c r="L66" s="63"/>
      <c r="M66" s="56"/>
      <c r="N66" s="25"/>
      <c r="O66" s="1"/>
      <c r="P66" s="1"/>
      <c r="Q66" s="1"/>
      <c r="R66" s="1"/>
      <c r="S66" s="1"/>
      <c r="T66" s="1"/>
      <c r="U66" s="1"/>
    </row>
    <row r="67" spans="1:21" ht="21" customHeight="1" x14ac:dyDescent="0.2">
      <c r="A67" s="28"/>
      <c r="B67" s="33"/>
      <c r="C67" s="33"/>
      <c r="D67" s="33"/>
      <c r="E67" s="33"/>
      <c r="F67" s="33"/>
      <c r="G67" s="33"/>
      <c r="H67" s="33"/>
      <c r="I67" s="33"/>
      <c r="J67" s="54"/>
      <c r="K67" s="54"/>
      <c r="L67" s="63"/>
      <c r="M67" s="56"/>
      <c r="N67" s="25"/>
      <c r="O67" s="1"/>
      <c r="P67" s="1"/>
      <c r="Q67" s="1"/>
      <c r="R67" s="1"/>
      <c r="S67" s="1"/>
      <c r="T67" s="1"/>
      <c r="U67" s="1"/>
    </row>
    <row r="68" spans="1:21" ht="21" customHeight="1" x14ac:dyDescent="0.2">
      <c r="A68" s="28"/>
      <c r="B68" s="33"/>
      <c r="C68" s="33"/>
      <c r="D68" s="33"/>
      <c r="E68" s="33"/>
      <c r="F68" s="33"/>
      <c r="G68" s="33"/>
      <c r="H68" s="33"/>
      <c r="I68" s="33"/>
      <c r="J68" s="54"/>
      <c r="K68" s="54"/>
      <c r="L68" s="64"/>
      <c r="M68" s="56"/>
      <c r="N68" s="25"/>
      <c r="O68" s="1"/>
      <c r="P68" s="1"/>
      <c r="Q68" s="1"/>
      <c r="R68" s="1"/>
      <c r="S68" s="1"/>
      <c r="T68" s="1"/>
      <c r="U68" s="1"/>
    </row>
    <row r="69" spans="1:21" ht="21" customHeight="1" x14ac:dyDescent="0.2">
      <c r="A69" s="28"/>
      <c r="B69" s="33"/>
      <c r="C69" s="33"/>
      <c r="D69" s="33"/>
      <c r="E69" s="33"/>
      <c r="F69" s="33"/>
      <c r="G69" s="33"/>
      <c r="H69" s="33"/>
      <c r="I69" s="33"/>
      <c r="J69" s="54"/>
      <c r="K69" s="54"/>
      <c r="L69" s="63"/>
      <c r="M69" s="56"/>
      <c r="N69" s="25"/>
      <c r="O69" s="1"/>
      <c r="P69" s="1"/>
      <c r="Q69" s="1"/>
      <c r="R69" s="1"/>
      <c r="S69" s="1"/>
      <c r="T69" s="1"/>
      <c r="U69" s="1"/>
    </row>
    <row r="70" spans="1:21" ht="21" customHeight="1" x14ac:dyDescent="0.2">
      <c r="A70" s="28"/>
      <c r="B70" s="33"/>
      <c r="C70" s="33"/>
      <c r="D70" s="33"/>
      <c r="E70" s="33"/>
      <c r="F70" s="33"/>
      <c r="G70" s="33"/>
      <c r="H70" s="33"/>
      <c r="I70" s="33"/>
      <c r="J70" s="54"/>
      <c r="K70" s="54"/>
      <c r="L70" s="63"/>
      <c r="M70" s="56"/>
      <c r="N70" s="25"/>
      <c r="O70" s="1"/>
      <c r="P70" s="1"/>
      <c r="Q70" s="1"/>
      <c r="R70" s="1"/>
      <c r="S70" s="1"/>
      <c r="T70" s="1"/>
      <c r="U70" s="1"/>
    </row>
    <row r="71" spans="1:21" ht="21" customHeight="1" x14ac:dyDescent="0.2">
      <c r="A71" s="28"/>
      <c r="B71" s="33"/>
      <c r="C71" s="33"/>
      <c r="D71" s="33"/>
      <c r="E71" s="33"/>
      <c r="F71" s="33"/>
      <c r="G71" s="33"/>
      <c r="H71" s="33"/>
      <c r="I71" s="33"/>
      <c r="J71" s="54"/>
      <c r="K71" s="54"/>
      <c r="L71" s="64"/>
      <c r="M71" s="56"/>
      <c r="N71" s="25"/>
      <c r="O71" s="1"/>
      <c r="P71" s="1"/>
      <c r="Q71" s="1"/>
      <c r="R71" s="1"/>
      <c r="S71" s="1"/>
      <c r="T71" s="1"/>
      <c r="U71" s="1"/>
    </row>
    <row r="72" spans="1:21" ht="21" customHeight="1" x14ac:dyDescent="0.2">
      <c r="A72" s="28"/>
      <c r="B72" s="33"/>
      <c r="C72" s="33"/>
      <c r="D72" s="33"/>
      <c r="E72" s="33"/>
      <c r="F72" s="33"/>
      <c r="G72" s="33"/>
      <c r="H72" s="33"/>
      <c r="I72" s="33"/>
      <c r="J72" s="54"/>
      <c r="K72" s="54"/>
      <c r="L72" s="63"/>
      <c r="M72" s="54"/>
      <c r="N72" s="26"/>
      <c r="O72" s="1"/>
      <c r="P72" s="1"/>
      <c r="Q72" s="1"/>
      <c r="R72" s="1"/>
      <c r="S72" s="1"/>
      <c r="T72" s="1"/>
      <c r="U72" s="1"/>
    </row>
    <row r="73" spans="1:21" ht="21" customHeight="1" x14ac:dyDescent="0.2">
      <c r="A73" s="28"/>
      <c r="B73" s="33"/>
      <c r="C73" s="29"/>
      <c r="D73" s="29"/>
      <c r="E73" s="29"/>
      <c r="F73" s="29"/>
      <c r="G73" s="29"/>
      <c r="H73" s="29"/>
      <c r="I73" s="29"/>
      <c r="J73" s="54"/>
      <c r="K73" s="54"/>
      <c r="L73" s="63"/>
      <c r="M73" s="54"/>
      <c r="N73" s="26"/>
      <c r="O73" s="1"/>
      <c r="P73" s="1"/>
      <c r="Q73" s="1"/>
      <c r="R73" s="1"/>
      <c r="S73" s="1"/>
      <c r="T73" s="1"/>
      <c r="U73" s="1"/>
    </row>
    <row r="74" spans="1:21" ht="21" customHeight="1" x14ac:dyDescent="0.2">
      <c r="A74" s="28"/>
      <c r="B74" s="33"/>
      <c r="C74" s="29"/>
      <c r="D74" s="29"/>
      <c r="E74" s="29"/>
      <c r="F74" s="29"/>
      <c r="G74" s="29"/>
      <c r="H74" s="29"/>
      <c r="I74" s="29"/>
      <c r="J74" s="54"/>
      <c r="K74" s="54"/>
      <c r="L74" s="64"/>
      <c r="M74" s="56"/>
      <c r="N74" s="27"/>
      <c r="O74" s="1"/>
      <c r="P74" s="1"/>
      <c r="Q74" s="1"/>
      <c r="R74" s="1"/>
      <c r="S74" s="1"/>
      <c r="T74" s="1"/>
      <c r="U74" s="1"/>
    </row>
    <row r="75" spans="1:21" ht="21" customHeight="1" x14ac:dyDescent="0.2">
      <c r="A75" s="28"/>
      <c r="B75" s="33"/>
      <c r="C75" s="33"/>
      <c r="D75" s="33"/>
      <c r="E75" s="33"/>
      <c r="F75" s="33"/>
      <c r="G75" s="33"/>
      <c r="H75" s="33"/>
      <c r="I75" s="33"/>
      <c r="J75" s="54"/>
      <c r="K75" s="54"/>
      <c r="L75" s="64"/>
      <c r="M75" s="56"/>
      <c r="N75" s="27"/>
      <c r="O75" s="1"/>
      <c r="P75" s="1"/>
      <c r="Q75" s="1"/>
      <c r="R75" s="1"/>
      <c r="S75" s="1"/>
      <c r="T75" s="1"/>
      <c r="U75" s="1"/>
    </row>
    <row r="76" spans="1:21" ht="21" customHeight="1" x14ac:dyDescent="0.2">
      <c r="A76" s="28"/>
      <c r="B76" s="33"/>
      <c r="C76" s="33"/>
      <c r="D76" s="33"/>
      <c r="E76" s="33"/>
      <c r="F76" s="33"/>
      <c r="G76" s="33"/>
      <c r="H76" s="33"/>
      <c r="I76" s="33"/>
      <c r="J76" s="54"/>
      <c r="K76" s="54"/>
      <c r="L76" s="64"/>
      <c r="M76" s="56"/>
      <c r="N76" s="27"/>
      <c r="O76" s="1"/>
      <c r="P76" s="1"/>
      <c r="Q76" s="1"/>
      <c r="R76" s="1"/>
      <c r="S76" s="1"/>
      <c r="T76" s="1"/>
      <c r="U76" s="1"/>
    </row>
    <row r="77" spans="1:21" ht="21" customHeight="1" x14ac:dyDescent="0.2">
      <c r="A77" s="28"/>
      <c r="B77" s="33"/>
      <c r="C77" s="29"/>
      <c r="D77" s="29"/>
      <c r="E77" s="29"/>
      <c r="F77" s="29"/>
      <c r="G77" s="29"/>
      <c r="H77" s="29"/>
      <c r="I77" s="29"/>
      <c r="J77" s="54"/>
      <c r="K77" s="54"/>
      <c r="L77" s="64"/>
      <c r="M77" s="54"/>
      <c r="N77" s="30"/>
      <c r="O77" s="1"/>
      <c r="P77" s="1"/>
      <c r="Q77" s="1"/>
      <c r="R77" s="1"/>
      <c r="S77" s="1"/>
      <c r="T77" s="1"/>
      <c r="U77" s="1"/>
    </row>
    <row r="78" spans="1:21" ht="21" customHeight="1" x14ac:dyDescent="0.2">
      <c r="A78" s="28"/>
      <c r="B78" s="33"/>
      <c r="C78" s="33"/>
      <c r="D78" s="33"/>
      <c r="E78" s="33"/>
      <c r="F78" s="33"/>
      <c r="G78" s="33"/>
      <c r="H78" s="33"/>
      <c r="I78" s="33"/>
      <c r="J78" s="54"/>
      <c r="K78" s="54"/>
      <c r="L78" s="64"/>
      <c r="M78" s="54"/>
      <c r="N78" s="30"/>
      <c r="O78" s="1"/>
      <c r="P78" s="1"/>
      <c r="Q78" s="1"/>
      <c r="R78" s="1"/>
      <c r="S78" s="1"/>
      <c r="T78" s="1"/>
      <c r="U78" s="1"/>
    </row>
    <row r="79" spans="1:21" ht="21" customHeight="1" x14ac:dyDescent="0.2">
      <c r="A79" s="28"/>
      <c r="B79" s="33"/>
      <c r="C79" s="33"/>
      <c r="D79" s="33"/>
      <c r="E79" s="33"/>
      <c r="F79" s="33"/>
      <c r="G79" s="33"/>
      <c r="H79" s="33"/>
      <c r="I79" s="33"/>
      <c r="J79" s="54"/>
      <c r="K79" s="54"/>
      <c r="L79" s="64"/>
      <c r="M79" s="54"/>
      <c r="N79" s="30"/>
      <c r="O79" s="1"/>
      <c r="P79" s="1"/>
      <c r="Q79" s="1"/>
      <c r="R79" s="1"/>
      <c r="S79" s="1"/>
      <c r="T79" s="1"/>
      <c r="U79" s="1"/>
    </row>
    <row r="80" spans="1:21" ht="21" customHeight="1" x14ac:dyDescent="0.2">
      <c r="A80" s="28"/>
      <c r="B80" s="33"/>
      <c r="C80" s="33"/>
      <c r="D80" s="33"/>
      <c r="E80" s="33"/>
      <c r="F80" s="33"/>
      <c r="G80" s="33"/>
      <c r="H80" s="33"/>
      <c r="I80" s="33"/>
      <c r="J80" s="54"/>
      <c r="K80" s="54"/>
      <c r="L80" s="64"/>
      <c r="M80" s="54"/>
      <c r="N80" s="30"/>
      <c r="O80" s="1"/>
      <c r="P80" s="1"/>
      <c r="Q80" s="1"/>
      <c r="R80" s="1"/>
      <c r="S80" s="1"/>
      <c r="T80" s="1"/>
      <c r="U80" s="1"/>
    </row>
    <row r="81" spans="1:21" ht="21" customHeight="1" x14ac:dyDescent="0.2">
      <c r="A81" s="28"/>
      <c r="B81" s="33"/>
      <c r="C81" s="33"/>
      <c r="D81" s="33"/>
      <c r="E81" s="33"/>
      <c r="F81" s="33"/>
      <c r="G81" s="33"/>
      <c r="H81" s="33"/>
      <c r="I81" s="33"/>
      <c r="J81" s="54"/>
      <c r="K81" s="54"/>
      <c r="L81" s="64"/>
      <c r="M81" s="54"/>
      <c r="N81" s="30"/>
      <c r="O81" s="1"/>
      <c r="P81" s="1"/>
      <c r="Q81" s="1"/>
      <c r="R81" s="1"/>
      <c r="S81" s="1"/>
      <c r="T81" s="1"/>
      <c r="U81" s="1"/>
    </row>
    <row r="82" spans="1:21" ht="21" customHeight="1" x14ac:dyDescent="0.2">
      <c r="A82" s="28"/>
      <c r="B82" s="33"/>
      <c r="C82" s="33"/>
      <c r="D82" s="33"/>
      <c r="E82" s="33"/>
      <c r="F82" s="33"/>
      <c r="G82" s="33"/>
      <c r="H82" s="33"/>
      <c r="I82" s="33"/>
      <c r="J82" s="54"/>
      <c r="K82" s="54"/>
      <c r="L82" s="33"/>
      <c r="M82" s="56"/>
      <c r="N82" s="31"/>
      <c r="O82" s="1"/>
      <c r="P82" s="1"/>
      <c r="Q82" s="1"/>
      <c r="R82" s="1"/>
      <c r="S82" s="1"/>
      <c r="T82" s="1"/>
      <c r="U82" s="1"/>
    </row>
    <row r="83" spans="1:21" ht="21" customHeight="1" x14ac:dyDescent="0.2">
      <c r="A83" s="28"/>
      <c r="B83" s="33"/>
      <c r="C83" s="33"/>
      <c r="D83" s="33"/>
      <c r="E83" s="33"/>
      <c r="F83" s="33"/>
      <c r="G83" s="33"/>
      <c r="H83" s="33"/>
      <c r="I83" s="33"/>
      <c r="J83" s="54"/>
      <c r="K83" s="54"/>
      <c r="L83" s="33"/>
      <c r="M83" s="54"/>
      <c r="N83" s="32"/>
      <c r="O83" s="1"/>
      <c r="P83" s="1"/>
      <c r="Q83" s="1"/>
      <c r="R83" s="1"/>
      <c r="S83" s="1"/>
      <c r="T83" s="1"/>
      <c r="U83" s="1"/>
    </row>
    <row r="84" spans="1:21" ht="21" customHeight="1" x14ac:dyDescent="0.2">
      <c r="A84" s="28"/>
      <c r="B84" s="33"/>
      <c r="C84" s="33"/>
      <c r="D84" s="33"/>
      <c r="E84" s="33"/>
      <c r="F84" s="33"/>
      <c r="G84" s="33"/>
      <c r="H84" s="33"/>
      <c r="I84" s="33"/>
      <c r="J84" s="54"/>
      <c r="K84" s="54"/>
      <c r="L84" s="33"/>
      <c r="M84" s="54"/>
      <c r="N84" s="32"/>
      <c r="O84" s="1"/>
      <c r="P84" s="1"/>
      <c r="Q84" s="1"/>
      <c r="R84" s="1"/>
      <c r="S84" s="1"/>
      <c r="T84" s="1"/>
      <c r="U84" s="1"/>
    </row>
    <row r="85" spans="1:21" ht="21" customHeight="1" x14ac:dyDescent="0.2">
      <c r="A85" s="28"/>
      <c r="B85" s="33"/>
      <c r="C85" s="33"/>
      <c r="D85" s="33"/>
      <c r="E85" s="33"/>
      <c r="F85" s="33"/>
      <c r="G85" s="33"/>
      <c r="H85" s="33"/>
      <c r="I85" s="33"/>
      <c r="J85" s="54"/>
      <c r="K85" s="54"/>
      <c r="L85" s="33"/>
      <c r="M85" s="56"/>
      <c r="N85" s="32"/>
      <c r="O85" s="1"/>
      <c r="P85" s="1"/>
      <c r="Q85" s="1"/>
      <c r="R85" s="1"/>
      <c r="S85" s="1"/>
      <c r="T85" s="1"/>
      <c r="U85" s="1"/>
    </row>
    <row r="86" spans="1:21" ht="21" customHeight="1" x14ac:dyDescent="0.2">
      <c r="A86" s="28"/>
      <c r="B86" s="33"/>
      <c r="C86" s="33"/>
      <c r="D86" s="33"/>
      <c r="E86" s="33"/>
      <c r="F86" s="33"/>
      <c r="G86" s="33"/>
      <c r="H86" s="33"/>
      <c r="I86" s="33"/>
      <c r="J86" s="54"/>
      <c r="K86" s="54"/>
      <c r="L86" s="33"/>
      <c r="M86" s="56"/>
      <c r="N86" s="34"/>
      <c r="O86" s="1"/>
      <c r="P86" s="1"/>
      <c r="Q86" s="1"/>
      <c r="R86" s="1"/>
      <c r="S86" s="1"/>
      <c r="T86" s="1"/>
      <c r="U86" s="1"/>
    </row>
    <row r="87" spans="1:21" ht="21" customHeight="1" x14ac:dyDescent="0.2">
      <c r="A87" s="28"/>
      <c r="B87" s="33"/>
      <c r="C87" s="33"/>
      <c r="D87" s="33"/>
      <c r="E87" s="33"/>
      <c r="F87" s="33"/>
      <c r="G87" s="33"/>
      <c r="H87" s="33"/>
      <c r="I87" s="33"/>
      <c r="J87" s="54"/>
      <c r="K87" s="54"/>
      <c r="L87" s="33"/>
      <c r="M87" s="56"/>
      <c r="N87" s="35"/>
      <c r="O87" s="1"/>
      <c r="P87" s="1"/>
      <c r="Q87" s="1"/>
      <c r="R87" s="1"/>
      <c r="S87" s="1"/>
      <c r="T87" s="1"/>
      <c r="U87" s="1"/>
    </row>
    <row r="88" spans="1:21" ht="21" customHeight="1" x14ac:dyDescent="0.2">
      <c r="A88" s="28"/>
      <c r="B88" s="33"/>
      <c r="C88" s="33"/>
      <c r="D88" s="33"/>
      <c r="E88" s="33"/>
      <c r="F88" s="33"/>
      <c r="G88" s="33"/>
      <c r="H88" s="33"/>
      <c r="I88" s="33"/>
      <c r="J88" s="54"/>
      <c r="K88" s="54"/>
      <c r="L88" s="28"/>
      <c r="M88" s="56"/>
      <c r="N88" s="35"/>
      <c r="O88" s="1"/>
      <c r="P88" s="1"/>
      <c r="Q88" s="1"/>
      <c r="R88" s="1"/>
      <c r="S88" s="1"/>
      <c r="T88" s="1"/>
      <c r="U88" s="1"/>
    </row>
    <row r="89" spans="1:21" ht="21" customHeight="1" x14ac:dyDescent="0.2">
      <c r="A89" s="28"/>
      <c r="B89" s="33"/>
      <c r="C89" s="33"/>
      <c r="D89" s="33"/>
      <c r="E89" s="33"/>
      <c r="F89" s="33"/>
      <c r="G89" s="33"/>
      <c r="H89" s="33"/>
      <c r="I89" s="33"/>
      <c r="J89" s="54"/>
      <c r="K89" s="54"/>
      <c r="L89" s="28"/>
      <c r="M89" s="56"/>
      <c r="N89" s="35"/>
      <c r="O89" s="1"/>
      <c r="P89" s="1"/>
      <c r="Q89" s="1"/>
      <c r="R89" s="1"/>
      <c r="S89" s="1"/>
      <c r="T89" s="1"/>
      <c r="U89" s="1"/>
    </row>
    <row r="90" spans="1:21" ht="21" customHeight="1" x14ac:dyDescent="0.2">
      <c r="A90" s="28"/>
      <c r="B90" s="33"/>
      <c r="C90" s="33"/>
      <c r="D90" s="33"/>
      <c r="E90" s="33"/>
      <c r="F90" s="33"/>
      <c r="G90" s="33"/>
      <c r="H90" s="33"/>
      <c r="I90" s="33"/>
      <c r="J90" s="54"/>
      <c r="K90" s="54"/>
      <c r="L90" s="33"/>
      <c r="M90" s="56"/>
      <c r="N90" s="35"/>
      <c r="O90" s="1"/>
      <c r="P90" s="1"/>
      <c r="Q90" s="1"/>
      <c r="R90" s="1"/>
      <c r="S90" s="1"/>
      <c r="T90" s="1"/>
      <c r="U90" s="1"/>
    </row>
    <row r="91" spans="1:21" ht="21" customHeight="1" x14ac:dyDescent="0.2">
      <c r="A91" s="28"/>
      <c r="B91" s="33"/>
      <c r="C91" s="33"/>
      <c r="D91" s="33"/>
      <c r="E91" s="33"/>
      <c r="F91" s="33"/>
      <c r="G91" s="33"/>
      <c r="H91" s="33"/>
      <c r="I91" s="33"/>
      <c r="J91" s="54"/>
      <c r="K91" s="54"/>
      <c r="L91" s="33"/>
      <c r="M91" s="56"/>
      <c r="N91" s="32"/>
      <c r="O91" s="1"/>
      <c r="P91" s="1"/>
      <c r="Q91" s="1"/>
      <c r="R91" s="1"/>
      <c r="S91" s="1"/>
      <c r="T91" s="1"/>
      <c r="U91" s="1"/>
    </row>
    <row r="92" spans="1:21" ht="21" customHeight="1" x14ac:dyDescent="0.2">
      <c r="A92" s="28"/>
      <c r="B92" s="33"/>
      <c r="C92" s="33"/>
      <c r="D92" s="33"/>
      <c r="E92" s="33"/>
      <c r="F92" s="33"/>
      <c r="G92" s="33"/>
      <c r="H92" s="33"/>
      <c r="I92" s="33"/>
      <c r="J92" s="54"/>
      <c r="K92" s="54"/>
      <c r="L92" s="33"/>
      <c r="M92" s="56"/>
      <c r="N92" s="35"/>
      <c r="O92" s="1"/>
      <c r="P92" s="1"/>
      <c r="Q92" s="1"/>
      <c r="R92" s="1"/>
      <c r="S92" s="1"/>
      <c r="T92" s="1"/>
      <c r="U92" s="1"/>
    </row>
    <row r="93" spans="1:21" ht="21" customHeight="1" x14ac:dyDescent="0.2">
      <c r="A93" s="28"/>
      <c r="B93" s="33"/>
      <c r="C93" s="33"/>
      <c r="D93" s="33"/>
      <c r="E93" s="33"/>
      <c r="F93" s="33"/>
      <c r="G93" s="33"/>
      <c r="H93" s="33"/>
      <c r="I93" s="33"/>
      <c r="J93" s="54"/>
      <c r="K93" s="54"/>
      <c r="L93" s="33"/>
      <c r="M93" s="56"/>
      <c r="N93" s="35"/>
      <c r="O93" s="1"/>
      <c r="P93" s="1"/>
      <c r="Q93" s="1"/>
      <c r="R93" s="1"/>
      <c r="S93" s="1"/>
      <c r="T93" s="1"/>
      <c r="U93" s="1"/>
    </row>
    <row r="94" spans="1:21" ht="21" customHeight="1" x14ac:dyDescent="0.2">
      <c r="A94" s="28"/>
      <c r="B94" s="33"/>
      <c r="C94" s="33"/>
      <c r="D94" s="33"/>
      <c r="E94" s="33"/>
      <c r="F94" s="33"/>
      <c r="G94" s="33"/>
      <c r="H94" s="33"/>
      <c r="I94" s="33"/>
      <c r="J94" s="54"/>
      <c r="K94" s="54"/>
      <c r="L94" s="33"/>
      <c r="M94" s="56"/>
      <c r="N94" s="35"/>
      <c r="O94" s="1"/>
      <c r="P94" s="1"/>
      <c r="Q94" s="1"/>
      <c r="R94" s="1"/>
      <c r="S94" s="1"/>
      <c r="T94" s="1"/>
      <c r="U94" s="1"/>
    </row>
    <row r="95" spans="1:21" ht="21" customHeight="1" x14ac:dyDescent="0.2">
      <c r="A95" s="28"/>
      <c r="B95" s="33"/>
      <c r="C95" s="33"/>
      <c r="D95" s="33"/>
      <c r="E95" s="33"/>
      <c r="F95" s="33"/>
      <c r="G95" s="33"/>
      <c r="H95" s="33"/>
      <c r="I95" s="33"/>
      <c r="J95" s="54"/>
      <c r="K95" s="54"/>
      <c r="L95" s="33"/>
      <c r="M95" s="56"/>
      <c r="N95" s="35"/>
      <c r="O95" s="1"/>
      <c r="P95" s="1"/>
      <c r="Q95" s="1"/>
      <c r="R95" s="1"/>
      <c r="S95" s="1"/>
      <c r="T95" s="1"/>
      <c r="U95" s="1"/>
    </row>
    <row r="96" spans="1:21" ht="21" customHeight="1" x14ac:dyDescent="0.2">
      <c r="A96" s="28"/>
      <c r="B96" s="33"/>
      <c r="C96" s="33"/>
      <c r="D96" s="33"/>
      <c r="E96" s="33"/>
      <c r="F96" s="33"/>
      <c r="G96" s="33"/>
      <c r="H96" s="33"/>
      <c r="I96" s="33"/>
      <c r="J96" s="54"/>
      <c r="K96" s="54"/>
      <c r="L96" s="56"/>
      <c r="M96" s="56"/>
      <c r="N96" s="35"/>
      <c r="O96" s="1"/>
      <c r="P96" s="1"/>
      <c r="Q96" s="1"/>
      <c r="R96" s="1"/>
      <c r="S96" s="1"/>
      <c r="T96" s="1"/>
      <c r="U96" s="1"/>
    </row>
    <row r="97" spans="1:21" ht="21" customHeight="1" x14ac:dyDescent="0.2">
      <c r="A97" s="28"/>
      <c r="B97" s="33"/>
      <c r="C97" s="33"/>
      <c r="D97" s="33"/>
      <c r="E97" s="33"/>
      <c r="F97" s="33"/>
      <c r="G97" s="33"/>
      <c r="H97" s="33"/>
      <c r="I97" s="33"/>
      <c r="J97" s="54"/>
      <c r="K97" s="54"/>
      <c r="L97" s="33"/>
      <c r="M97" s="56"/>
      <c r="N97" s="35"/>
      <c r="O97" s="1"/>
      <c r="P97" s="1"/>
      <c r="Q97" s="1"/>
      <c r="R97" s="1"/>
      <c r="S97" s="1"/>
      <c r="T97" s="1"/>
      <c r="U97" s="1"/>
    </row>
    <row r="98" spans="1:21" ht="21" customHeight="1" x14ac:dyDescent="0.2">
      <c r="A98" s="28"/>
      <c r="B98" s="33"/>
      <c r="C98" s="33"/>
      <c r="D98" s="33"/>
      <c r="E98" s="33"/>
      <c r="F98" s="33"/>
      <c r="G98" s="33"/>
      <c r="H98" s="33"/>
      <c r="I98" s="33"/>
      <c r="J98" s="54"/>
      <c r="K98" s="54"/>
      <c r="L98" s="33"/>
      <c r="M98" s="56"/>
      <c r="N98" s="35"/>
      <c r="O98" s="1"/>
      <c r="P98" s="1"/>
      <c r="Q98" s="1"/>
      <c r="R98" s="1"/>
      <c r="S98" s="1"/>
      <c r="T98" s="1"/>
      <c r="U98" s="1"/>
    </row>
    <row r="99" spans="1:21" ht="21" customHeight="1" x14ac:dyDescent="0.2">
      <c r="A99" s="28"/>
      <c r="B99" s="33"/>
      <c r="C99" s="33"/>
      <c r="D99" s="33"/>
      <c r="E99" s="33"/>
      <c r="F99" s="33"/>
      <c r="G99" s="33"/>
      <c r="H99" s="33"/>
      <c r="I99" s="33"/>
      <c r="J99" s="54"/>
      <c r="K99" s="54"/>
      <c r="L99" s="33"/>
      <c r="M99" s="56"/>
      <c r="N99" s="35"/>
      <c r="O99" s="1"/>
      <c r="P99" s="1"/>
      <c r="Q99" s="1"/>
      <c r="R99" s="1"/>
      <c r="S99" s="1"/>
      <c r="T99" s="1"/>
      <c r="U99" s="1"/>
    </row>
    <row r="100" spans="1:21" ht="21" customHeight="1" x14ac:dyDescent="0.2">
      <c r="A100" s="28"/>
      <c r="B100" s="33"/>
      <c r="C100" s="33"/>
      <c r="D100" s="33"/>
      <c r="E100" s="33"/>
      <c r="F100" s="33"/>
      <c r="G100" s="33"/>
      <c r="H100" s="33"/>
      <c r="I100" s="33"/>
      <c r="J100" s="54"/>
      <c r="K100" s="54"/>
      <c r="L100" s="33"/>
      <c r="M100" s="56"/>
      <c r="N100" s="35"/>
      <c r="O100" s="1"/>
      <c r="P100" s="1"/>
      <c r="Q100" s="1"/>
      <c r="R100" s="1"/>
      <c r="S100" s="1"/>
      <c r="T100" s="1"/>
      <c r="U100" s="1"/>
    </row>
    <row r="101" spans="1:21" ht="21" customHeight="1" x14ac:dyDescent="0.2">
      <c r="A101" s="28"/>
      <c r="B101" s="33"/>
      <c r="C101" s="33"/>
      <c r="D101" s="33"/>
      <c r="E101" s="33"/>
      <c r="F101" s="33"/>
      <c r="G101" s="33"/>
      <c r="H101" s="33"/>
      <c r="I101" s="33"/>
      <c r="J101" s="54"/>
      <c r="K101" s="54"/>
      <c r="L101" s="33"/>
      <c r="M101" s="56"/>
      <c r="N101" s="35"/>
      <c r="O101" s="1"/>
      <c r="P101" s="1"/>
      <c r="Q101" s="1"/>
      <c r="R101" s="1"/>
      <c r="S101" s="1"/>
      <c r="T101" s="1"/>
      <c r="U101" s="1"/>
    </row>
    <row r="102" spans="1:21" ht="21" customHeight="1" x14ac:dyDescent="0.2">
      <c r="A102" s="28"/>
      <c r="B102" s="33"/>
      <c r="C102" s="33"/>
      <c r="D102" s="33"/>
      <c r="E102" s="33"/>
      <c r="F102" s="33"/>
      <c r="G102" s="33"/>
      <c r="H102" s="33"/>
      <c r="I102" s="33"/>
      <c r="J102" s="54"/>
      <c r="K102" s="54"/>
      <c r="L102" s="33"/>
      <c r="M102" s="56"/>
      <c r="N102" s="35"/>
      <c r="O102" s="1"/>
      <c r="P102" s="1"/>
      <c r="Q102" s="1"/>
      <c r="R102" s="1"/>
      <c r="S102" s="1"/>
      <c r="T102" s="1"/>
      <c r="U102" s="1"/>
    </row>
    <row r="103" spans="1:21" ht="21" customHeight="1" x14ac:dyDescent="0.2">
      <c r="A103" s="28"/>
      <c r="B103" s="33"/>
      <c r="C103" s="33"/>
      <c r="D103" s="33"/>
      <c r="E103" s="33"/>
      <c r="F103" s="33"/>
      <c r="G103" s="33"/>
      <c r="H103" s="33"/>
      <c r="I103" s="33"/>
      <c r="J103" s="54"/>
      <c r="K103" s="54"/>
      <c r="L103" s="33"/>
      <c r="M103" s="56"/>
      <c r="N103" s="36"/>
      <c r="O103" s="1"/>
      <c r="P103" s="1"/>
      <c r="Q103" s="1"/>
      <c r="R103" s="1"/>
      <c r="S103" s="1"/>
      <c r="T103" s="1"/>
      <c r="U103" s="1"/>
    </row>
    <row r="104" spans="1:21" ht="21" customHeight="1" x14ac:dyDescent="0.2">
      <c r="A104" s="28"/>
      <c r="B104" s="33"/>
      <c r="C104" s="33"/>
      <c r="D104" s="33"/>
      <c r="E104" s="33"/>
      <c r="F104" s="33"/>
      <c r="G104" s="33"/>
      <c r="H104" s="33"/>
      <c r="I104" s="33"/>
      <c r="J104" s="54"/>
      <c r="K104" s="54"/>
      <c r="L104" s="33"/>
      <c r="M104" s="56"/>
      <c r="N104" s="37"/>
      <c r="O104" s="1"/>
      <c r="P104" s="1"/>
      <c r="Q104" s="1"/>
      <c r="R104" s="1"/>
      <c r="S104" s="1"/>
      <c r="T104" s="1"/>
      <c r="U104" s="1"/>
    </row>
    <row r="105" spans="1:21" ht="21" customHeight="1" x14ac:dyDescent="0.2">
      <c r="A105" s="28"/>
      <c r="B105" s="33"/>
      <c r="C105" s="33"/>
      <c r="D105" s="33"/>
      <c r="E105" s="33"/>
      <c r="F105" s="33"/>
      <c r="G105" s="33"/>
      <c r="H105" s="33"/>
      <c r="I105" s="33"/>
      <c r="J105" s="54"/>
      <c r="K105" s="54"/>
      <c r="L105" s="33"/>
      <c r="M105" s="56"/>
      <c r="N105" s="36"/>
      <c r="O105" s="1"/>
      <c r="P105" s="1"/>
      <c r="Q105" s="1"/>
      <c r="R105" s="1"/>
      <c r="S105" s="1"/>
      <c r="T105" s="1"/>
      <c r="U105" s="1"/>
    </row>
    <row r="106" spans="1:21" ht="21" customHeight="1" x14ac:dyDescent="0.2">
      <c r="A106" s="28"/>
      <c r="B106" s="33"/>
      <c r="C106" s="33"/>
      <c r="D106" s="33"/>
      <c r="E106" s="33"/>
      <c r="F106" s="33"/>
      <c r="G106" s="33"/>
      <c r="H106" s="33"/>
      <c r="I106" s="33"/>
      <c r="J106" s="54"/>
      <c r="K106" s="54"/>
      <c r="L106" s="33"/>
      <c r="M106" s="56"/>
      <c r="N106" s="36"/>
      <c r="O106" s="1"/>
      <c r="P106" s="1"/>
      <c r="Q106" s="1"/>
      <c r="R106" s="1"/>
      <c r="S106" s="1"/>
      <c r="T106" s="1"/>
      <c r="U106" s="1"/>
    </row>
    <row r="107" spans="1:21" ht="21" customHeight="1" x14ac:dyDescent="0.2">
      <c r="A107" s="28"/>
      <c r="B107" s="33"/>
      <c r="C107" s="33"/>
      <c r="D107" s="33"/>
      <c r="E107" s="33"/>
      <c r="F107" s="33"/>
      <c r="G107" s="33"/>
      <c r="H107" s="33"/>
      <c r="I107" s="33"/>
      <c r="J107" s="54"/>
      <c r="K107" s="54"/>
      <c r="L107" s="33"/>
      <c r="M107" s="56"/>
      <c r="N107" s="36"/>
      <c r="O107" s="1"/>
      <c r="P107" s="1"/>
      <c r="Q107" s="1"/>
      <c r="R107" s="1"/>
      <c r="S107" s="1"/>
      <c r="T107" s="1"/>
      <c r="U107" s="1"/>
    </row>
    <row r="108" spans="1:21" ht="21" customHeight="1" x14ac:dyDescent="0.2">
      <c r="A108" s="28"/>
      <c r="B108" s="33"/>
      <c r="C108" s="33"/>
      <c r="D108" s="33"/>
      <c r="E108" s="33"/>
      <c r="F108" s="33"/>
      <c r="G108" s="33"/>
      <c r="H108" s="33"/>
      <c r="I108" s="33"/>
      <c r="J108" s="54"/>
      <c r="K108" s="54"/>
      <c r="L108" s="33"/>
      <c r="M108" s="56"/>
      <c r="N108" s="36"/>
      <c r="O108" s="1"/>
      <c r="P108" s="1"/>
      <c r="Q108" s="1"/>
      <c r="R108" s="1"/>
      <c r="S108" s="1"/>
      <c r="T108" s="1"/>
      <c r="U108" s="1"/>
    </row>
    <row r="109" spans="1:21" ht="21" customHeight="1" x14ac:dyDescent="0.2">
      <c r="A109" s="28"/>
      <c r="B109" s="33"/>
      <c r="C109" s="33"/>
      <c r="D109" s="33"/>
      <c r="E109" s="33"/>
      <c r="F109" s="33"/>
      <c r="G109" s="33"/>
      <c r="H109" s="33"/>
      <c r="I109" s="33"/>
      <c r="J109" s="54"/>
      <c r="K109" s="54"/>
      <c r="L109" s="33"/>
      <c r="M109" s="56"/>
      <c r="N109" s="36"/>
      <c r="O109" s="1"/>
      <c r="P109" s="1"/>
      <c r="Q109" s="1"/>
      <c r="R109" s="1"/>
      <c r="S109" s="1"/>
      <c r="T109" s="1"/>
      <c r="U109" s="1"/>
    </row>
    <row r="110" spans="1:21" ht="21" customHeight="1" x14ac:dyDescent="0.2">
      <c r="A110" s="28"/>
      <c r="B110" s="33"/>
      <c r="C110" s="33"/>
      <c r="D110" s="33"/>
      <c r="E110" s="33"/>
      <c r="F110" s="33"/>
      <c r="G110" s="33"/>
      <c r="H110" s="33"/>
      <c r="I110" s="33"/>
      <c r="J110" s="54"/>
      <c r="K110" s="54"/>
      <c r="L110" s="56"/>
      <c r="M110" s="56"/>
      <c r="N110" s="31"/>
      <c r="O110" s="1"/>
      <c r="P110" s="1"/>
      <c r="Q110" s="1"/>
      <c r="R110" s="1"/>
      <c r="S110" s="1"/>
      <c r="T110" s="1"/>
      <c r="U110" s="1"/>
    </row>
    <row r="111" spans="1:21" ht="21" customHeight="1" x14ac:dyDescent="0.2">
      <c r="A111" s="28"/>
      <c r="B111" s="33"/>
      <c r="C111" s="33"/>
      <c r="D111" s="33"/>
      <c r="E111" s="33"/>
      <c r="F111" s="33"/>
      <c r="G111" s="33"/>
      <c r="H111" s="33"/>
      <c r="I111" s="33"/>
      <c r="J111" s="54"/>
      <c r="K111" s="54"/>
      <c r="L111" s="56"/>
      <c r="M111" s="56"/>
      <c r="N111" s="31"/>
      <c r="O111" s="1"/>
      <c r="P111" s="1"/>
      <c r="Q111" s="1"/>
      <c r="R111" s="1"/>
      <c r="S111" s="1"/>
      <c r="T111" s="1"/>
      <c r="U111" s="1"/>
    </row>
    <row r="112" spans="1:21" ht="21" customHeight="1" x14ac:dyDescent="0.2">
      <c r="A112" s="28"/>
      <c r="B112" s="33"/>
      <c r="C112" s="33"/>
      <c r="D112" s="33"/>
      <c r="E112" s="33"/>
      <c r="F112" s="33"/>
      <c r="G112" s="33"/>
      <c r="H112" s="33"/>
      <c r="I112" s="33"/>
      <c r="J112" s="54"/>
      <c r="K112" s="54"/>
      <c r="L112" s="56"/>
      <c r="M112" s="56"/>
      <c r="N112" s="31"/>
      <c r="O112" s="1"/>
      <c r="P112" s="1"/>
      <c r="Q112" s="1"/>
      <c r="R112" s="1"/>
      <c r="S112" s="1"/>
      <c r="T112" s="1"/>
      <c r="U112" s="1"/>
    </row>
    <row r="113" spans="1:21" ht="21" customHeight="1" x14ac:dyDescent="0.2">
      <c r="A113" s="28"/>
      <c r="B113" s="67"/>
      <c r="C113" s="38"/>
      <c r="D113" s="38"/>
      <c r="E113" s="38"/>
      <c r="F113" s="39"/>
      <c r="G113" s="39"/>
      <c r="H113" s="40"/>
      <c r="I113" s="41"/>
      <c r="J113" s="54"/>
      <c r="K113" s="54"/>
      <c r="L113" s="33"/>
      <c r="M113" s="56"/>
      <c r="N113" s="35"/>
      <c r="O113" s="1"/>
      <c r="P113" s="1"/>
      <c r="Q113" s="1"/>
      <c r="R113" s="1"/>
      <c r="S113" s="1"/>
      <c r="T113" s="1"/>
      <c r="U113" s="1"/>
    </row>
    <row r="114" spans="1:21" ht="21" customHeight="1" x14ac:dyDescent="0.2">
      <c r="A114" s="63"/>
      <c r="B114" s="68"/>
      <c r="C114" s="69"/>
      <c r="D114" s="33"/>
      <c r="E114" s="33"/>
      <c r="F114" s="33"/>
      <c r="G114" s="33"/>
      <c r="H114" s="69"/>
      <c r="I114" s="33"/>
      <c r="J114" s="54"/>
      <c r="K114" s="54"/>
      <c r="L114" s="33"/>
      <c r="M114" s="56"/>
      <c r="N114" s="35"/>
      <c r="O114" s="1"/>
      <c r="P114" s="1"/>
      <c r="Q114" s="1"/>
      <c r="R114" s="1"/>
      <c r="S114" s="1"/>
      <c r="T114" s="1"/>
      <c r="U114" s="1"/>
    </row>
    <row r="115" spans="1:21" ht="21" customHeight="1" x14ac:dyDescent="0.2">
      <c r="A115" s="63"/>
      <c r="B115" s="68"/>
      <c r="C115" s="69"/>
      <c r="D115" s="33"/>
      <c r="E115" s="33"/>
      <c r="F115" s="33"/>
      <c r="G115" s="33"/>
      <c r="H115" s="69"/>
      <c r="I115" s="33"/>
      <c r="J115" s="54"/>
      <c r="K115" s="54"/>
      <c r="L115" s="70"/>
      <c r="M115" s="56"/>
      <c r="N115" s="27"/>
      <c r="O115" s="1"/>
      <c r="P115" s="1"/>
      <c r="Q115" s="1"/>
      <c r="R115" s="1"/>
      <c r="S115" s="1"/>
      <c r="T115" s="1"/>
      <c r="U115" s="1"/>
    </row>
    <row r="116" spans="1:21" ht="21" customHeight="1" x14ac:dyDescent="0.2">
      <c r="A116" s="63"/>
      <c r="B116" s="68"/>
      <c r="C116" s="69"/>
      <c r="D116" s="33"/>
      <c r="E116" s="33"/>
      <c r="F116" s="33"/>
      <c r="G116" s="33"/>
      <c r="H116" s="69"/>
      <c r="I116" s="33"/>
      <c r="J116" s="54"/>
      <c r="K116" s="54"/>
      <c r="L116" s="70"/>
      <c r="M116" s="56"/>
      <c r="N116" s="31"/>
      <c r="O116" s="1"/>
      <c r="P116" s="1"/>
      <c r="Q116" s="1"/>
      <c r="R116" s="1"/>
      <c r="S116" s="1"/>
      <c r="T116" s="1"/>
      <c r="U116" s="1"/>
    </row>
    <row r="117" spans="1:21" ht="21" customHeight="1" x14ac:dyDescent="0.2">
      <c r="A117" s="63"/>
      <c r="B117" s="68"/>
      <c r="C117" s="71"/>
      <c r="D117" s="71"/>
      <c r="E117" s="71"/>
      <c r="F117" s="33"/>
      <c r="G117" s="33"/>
      <c r="H117" s="62"/>
      <c r="I117" s="62"/>
      <c r="J117" s="54"/>
      <c r="K117" s="54"/>
      <c r="L117" s="70"/>
      <c r="M117" s="56"/>
      <c r="N117" s="25"/>
      <c r="O117" s="1"/>
      <c r="P117" s="1"/>
      <c r="Q117" s="1"/>
      <c r="R117" s="1"/>
      <c r="S117" s="1"/>
      <c r="T117" s="1"/>
      <c r="U117" s="1"/>
    </row>
    <row r="118" spans="1:21" ht="21" customHeight="1" x14ac:dyDescent="0.2">
      <c r="A118" s="63"/>
      <c r="B118" s="68"/>
      <c r="C118" s="71"/>
      <c r="D118" s="71"/>
      <c r="E118" s="71"/>
      <c r="F118" s="33"/>
      <c r="G118" s="33"/>
      <c r="H118" s="62"/>
      <c r="I118" s="62"/>
      <c r="J118" s="54"/>
      <c r="K118" s="54"/>
      <c r="L118" s="56"/>
      <c r="M118" s="56"/>
      <c r="N118" s="25"/>
      <c r="O118" s="1"/>
      <c r="P118" s="1"/>
      <c r="Q118" s="1"/>
      <c r="R118" s="1"/>
      <c r="S118" s="1"/>
      <c r="T118" s="1"/>
      <c r="U118" s="1"/>
    </row>
    <row r="119" spans="1:21" ht="21" customHeight="1" x14ac:dyDescent="0.2">
      <c r="A119" s="28"/>
      <c r="B119" s="42"/>
      <c r="C119" s="42"/>
      <c r="D119" s="42"/>
      <c r="E119" s="42"/>
      <c r="F119" s="42"/>
      <c r="G119" s="42"/>
      <c r="H119" s="1"/>
      <c r="I119" s="1"/>
      <c r="J119" s="54"/>
      <c r="K119" s="54"/>
      <c r="L119" s="33"/>
      <c r="M119" s="28"/>
      <c r="N119" s="43"/>
      <c r="O119" s="1"/>
      <c r="P119" s="44"/>
      <c r="Q119" s="44"/>
      <c r="R119" s="44"/>
      <c r="S119" s="44"/>
      <c r="T119" s="44"/>
      <c r="U119" s="1"/>
    </row>
    <row r="120" spans="1:21" ht="21" customHeight="1" x14ac:dyDescent="0.2">
      <c r="A120" s="28"/>
      <c r="B120" s="42"/>
      <c r="C120" s="42"/>
      <c r="D120" s="42"/>
      <c r="E120" s="42"/>
      <c r="F120" s="42"/>
      <c r="G120" s="42"/>
      <c r="H120" s="1"/>
      <c r="I120" s="1"/>
      <c r="J120" s="54"/>
      <c r="K120" s="54"/>
      <c r="L120" s="33"/>
      <c r="M120" s="28"/>
      <c r="N120" s="43"/>
      <c r="O120" s="1"/>
      <c r="P120" s="44"/>
      <c r="Q120" s="44"/>
      <c r="R120" s="44"/>
      <c r="S120" s="44"/>
      <c r="T120" s="44"/>
      <c r="U120" s="1"/>
    </row>
    <row r="121" spans="1:21" ht="27" customHeight="1" x14ac:dyDescent="0.2">
      <c r="A121" s="28"/>
      <c r="B121" s="42"/>
      <c r="C121" s="42"/>
      <c r="D121" s="42"/>
      <c r="E121" s="42"/>
      <c r="F121" s="42"/>
      <c r="G121" s="42"/>
      <c r="H121" s="1"/>
      <c r="I121" s="1"/>
      <c r="J121" s="54"/>
      <c r="K121" s="54"/>
      <c r="L121" s="33"/>
      <c r="M121" s="28"/>
      <c r="N121" s="45"/>
      <c r="O121" s="1"/>
      <c r="P121" s="44"/>
      <c r="Q121" s="44"/>
      <c r="R121" s="44"/>
      <c r="S121" s="44"/>
      <c r="T121" s="44"/>
      <c r="U121" s="1"/>
    </row>
    <row r="122" spans="1:21" ht="27" customHeight="1" x14ac:dyDescent="0.2">
      <c r="A122" s="28"/>
      <c r="B122" s="42"/>
      <c r="C122" s="42"/>
      <c r="D122" s="42"/>
      <c r="E122" s="42"/>
      <c r="F122" s="42"/>
      <c r="G122" s="42"/>
      <c r="H122" s="1"/>
      <c r="I122" s="1"/>
      <c r="J122" s="54"/>
      <c r="K122" s="54"/>
      <c r="L122" s="33"/>
      <c r="M122" s="28"/>
      <c r="N122" s="45"/>
      <c r="O122" s="1"/>
      <c r="P122" s="44"/>
      <c r="Q122" s="44"/>
      <c r="R122" s="44"/>
      <c r="S122" s="44"/>
      <c r="T122" s="44"/>
      <c r="U122" s="1"/>
    </row>
    <row r="123" spans="1:21" ht="27" customHeight="1" x14ac:dyDescent="0.2">
      <c r="A123" s="44"/>
      <c r="B123" s="44"/>
      <c r="C123" s="44"/>
      <c r="D123" s="44"/>
      <c r="E123" s="44"/>
      <c r="F123" s="44"/>
      <c r="G123" s="44"/>
      <c r="H123" s="44"/>
      <c r="I123" s="44"/>
      <c r="J123" s="54"/>
      <c r="K123" s="54"/>
      <c r="L123" s="44"/>
      <c r="M123" s="44"/>
      <c r="N123" s="44"/>
      <c r="O123" s="44"/>
      <c r="P123" s="44"/>
      <c r="Q123" s="44"/>
      <c r="R123" s="44"/>
      <c r="S123" s="44"/>
      <c r="T123" s="44"/>
      <c r="U123" s="44"/>
    </row>
    <row r="124" spans="1:21" ht="27" customHeight="1" x14ac:dyDescent="0.2">
      <c r="A124" s="44"/>
      <c r="B124" s="44"/>
      <c r="C124" s="44"/>
      <c r="D124" s="44"/>
      <c r="E124" s="44"/>
      <c r="F124" s="44"/>
      <c r="G124" s="44"/>
      <c r="H124" s="44"/>
      <c r="I124" s="44"/>
      <c r="J124" s="54"/>
      <c r="K124" s="54"/>
      <c r="L124" s="44"/>
      <c r="M124" s="44"/>
      <c r="N124" s="44"/>
      <c r="O124" s="44"/>
      <c r="P124" s="44"/>
      <c r="Q124" s="44"/>
      <c r="R124" s="44"/>
      <c r="S124" s="44"/>
      <c r="T124" s="44"/>
      <c r="U124" s="44"/>
    </row>
    <row r="125" spans="1:21" ht="27" customHeight="1" x14ac:dyDescent="0.2">
      <c r="A125" s="44"/>
      <c r="B125" s="44"/>
      <c r="C125" s="44"/>
      <c r="D125" s="44"/>
      <c r="E125" s="44"/>
      <c r="F125" s="44"/>
      <c r="G125" s="44"/>
      <c r="H125" s="44"/>
      <c r="I125" s="44"/>
      <c r="J125" s="54"/>
      <c r="K125" s="54"/>
      <c r="L125" s="44"/>
      <c r="M125" s="44"/>
      <c r="N125" s="44"/>
      <c r="O125" s="44"/>
      <c r="P125" s="44"/>
      <c r="Q125" s="44"/>
      <c r="R125" s="44"/>
      <c r="S125" s="44"/>
      <c r="T125" s="44"/>
      <c r="U125" s="44"/>
    </row>
    <row r="126" spans="1:21" ht="27" customHeight="1" x14ac:dyDescent="0.2">
      <c r="A126" s="44"/>
      <c r="B126" s="44"/>
      <c r="C126" s="44"/>
      <c r="D126" s="44"/>
      <c r="E126" s="44"/>
      <c r="F126" s="44"/>
      <c r="G126" s="44"/>
      <c r="H126" s="44"/>
      <c r="I126" s="44"/>
      <c r="J126" s="54"/>
      <c r="K126" s="54"/>
      <c r="L126" s="44"/>
      <c r="M126" s="44"/>
      <c r="N126" s="44"/>
      <c r="O126" s="44"/>
      <c r="P126" s="44"/>
      <c r="Q126" s="44"/>
      <c r="R126" s="44"/>
      <c r="S126" s="44"/>
      <c r="T126" s="44"/>
      <c r="U126" s="44"/>
    </row>
    <row r="127" spans="1:21" ht="27" customHeight="1" x14ac:dyDescent="0.2">
      <c r="A127" s="44"/>
      <c r="B127" s="44"/>
      <c r="C127" s="44"/>
      <c r="D127" s="44"/>
      <c r="E127" s="44"/>
      <c r="F127" s="44"/>
      <c r="G127" s="44"/>
      <c r="H127" s="44"/>
      <c r="I127" s="44"/>
      <c r="J127" s="54"/>
      <c r="K127" s="54"/>
      <c r="L127" s="44"/>
      <c r="M127" s="44"/>
      <c r="N127" s="44"/>
      <c r="O127" s="44"/>
      <c r="P127" s="44"/>
      <c r="Q127" s="44"/>
      <c r="R127" s="44"/>
      <c r="S127" s="44"/>
      <c r="T127" s="44"/>
      <c r="U127" s="44"/>
    </row>
    <row r="128" spans="1:21" ht="27" customHeight="1" x14ac:dyDescent="0.2">
      <c r="A128" s="44"/>
      <c r="B128" s="44"/>
      <c r="C128" s="44"/>
      <c r="D128" s="44"/>
      <c r="E128" s="44"/>
      <c r="F128" s="44"/>
      <c r="G128" s="44"/>
      <c r="H128" s="44"/>
      <c r="I128" s="44"/>
      <c r="J128" s="54"/>
      <c r="K128" s="54"/>
      <c r="L128" s="44"/>
      <c r="M128" s="44"/>
      <c r="N128" s="44"/>
      <c r="O128" s="44"/>
      <c r="P128" s="44"/>
      <c r="Q128" s="44"/>
      <c r="R128" s="44"/>
      <c r="S128" s="44"/>
      <c r="T128" s="44"/>
      <c r="U128" s="44"/>
    </row>
    <row r="129" spans="1:21" ht="27" customHeight="1" x14ac:dyDescent="0.2">
      <c r="A129" s="44"/>
      <c r="B129" s="44"/>
      <c r="C129" s="44"/>
      <c r="D129" s="44"/>
      <c r="E129" s="44"/>
      <c r="F129" s="44"/>
      <c r="G129" s="44"/>
      <c r="H129" s="44"/>
      <c r="I129" s="44"/>
      <c r="J129" s="54"/>
      <c r="K129" s="54"/>
      <c r="L129" s="44"/>
      <c r="M129" s="44"/>
      <c r="N129" s="44"/>
      <c r="O129" s="44"/>
      <c r="P129" s="44"/>
      <c r="Q129" s="44"/>
      <c r="R129" s="44"/>
      <c r="S129" s="44"/>
      <c r="T129" s="44"/>
      <c r="U129" s="44"/>
    </row>
    <row r="130" spans="1:21" ht="27" customHeight="1" x14ac:dyDescent="0.2">
      <c r="A130" s="44"/>
      <c r="B130" s="44"/>
      <c r="C130" s="44"/>
      <c r="D130" s="44"/>
      <c r="E130" s="44"/>
      <c r="F130" s="44"/>
      <c r="G130" s="44"/>
      <c r="H130" s="44"/>
      <c r="I130" s="44"/>
      <c r="J130" s="54"/>
      <c r="K130" s="54"/>
      <c r="L130" s="44"/>
      <c r="M130" s="44"/>
      <c r="N130" s="44"/>
      <c r="O130" s="44"/>
      <c r="P130" s="44"/>
      <c r="Q130" s="44"/>
      <c r="R130" s="44"/>
      <c r="S130" s="44"/>
      <c r="T130" s="44"/>
      <c r="U130" s="44"/>
    </row>
    <row r="131" spans="1:21" ht="27" customHeight="1" x14ac:dyDescent="0.2">
      <c r="A131" s="44"/>
      <c r="B131" s="44"/>
      <c r="C131" s="44"/>
      <c r="D131" s="44"/>
      <c r="E131" s="44"/>
      <c r="F131" s="44"/>
      <c r="G131" s="44"/>
      <c r="H131" s="44"/>
      <c r="I131" s="44"/>
      <c r="J131" s="54"/>
      <c r="K131" s="54"/>
      <c r="L131" s="44"/>
      <c r="M131" s="44"/>
      <c r="N131" s="44"/>
      <c r="O131" s="44"/>
      <c r="P131" s="44"/>
      <c r="Q131" s="44"/>
      <c r="R131" s="44"/>
      <c r="S131" s="44"/>
      <c r="T131" s="44"/>
      <c r="U131" s="44"/>
    </row>
    <row r="132" spans="1:21" ht="27" customHeight="1" x14ac:dyDescent="0.2">
      <c r="A132" s="44"/>
      <c r="B132" s="44"/>
      <c r="C132" s="44"/>
      <c r="D132" s="44"/>
      <c r="E132" s="44"/>
      <c r="F132" s="44"/>
      <c r="G132" s="44"/>
      <c r="H132" s="44"/>
      <c r="I132" s="44"/>
      <c r="J132" s="54"/>
      <c r="K132" s="54"/>
      <c r="L132" s="44"/>
      <c r="M132" s="44"/>
      <c r="N132" s="44"/>
      <c r="O132" s="44"/>
      <c r="P132" s="44"/>
      <c r="Q132" s="44"/>
      <c r="R132" s="44"/>
      <c r="S132" s="44"/>
      <c r="T132" s="44"/>
      <c r="U132" s="44"/>
    </row>
    <row r="133" spans="1:21" ht="27" customHeight="1" x14ac:dyDescent="0.2">
      <c r="A133" s="44"/>
      <c r="B133" s="44"/>
      <c r="C133" s="44"/>
      <c r="D133" s="44"/>
      <c r="E133" s="44"/>
      <c r="F133" s="44"/>
      <c r="G133" s="44"/>
      <c r="H133" s="44"/>
      <c r="I133" s="44"/>
      <c r="J133" s="54"/>
      <c r="K133" s="54"/>
      <c r="L133" s="44"/>
      <c r="M133" s="44"/>
      <c r="N133" s="44"/>
      <c r="O133" s="44"/>
      <c r="P133" s="44"/>
      <c r="Q133" s="44"/>
      <c r="R133" s="44"/>
      <c r="S133" s="44"/>
      <c r="T133" s="44"/>
      <c r="U133" s="44"/>
    </row>
    <row r="134" spans="1:21" ht="27" customHeight="1" x14ac:dyDescent="0.2">
      <c r="A134" s="44"/>
      <c r="B134" s="44"/>
      <c r="C134" s="44"/>
      <c r="D134" s="44"/>
      <c r="E134" s="44"/>
      <c r="F134" s="44"/>
      <c r="G134" s="44"/>
      <c r="H134" s="44"/>
      <c r="I134" s="44"/>
      <c r="J134" s="54"/>
      <c r="K134" s="54"/>
      <c r="L134" s="44"/>
      <c r="M134" s="44"/>
      <c r="N134" s="44"/>
      <c r="O134" s="44"/>
      <c r="P134" s="44"/>
      <c r="Q134" s="44"/>
      <c r="R134" s="44"/>
      <c r="S134" s="44"/>
      <c r="T134" s="44"/>
      <c r="U134" s="44"/>
    </row>
    <row r="135" spans="1:21" ht="27" customHeight="1" x14ac:dyDescent="0.2">
      <c r="A135" s="44"/>
      <c r="B135" s="44"/>
      <c r="C135" s="44"/>
      <c r="D135" s="44"/>
      <c r="E135" s="44"/>
      <c r="F135" s="44"/>
      <c r="G135" s="44"/>
      <c r="H135" s="44"/>
      <c r="I135" s="44"/>
      <c r="J135" s="54"/>
      <c r="K135" s="54"/>
      <c r="L135" s="44"/>
      <c r="M135" s="44"/>
      <c r="N135" s="44"/>
      <c r="O135" s="44"/>
      <c r="P135" s="44"/>
      <c r="Q135" s="44"/>
      <c r="R135" s="44"/>
      <c r="S135" s="44"/>
      <c r="T135" s="44"/>
      <c r="U135" s="44"/>
    </row>
    <row r="136" spans="1:21" ht="27" customHeight="1" x14ac:dyDescent="0.2">
      <c r="A136" s="44"/>
      <c r="B136" s="44"/>
      <c r="C136" s="44"/>
      <c r="D136" s="44"/>
      <c r="E136" s="44"/>
      <c r="F136" s="44"/>
      <c r="G136" s="44"/>
      <c r="H136" s="44"/>
      <c r="I136" s="44"/>
      <c r="J136" s="54"/>
      <c r="K136" s="54"/>
      <c r="L136" s="44"/>
      <c r="M136" s="44"/>
      <c r="N136" s="44"/>
      <c r="O136" s="44"/>
      <c r="P136" s="44"/>
      <c r="Q136" s="44"/>
      <c r="R136" s="44"/>
      <c r="S136" s="44"/>
      <c r="T136" s="44"/>
      <c r="U136" s="44"/>
    </row>
    <row r="137" spans="1:21" ht="27" customHeight="1" x14ac:dyDescent="0.2">
      <c r="A137" s="44"/>
      <c r="B137" s="44"/>
      <c r="C137" s="44"/>
      <c r="D137" s="44"/>
      <c r="E137" s="44"/>
      <c r="F137" s="44"/>
      <c r="G137" s="44"/>
      <c r="H137" s="44"/>
      <c r="I137" s="44"/>
      <c r="J137" s="54"/>
      <c r="K137" s="54"/>
      <c r="L137" s="44"/>
      <c r="M137" s="44"/>
      <c r="N137" s="44"/>
      <c r="O137" s="44"/>
      <c r="P137" s="44"/>
      <c r="Q137" s="44"/>
      <c r="R137" s="44"/>
      <c r="S137" s="44"/>
      <c r="T137" s="44"/>
      <c r="U137" s="44"/>
    </row>
    <row r="138" spans="1:21" ht="27" customHeight="1" x14ac:dyDescent="0.2">
      <c r="A138" s="44"/>
      <c r="B138" s="44"/>
      <c r="C138" s="44"/>
      <c r="D138" s="44"/>
      <c r="E138" s="44"/>
      <c r="F138" s="44"/>
      <c r="G138" s="44"/>
      <c r="H138" s="44"/>
      <c r="I138" s="44"/>
      <c r="J138" s="54"/>
      <c r="K138" s="54"/>
      <c r="L138" s="44"/>
      <c r="M138" s="44"/>
      <c r="N138" s="44"/>
      <c r="O138" s="44"/>
      <c r="P138" s="44"/>
      <c r="Q138" s="44"/>
      <c r="R138" s="44"/>
      <c r="S138" s="44"/>
      <c r="T138" s="44"/>
      <c r="U138" s="44"/>
    </row>
    <row r="139" spans="1:21" ht="27" customHeight="1" x14ac:dyDescent="0.2">
      <c r="A139" s="44"/>
      <c r="B139" s="44"/>
      <c r="C139" s="44"/>
      <c r="D139" s="44"/>
      <c r="E139" s="44"/>
      <c r="F139" s="44"/>
      <c r="G139" s="44"/>
      <c r="H139" s="44"/>
      <c r="I139" s="44"/>
      <c r="J139" s="54"/>
      <c r="K139" s="54"/>
      <c r="L139" s="44"/>
      <c r="M139" s="44"/>
      <c r="N139" s="44"/>
      <c r="O139" s="44"/>
      <c r="P139" s="44"/>
      <c r="Q139" s="44"/>
      <c r="R139" s="44"/>
      <c r="S139" s="44"/>
      <c r="T139" s="44"/>
      <c r="U139" s="44"/>
    </row>
    <row r="140" spans="1:21" ht="27" customHeight="1" x14ac:dyDescent="0.2">
      <c r="A140" s="44"/>
      <c r="B140" s="44"/>
      <c r="C140" s="44"/>
      <c r="D140" s="44"/>
      <c r="E140" s="44"/>
      <c r="F140" s="44"/>
      <c r="G140" s="44"/>
      <c r="H140" s="44"/>
      <c r="I140" s="44"/>
      <c r="J140" s="54"/>
      <c r="K140" s="54"/>
      <c r="L140" s="44"/>
      <c r="M140" s="44"/>
      <c r="N140" s="44"/>
      <c r="O140" s="44"/>
      <c r="P140" s="44"/>
      <c r="Q140" s="44"/>
      <c r="R140" s="44"/>
      <c r="S140" s="44"/>
      <c r="T140" s="44"/>
      <c r="U140" s="44"/>
    </row>
    <row r="141" spans="1:21" ht="27" customHeight="1" x14ac:dyDescent="0.2">
      <c r="A141" s="44"/>
      <c r="B141" s="44"/>
      <c r="C141" s="44"/>
      <c r="D141" s="44"/>
      <c r="E141" s="44"/>
      <c r="F141" s="44"/>
      <c r="G141" s="44"/>
      <c r="H141" s="44"/>
      <c r="I141" s="44"/>
      <c r="J141" s="54"/>
      <c r="K141" s="54"/>
      <c r="L141" s="44"/>
      <c r="M141" s="44"/>
      <c r="N141" s="44"/>
      <c r="O141" s="44"/>
      <c r="P141" s="44"/>
      <c r="Q141" s="44"/>
      <c r="R141" s="44"/>
      <c r="S141" s="44"/>
      <c r="T141" s="44"/>
      <c r="U141" s="44"/>
    </row>
    <row r="142" spans="1:21" ht="27" customHeight="1" x14ac:dyDescent="0.2">
      <c r="A142" s="44"/>
      <c r="B142" s="44"/>
      <c r="C142" s="44"/>
      <c r="D142" s="44"/>
      <c r="E142" s="44"/>
      <c r="F142" s="44"/>
      <c r="G142" s="44"/>
      <c r="H142" s="44"/>
      <c r="I142" s="44"/>
      <c r="J142" s="54"/>
      <c r="K142" s="54"/>
      <c r="L142" s="44"/>
      <c r="M142" s="44"/>
      <c r="N142" s="44"/>
      <c r="O142" s="44"/>
      <c r="P142" s="44"/>
      <c r="Q142" s="44"/>
      <c r="R142" s="44"/>
      <c r="S142" s="44"/>
      <c r="T142" s="44"/>
      <c r="U142" s="44"/>
    </row>
    <row r="143" spans="1:21" ht="27" customHeight="1" x14ac:dyDescent="0.2">
      <c r="A143" s="44"/>
      <c r="B143" s="44"/>
      <c r="C143" s="44"/>
      <c r="D143" s="44"/>
      <c r="E143" s="44"/>
      <c r="F143" s="44"/>
      <c r="G143" s="44"/>
      <c r="H143" s="44"/>
      <c r="I143" s="44"/>
      <c r="J143" s="54"/>
      <c r="K143" s="54"/>
      <c r="L143" s="44"/>
      <c r="M143" s="44"/>
      <c r="N143" s="44"/>
      <c r="O143" s="44"/>
      <c r="P143" s="1"/>
      <c r="Q143" s="1"/>
      <c r="R143" s="1"/>
      <c r="S143" s="1"/>
      <c r="T143" s="1"/>
      <c r="U143" s="44"/>
    </row>
    <row r="144" spans="1:21" ht="27" customHeight="1" x14ac:dyDescent="0.2">
      <c r="A144" s="44"/>
      <c r="B144" s="44"/>
      <c r="C144" s="44"/>
      <c r="D144" s="44"/>
      <c r="E144" s="44"/>
      <c r="F144" s="44"/>
      <c r="G144" s="44"/>
      <c r="H144" s="44"/>
      <c r="I144" s="44"/>
      <c r="J144" s="54"/>
      <c r="K144" s="54"/>
      <c r="L144" s="44"/>
      <c r="M144" s="44"/>
      <c r="N144" s="44"/>
      <c r="O144" s="44"/>
      <c r="P144" s="1"/>
      <c r="Q144" s="1"/>
      <c r="R144" s="1"/>
      <c r="S144" s="1"/>
      <c r="T144" s="1"/>
      <c r="U144" s="44"/>
    </row>
    <row r="145" spans="1:21" ht="27" customHeight="1" x14ac:dyDescent="0.2">
      <c r="A145" s="44"/>
      <c r="B145" s="44"/>
      <c r="C145" s="44"/>
      <c r="D145" s="44"/>
      <c r="E145" s="44"/>
      <c r="F145" s="44"/>
      <c r="G145" s="44"/>
      <c r="H145" s="44"/>
      <c r="I145" s="44"/>
      <c r="J145" s="54"/>
      <c r="K145" s="54"/>
      <c r="L145" s="44"/>
      <c r="M145" s="44"/>
      <c r="N145" s="44"/>
      <c r="O145" s="44"/>
      <c r="P145" s="1"/>
      <c r="Q145" s="1"/>
      <c r="R145" s="1"/>
      <c r="S145" s="1"/>
      <c r="T145" s="1"/>
      <c r="U145" s="44"/>
    </row>
    <row r="146" spans="1:21" ht="27" customHeight="1" x14ac:dyDescent="0.2">
      <c r="A146" s="44"/>
      <c r="B146" s="44"/>
      <c r="C146" s="44"/>
      <c r="D146" s="44"/>
      <c r="E146" s="44"/>
      <c r="F146" s="44"/>
      <c r="G146" s="44"/>
      <c r="H146" s="44"/>
      <c r="I146" s="44"/>
      <c r="J146" s="54"/>
      <c r="K146" s="54"/>
      <c r="L146" s="44"/>
      <c r="M146" s="44"/>
      <c r="N146" s="44"/>
      <c r="O146" s="44"/>
      <c r="P146" s="1"/>
      <c r="Q146" s="1"/>
      <c r="R146" s="1"/>
      <c r="S146" s="1"/>
      <c r="T146" s="1"/>
      <c r="U146" s="44"/>
    </row>
    <row r="147" spans="1:21" ht="27" customHeight="1" x14ac:dyDescent="0.2">
      <c r="A147" s="2"/>
      <c r="B147" s="1"/>
      <c r="C147" s="1"/>
      <c r="D147" s="1"/>
      <c r="E147" s="1"/>
      <c r="F147" s="1"/>
      <c r="G147" s="1"/>
      <c r="H147" s="1"/>
      <c r="I147" s="1"/>
      <c r="J147" s="54"/>
      <c r="K147" s="54"/>
      <c r="L147" s="2"/>
      <c r="M147" s="1"/>
      <c r="N147" s="1"/>
      <c r="O147" s="1"/>
      <c r="P147" s="1"/>
      <c r="Q147" s="1"/>
      <c r="R147" s="1"/>
      <c r="S147" s="1"/>
      <c r="T147" s="1"/>
      <c r="U147" s="1"/>
    </row>
    <row r="148" spans="1:21" ht="27" customHeight="1" x14ac:dyDescent="0.2">
      <c r="A148" s="2"/>
      <c r="B148" s="1"/>
      <c r="C148" s="1"/>
      <c r="D148" s="1"/>
      <c r="E148" s="1"/>
      <c r="F148" s="1"/>
      <c r="G148" s="1"/>
      <c r="H148" s="1"/>
      <c r="I148" s="1"/>
      <c r="J148" s="54"/>
      <c r="K148" s="54"/>
      <c r="L148" s="2"/>
      <c r="M148" s="1"/>
      <c r="N148" s="1"/>
      <c r="O148" s="1"/>
      <c r="P148" s="1"/>
      <c r="Q148" s="1"/>
      <c r="R148" s="1"/>
      <c r="S148" s="1"/>
      <c r="T148" s="1"/>
      <c r="U148" s="1"/>
    </row>
    <row r="149" spans="1:21" ht="27" customHeight="1" x14ac:dyDescent="0.2">
      <c r="A149" s="2"/>
      <c r="B149" s="1"/>
      <c r="C149" s="1"/>
      <c r="D149" s="1"/>
      <c r="E149" s="1"/>
      <c r="F149" s="1"/>
      <c r="G149" s="1"/>
      <c r="H149" s="1"/>
      <c r="I149" s="1"/>
      <c r="J149" s="54"/>
      <c r="K149" s="54"/>
      <c r="L149" s="2"/>
      <c r="M149" s="1"/>
      <c r="N149" s="1"/>
      <c r="O149" s="1"/>
      <c r="P149" s="1"/>
      <c r="Q149" s="1"/>
      <c r="R149" s="1"/>
      <c r="S149" s="1"/>
      <c r="T149" s="1"/>
      <c r="U149" s="1"/>
    </row>
    <row r="150" spans="1:21" ht="27" customHeight="1" x14ac:dyDescent="0.2">
      <c r="A150" s="2"/>
      <c r="B150" s="1"/>
      <c r="C150" s="1"/>
      <c r="D150" s="1"/>
      <c r="E150" s="1"/>
      <c r="F150" s="1"/>
      <c r="G150" s="1"/>
      <c r="H150" s="1"/>
      <c r="I150" s="1"/>
      <c r="J150" s="54"/>
      <c r="K150" s="54"/>
      <c r="L150" s="2"/>
      <c r="M150" s="1"/>
      <c r="N150" s="1"/>
      <c r="O150" s="1"/>
      <c r="P150" s="1"/>
      <c r="Q150" s="1"/>
      <c r="R150" s="1"/>
      <c r="S150" s="1"/>
      <c r="T150" s="1"/>
      <c r="U150" s="1"/>
    </row>
    <row r="151" spans="1:21" ht="27" customHeight="1" x14ac:dyDescent="0.2">
      <c r="A151" s="2"/>
      <c r="B151" s="1"/>
      <c r="C151" s="1"/>
      <c r="D151" s="1"/>
      <c r="E151" s="1"/>
      <c r="F151" s="1"/>
      <c r="G151" s="1"/>
      <c r="H151" s="1"/>
      <c r="I151" s="1"/>
      <c r="J151" s="54"/>
      <c r="K151" s="54"/>
      <c r="L151" s="2"/>
      <c r="M151" s="1"/>
      <c r="N151" s="1"/>
      <c r="O151" s="1"/>
      <c r="P151" s="1"/>
      <c r="Q151" s="1"/>
      <c r="R151" s="1"/>
      <c r="S151" s="1"/>
      <c r="T151" s="1"/>
      <c r="U151" s="1"/>
    </row>
    <row r="152" spans="1:21" ht="27" customHeight="1" x14ac:dyDescent="0.2">
      <c r="A152" s="2"/>
      <c r="B152" s="1"/>
      <c r="C152" s="1"/>
      <c r="D152" s="1"/>
      <c r="E152" s="1"/>
      <c r="F152" s="1"/>
      <c r="G152" s="1"/>
      <c r="H152" s="1"/>
      <c r="I152" s="1"/>
      <c r="J152" s="54"/>
      <c r="K152" s="54"/>
      <c r="L152" s="2"/>
      <c r="M152" s="1"/>
      <c r="N152" s="1"/>
      <c r="O152" s="1"/>
      <c r="P152" s="1"/>
      <c r="Q152" s="1"/>
      <c r="R152" s="1"/>
      <c r="S152" s="1"/>
      <c r="T152" s="1"/>
      <c r="U152" s="1"/>
    </row>
    <row r="153" spans="1:21" ht="14.25" customHeight="1" x14ac:dyDescent="0.2">
      <c r="A153" s="2"/>
      <c r="B153" s="1"/>
      <c r="C153" s="1"/>
      <c r="D153" s="1"/>
      <c r="E153" s="1"/>
      <c r="F153" s="1"/>
      <c r="G153" s="1"/>
      <c r="H153" s="1"/>
      <c r="I153" s="1"/>
      <c r="J153" s="54"/>
      <c r="K153" s="54"/>
      <c r="L153" s="2"/>
      <c r="M153" s="1"/>
      <c r="N153" s="1"/>
      <c r="O153" s="1"/>
      <c r="P153" s="1"/>
      <c r="Q153" s="1"/>
      <c r="R153" s="1"/>
      <c r="S153" s="1"/>
      <c r="T153" s="1"/>
      <c r="U153" s="1"/>
    </row>
    <row r="154" spans="1:21" ht="14.25" customHeight="1" x14ac:dyDescent="0.2">
      <c r="A154" s="2"/>
      <c r="B154" s="1"/>
      <c r="C154" s="1"/>
      <c r="D154" s="1"/>
      <c r="E154" s="1"/>
      <c r="F154" s="1"/>
      <c r="G154" s="1"/>
      <c r="H154" s="1"/>
      <c r="I154" s="1"/>
      <c r="J154" s="54"/>
      <c r="K154" s="54"/>
      <c r="L154" s="2"/>
      <c r="M154" s="1"/>
      <c r="N154" s="1"/>
      <c r="O154" s="1"/>
      <c r="P154" s="1"/>
      <c r="Q154" s="1"/>
      <c r="R154" s="1"/>
      <c r="S154" s="1"/>
      <c r="T154" s="1"/>
      <c r="U154" s="1"/>
    </row>
    <row r="155" spans="1:21" ht="14.25" customHeight="1" x14ac:dyDescent="0.2">
      <c r="A155" s="2"/>
      <c r="B155" s="1"/>
      <c r="C155" s="1"/>
      <c r="D155" s="1"/>
      <c r="E155" s="1"/>
      <c r="F155" s="1"/>
      <c r="G155" s="1"/>
      <c r="H155" s="1"/>
      <c r="I155" s="1"/>
      <c r="J155" s="54"/>
      <c r="K155" s="54"/>
      <c r="L155" s="2"/>
      <c r="M155" s="1"/>
      <c r="N155" s="1"/>
      <c r="O155" s="1"/>
      <c r="P155" s="1"/>
      <c r="Q155" s="1"/>
      <c r="R155" s="1"/>
      <c r="S155" s="1"/>
      <c r="T155" s="1"/>
      <c r="U155" s="1"/>
    </row>
    <row r="156" spans="1:21" ht="14.25" customHeight="1" x14ac:dyDescent="0.2">
      <c r="A156" s="2"/>
      <c r="B156" s="1"/>
      <c r="C156" s="1"/>
      <c r="D156" s="1"/>
      <c r="E156" s="1"/>
      <c r="F156" s="1"/>
      <c r="G156" s="1"/>
      <c r="H156" s="1"/>
      <c r="I156" s="1"/>
      <c r="J156" s="54"/>
      <c r="K156" s="54"/>
      <c r="L156" s="2"/>
      <c r="M156" s="1"/>
      <c r="N156" s="1"/>
      <c r="O156" s="1"/>
      <c r="P156" s="1"/>
      <c r="Q156" s="1"/>
      <c r="R156" s="1"/>
      <c r="S156" s="1"/>
      <c r="T156" s="1"/>
      <c r="U156" s="1"/>
    </row>
    <row r="157" spans="1:21" ht="14.25" customHeight="1" x14ac:dyDescent="0.2">
      <c r="A157" s="2"/>
      <c r="B157" s="1"/>
      <c r="C157" s="1"/>
      <c r="D157" s="1"/>
      <c r="E157" s="1"/>
      <c r="F157" s="1"/>
      <c r="G157" s="1"/>
      <c r="H157" s="1"/>
      <c r="I157" s="1"/>
      <c r="J157" s="54"/>
      <c r="K157" s="54"/>
      <c r="L157" s="2"/>
      <c r="M157" s="1"/>
      <c r="N157" s="1"/>
      <c r="O157" s="1"/>
      <c r="P157" s="1"/>
      <c r="Q157" s="1"/>
      <c r="R157" s="1"/>
      <c r="S157" s="1"/>
      <c r="T157" s="1"/>
      <c r="U157" s="1"/>
    </row>
    <row r="158" spans="1:21" ht="14.25" customHeight="1" x14ac:dyDescent="0.2">
      <c r="A158" s="2"/>
      <c r="B158" s="1"/>
      <c r="C158" s="1"/>
      <c r="D158" s="1"/>
      <c r="E158" s="1"/>
      <c r="F158" s="1"/>
      <c r="G158" s="1"/>
      <c r="H158" s="1"/>
      <c r="I158" s="1"/>
      <c r="J158" s="54"/>
      <c r="K158" s="54"/>
      <c r="L158" s="2"/>
      <c r="M158" s="1"/>
      <c r="N158" s="1"/>
      <c r="O158" s="1"/>
      <c r="P158" s="1"/>
      <c r="Q158" s="1"/>
      <c r="R158" s="1"/>
      <c r="S158" s="1"/>
      <c r="T158" s="1"/>
      <c r="U158" s="1"/>
    </row>
    <row r="159" spans="1:21" ht="14.25" customHeight="1" x14ac:dyDescent="0.2">
      <c r="A159" s="2"/>
      <c r="B159" s="1"/>
      <c r="C159" s="1"/>
      <c r="D159" s="1"/>
      <c r="E159" s="1"/>
      <c r="F159" s="1"/>
      <c r="G159" s="1"/>
      <c r="H159" s="1"/>
      <c r="I159" s="1"/>
      <c r="J159" s="54"/>
      <c r="K159" s="54"/>
      <c r="L159" s="2"/>
      <c r="M159" s="1"/>
      <c r="N159" s="1"/>
      <c r="O159" s="1"/>
      <c r="P159" s="1"/>
      <c r="Q159" s="1"/>
      <c r="R159" s="1"/>
      <c r="S159" s="1"/>
      <c r="T159" s="1"/>
      <c r="U159" s="1"/>
    </row>
    <row r="160" spans="1:21" ht="14.25" customHeight="1" x14ac:dyDescent="0.2">
      <c r="A160" s="2"/>
      <c r="B160" s="1"/>
      <c r="C160" s="1"/>
      <c r="D160" s="1"/>
      <c r="E160" s="1"/>
      <c r="F160" s="1"/>
      <c r="G160" s="1"/>
      <c r="H160" s="1"/>
      <c r="I160" s="1"/>
      <c r="J160" s="54"/>
      <c r="K160" s="54"/>
      <c r="L160" s="2"/>
      <c r="M160" s="1"/>
      <c r="N160" s="1"/>
      <c r="O160" s="1"/>
      <c r="P160" s="1"/>
      <c r="Q160" s="1"/>
      <c r="R160" s="1"/>
      <c r="S160" s="1"/>
      <c r="T160" s="1"/>
      <c r="U160" s="1"/>
    </row>
    <row r="161" spans="1:21" ht="14.25" customHeight="1" x14ac:dyDescent="0.2">
      <c r="A161" s="2"/>
      <c r="B161" s="1"/>
      <c r="C161" s="1"/>
      <c r="D161" s="1"/>
      <c r="E161" s="1"/>
      <c r="F161" s="1"/>
      <c r="G161" s="1"/>
      <c r="H161" s="1"/>
      <c r="I161" s="1"/>
      <c r="J161" s="54"/>
      <c r="K161" s="54"/>
      <c r="L161" s="2"/>
      <c r="M161" s="1"/>
      <c r="N161" s="1"/>
      <c r="O161" s="1"/>
      <c r="P161" s="1"/>
      <c r="Q161" s="1"/>
      <c r="R161" s="1"/>
      <c r="S161" s="1"/>
      <c r="T161" s="1"/>
      <c r="U161" s="1"/>
    </row>
    <row r="162" spans="1:21" ht="14.25" customHeight="1" x14ac:dyDescent="0.2">
      <c r="A162" s="2"/>
      <c r="B162" s="1"/>
      <c r="C162" s="1"/>
      <c r="D162" s="1"/>
      <c r="E162" s="1"/>
      <c r="F162" s="1"/>
      <c r="G162" s="1"/>
      <c r="H162" s="1"/>
      <c r="I162" s="1"/>
      <c r="J162" s="54"/>
      <c r="K162" s="54"/>
      <c r="L162" s="2"/>
      <c r="M162" s="1"/>
      <c r="N162" s="1"/>
      <c r="O162" s="1"/>
      <c r="P162" s="1"/>
      <c r="Q162" s="1"/>
      <c r="R162" s="1"/>
      <c r="S162" s="1"/>
      <c r="T162" s="1"/>
      <c r="U162" s="1"/>
    </row>
    <row r="163" spans="1:21" ht="14.25" customHeight="1" x14ac:dyDescent="0.2">
      <c r="A163" s="2"/>
      <c r="B163" s="1"/>
      <c r="C163" s="1"/>
      <c r="D163" s="1"/>
      <c r="E163" s="1"/>
      <c r="F163" s="1"/>
      <c r="G163" s="1"/>
      <c r="H163" s="1"/>
      <c r="I163" s="1"/>
      <c r="J163" s="54"/>
      <c r="K163" s="54"/>
      <c r="L163" s="2"/>
      <c r="M163" s="1"/>
      <c r="N163" s="1"/>
      <c r="O163" s="1"/>
      <c r="P163" s="1"/>
      <c r="Q163" s="1"/>
      <c r="R163" s="1"/>
      <c r="S163" s="1"/>
      <c r="T163" s="1"/>
      <c r="U163" s="1"/>
    </row>
    <row r="164" spans="1:21" ht="14.25" customHeight="1" x14ac:dyDescent="0.2">
      <c r="A164" s="2"/>
      <c r="B164" s="1"/>
      <c r="C164" s="1"/>
      <c r="D164" s="1"/>
      <c r="E164" s="1"/>
      <c r="F164" s="1"/>
      <c r="G164" s="1"/>
      <c r="H164" s="1"/>
      <c r="I164" s="1"/>
      <c r="J164" s="54"/>
      <c r="K164" s="54"/>
      <c r="L164" s="2"/>
      <c r="M164" s="1"/>
      <c r="N164" s="1"/>
      <c r="O164" s="1"/>
      <c r="P164" s="1"/>
      <c r="Q164" s="1"/>
      <c r="R164" s="1"/>
      <c r="S164" s="1"/>
      <c r="T164" s="1"/>
      <c r="U164" s="1"/>
    </row>
    <row r="165" spans="1:21" ht="14.25" customHeight="1" x14ac:dyDescent="0.2">
      <c r="A165" s="2"/>
      <c r="B165" s="1"/>
      <c r="C165" s="1"/>
      <c r="D165" s="1"/>
      <c r="E165" s="1"/>
      <c r="F165" s="1"/>
      <c r="G165" s="1"/>
      <c r="H165" s="1"/>
      <c r="I165" s="1"/>
      <c r="J165" s="54"/>
      <c r="K165" s="54"/>
      <c r="L165" s="2"/>
      <c r="M165" s="1"/>
      <c r="N165" s="1"/>
      <c r="O165" s="1"/>
      <c r="P165" s="1"/>
      <c r="Q165" s="1"/>
      <c r="R165" s="1"/>
      <c r="S165" s="1"/>
      <c r="T165" s="1"/>
      <c r="U165" s="1"/>
    </row>
    <row r="166" spans="1:21" ht="14.25" customHeight="1" x14ac:dyDescent="0.2">
      <c r="A166" s="2"/>
      <c r="B166" s="1"/>
      <c r="C166" s="1"/>
      <c r="D166" s="1"/>
      <c r="E166" s="1"/>
      <c r="F166" s="1"/>
      <c r="G166" s="1"/>
      <c r="H166" s="1"/>
      <c r="I166" s="1"/>
      <c r="J166" s="54"/>
      <c r="K166" s="54"/>
      <c r="L166" s="2"/>
      <c r="M166" s="1"/>
      <c r="N166" s="1"/>
      <c r="O166" s="1"/>
      <c r="P166" s="1"/>
      <c r="Q166" s="1"/>
      <c r="R166" s="1"/>
      <c r="S166" s="1"/>
      <c r="T166" s="1"/>
      <c r="U166" s="1"/>
    </row>
    <row r="167" spans="1:21" ht="14.25" customHeight="1" x14ac:dyDescent="0.2">
      <c r="A167" s="2"/>
      <c r="B167" s="1"/>
      <c r="C167" s="1"/>
      <c r="D167" s="1"/>
      <c r="E167" s="1"/>
      <c r="F167" s="1"/>
      <c r="G167" s="1"/>
      <c r="H167" s="1"/>
      <c r="I167" s="1"/>
      <c r="J167" s="54"/>
      <c r="K167" s="54"/>
      <c r="L167" s="2"/>
      <c r="M167" s="1"/>
      <c r="N167" s="1"/>
      <c r="O167" s="1"/>
      <c r="P167" s="1"/>
      <c r="Q167" s="1"/>
      <c r="R167" s="1"/>
      <c r="S167" s="1"/>
      <c r="T167" s="1"/>
      <c r="U167" s="1"/>
    </row>
    <row r="168" spans="1:21" ht="14.25" customHeight="1" x14ac:dyDescent="0.2">
      <c r="A168" s="2"/>
      <c r="B168" s="1"/>
      <c r="C168" s="1"/>
      <c r="D168" s="1"/>
      <c r="E168" s="1"/>
      <c r="F168" s="1"/>
      <c r="G168" s="1"/>
      <c r="H168" s="1"/>
      <c r="I168" s="1"/>
      <c r="J168" s="54"/>
      <c r="K168" s="54"/>
      <c r="L168" s="2"/>
      <c r="M168" s="1"/>
      <c r="N168" s="1"/>
      <c r="O168" s="1"/>
      <c r="P168" s="1"/>
      <c r="Q168" s="1"/>
      <c r="R168" s="1"/>
      <c r="S168" s="1"/>
      <c r="T168" s="1"/>
      <c r="U168" s="1"/>
    </row>
    <row r="169" spans="1:21" ht="14.25" customHeight="1" x14ac:dyDescent="0.2">
      <c r="A169" s="2"/>
      <c r="B169" s="1"/>
      <c r="C169" s="1"/>
      <c r="D169" s="1"/>
      <c r="E169" s="1"/>
      <c r="F169" s="1"/>
      <c r="G169" s="1"/>
      <c r="H169" s="1"/>
      <c r="I169" s="1"/>
      <c r="J169" s="54"/>
      <c r="K169" s="54"/>
      <c r="L169" s="2"/>
      <c r="M169" s="1"/>
      <c r="N169" s="1"/>
      <c r="O169" s="1"/>
      <c r="P169" s="1"/>
      <c r="Q169" s="1"/>
      <c r="R169" s="1"/>
      <c r="S169" s="1"/>
      <c r="T169" s="1"/>
      <c r="U169" s="1"/>
    </row>
    <row r="170" spans="1:21" ht="14.25" customHeight="1" x14ac:dyDescent="0.2">
      <c r="A170" s="2"/>
      <c r="B170" s="1"/>
      <c r="C170" s="1"/>
      <c r="D170" s="1"/>
      <c r="E170" s="1"/>
      <c r="F170" s="1"/>
      <c r="G170" s="1"/>
      <c r="H170" s="1"/>
      <c r="I170" s="1"/>
      <c r="J170" s="54"/>
      <c r="K170" s="54"/>
      <c r="L170" s="2"/>
      <c r="M170" s="1"/>
      <c r="N170" s="1"/>
      <c r="O170" s="1"/>
      <c r="P170" s="1"/>
      <c r="Q170" s="1"/>
      <c r="R170" s="1"/>
      <c r="S170" s="1"/>
      <c r="T170" s="1"/>
      <c r="U170" s="1"/>
    </row>
    <row r="171" spans="1:21" ht="14.25" customHeight="1" x14ac:dyDescent="0.2">
      <c r="A171" s="2"/>
      <c r="B171" s="1"/>
      <c r="C171" s="1"/>
      <c r="D171" s="1"/>
      <c r="E171" s="1"/>
      <c r="F171" s="1"/>
      <c r="G171" s="1"/>
      <c r="H171" s="1"/>
      <c r="I171" s="1"/>
      <c r="J171" s="54"/>
      <c r="K171" s="54"/>
      <c r="L171" s="2"/>
      <c r="M171" s="1"/>
      <c r="N171" s="1"/>
      <c r="O171" s="1"/>
      <c r="P171" s="1"/>
      <c r="Q171" s="1"/>
      <c r="R171" s="1"/>
      <c r="S171" s="1"/>
      <c r="T171" s="1"/>
      <c r="U171" s="1"/>
    </row>
    <row r="172" spans="1:21" ht="14.25" customHeight="1" x14ac:dyDescent="0.2">
      <c r="A172" s="2"/>
      <c r="B172" s="1"/>
      <c r="C172" s="1"/>
      <c r="D172" s="1"/>
      <c r="E172" s="1"/>
      <c r="F172" s="1"/>
      <c r="G172" s="1"/>
      <c r="H172" s="1"/>
      <c r="I172" s="1"/>
      <c r="J172" s="54"/>
      <c r="K172" s="54"/>
      <c r="L172" s="2"/>
      <c r="M172" s="1"/>
      <c r="N172" s="1"/>
      <c r="O172" s="1"/>
      <c r="P172" s="1"/>
      <c r="Q172" s="1"/>
      <c r="R172" s="1"/>
      <c r="S172" s="1"/>
      <c r="T172" s="1"/>
      <c r="U172" s="1"/>
    </row>
    <row r="173" spans="1:21" ht="14.25" customHeight="1" x14ac:dyDescent="0.2">
      <c r="A173" s="2"/>
      <c r="B173" s="1"/>
      <c r="C173" s="1"/>
      <c r="D173" s="1"/>
      <c r="E173" s="1"/>
      <c r="F173" s="1"/>
      <c r="G173" s="1"/>
      <c r="H173" s="1"/>
      <c r="I173" s="1"/>
      <c r="J173" s="54"/>
      <c r="K173" s="54"/>
      <c r="L173" s="2"/>
      <c r="M173" s="1"/>
      <c r="N173" s="1"/>
      <c r="O173" s="1"/>
      <c r="P173" s="1"/>
      <c r="Q173" s="1"/>
      <c r="R173" s="1"/>
      <c r="S173" s="1"/>
      <c r="T173" s="1"/>
      <c r="U173" s="1"/>
    </row>
    <row r="174" spans="1:21" ht="14.25" customHeight="1" x14ac:dyDescent="0.2">
      <c r="A174" s="2"/>
      <c r="B174" s="1"/>
      <c r="C174" s="1"/>
      <c r="D174" s="1"/>
      <c r="E174" s="1"/>
      <c r="F174" s="1"/>
      <c r="G174" s="1"/>
      <c r="H174" s="1"/>
      <c r="I174" s="1"/>
      <c r="J174" s="54"/>
      <c r="K174" s="54"/>
      <c r="L174" s="2"/>
      <c r="M174" s="1"/>
      <c r="N174" s="1"/>
      <c r="O174" s="1"/>
      <c r="P174" s="1"/>
      <c r="Q174" s="1"/>
      <c r="R174" s="1"/>
      <c r="S174" s="1"/>
      <c r="T174" s="1"/>
      <c r="U174" s="1"/>
    </row>
    <row r="175" spans="1:21" ht="14.25" customHeight="1" x14ac:dyDescent="0.2">
      <c r="A175" s="2"/>
      <c r="B175" s="1"/>
      <c r="C175" s="1"/>
      <c r="D175" s="1"/>
      <c r="E175" s="1"/>
      <c r="F175" s="1"/>
      <c r="G175" s="1"/>
      <c r="H175" s="1"/>
      <c r="I175" s="1"/>
      <c r="J175" s="54"/>
      <c r="K175" s="54"/>
      <c r="L175" s="2"/>
      <c r="M175" s="1"/>
      <c r="N175" s="1"/>
      <c r="O175" s="1"/>
      <c r="P175" s="1"/>
      <c r="Q175" s="1"/>
      <c r="R175" s="1"/>
      <c r="S175" s="1"/>
      <c r="T175" s="1"/>
      <c r="U175" s="1"/>
    </row>
    <row r="176" spans="1:21" ht="14.25" customHeight="1" x14ac:dyDescent="0.2">
      <c r="A176" s="2"/>
      <c r="B176" s="1"/>
      <c r="C176" s="1"/>
      <c r="D176" s="1"/>
      <c r="E176" s="1"/>
      <c r="F176" s="1"/>
      <c r="G176" s="1"/>
      <c r="H176" s="1"/>
      <c r="I176" s="1"/>
      <c r="J176" s="54"/>
      <c r="K176" s="54"/>
      <c r="L176" s="2"/>
      <c r="M176" s="1"/>
      <c r="N176" s="1"/>
      <c r="O176" s="1"/>
      <c r="P176" s="1"/>
      <c r="Q176" s="1"/>
      <c r="R176" s="1"/>
      <c r="S176" s="1"/>
      <c r="T176" s="1"/>
      <c r="U176" s="1"/>
    </row>
    <row r="177" spans="1:21" ht="14.25" customHeight="1" x14ac:dyDescent="0.2">
      <c r="A177" s="2"/>
      <c r="B177" s="1"/>
      <c r="C177" s="1"/>
      <c r="D177" s="1"/>
      <c r="E177" s="1"/>
      <c r="F177" s="1"/>
      <c r="G177" s="1"/>
      <c r="H177" s="1"/>
      <c r="I177" s="1"/>
      <c r="J177" s="54"/>
      <c r="K177" s="54"/>
      <c r="L177" s="2"/>
      <c r="M177" s="1"/>
      <c r="N177" s="1"/>
      <c r="O177" s="1"/>
      <c r="P177" s="1"/>
      <c r="Q177" s="1"/>
      <c r="R177" s="1"/>
      <c r="S177" s="1"/>
      <c r="T177" s="1"/>
      <c r="U177" s="1"/>
    </row>
    <row r="178" spans="1:21" ht="14.25" customHeight="1" x14ac:dyDescent="0.2">
      <c r="A178" s="2"/>
      <c r="B178" s="1"/>
      <c r="C178" s="1"/>
      <c r="D178" s="1"/>
      <c r="E178" s="1"/>
      <c r="F178" s="1"/>
      <c r="G178" s="1"/>
      <c r="H178" s="1"/>
      <c r="I178" s="1"/>
      <c r="J178" s="54"/>
      <c r="K178" s="54"/>
      <c r="L178" s="2"/>
      <c r="M178" s="1"/>
      <c r="N178" s="1"/>
      <c r="O178" s="1"/>
      <c r="P178" s="1"/>
      <c r="Q178" s="1"/>
      <c r="R178" s="1"/>
      <c r="S178" s="1"/>
      <c r="T178" s="1"/>
      <c r="U178" s="1"/>
    </row>
    <row r="179" spans="1:21" ht="14.25" customHeight="1" x14ac:dyDescent="0.2">
      <c r="A179" s="2"/>
      <c r="B179" s="1"/>
      <c r="C179" s="1"/>
      <c r="D179" s="1"/>
      <c r="E179" s="1"/>
      <c r="F179" s="1"/>
      <c r="G179" s="1"/>
      <c r="H179" s="1"/>
      <c r="I179" s="1"/>
      <c r="J179" s="54"/>
      <c r="K179" s="54"/>
      <c r="L179" s="2"/>
      <c r="M179" s="1"/>
      <c r="N179" s="1"/>
      <c r="O179" s="1"/>
      <c r="P179" s="1"/>
      <c r="Q179" s="1"/>
      <c r="R179" s="1"/>
      <c r="S179" s="1"/>
      <c r="T179" s="1"/>
      <c r="U179" s="1"/>
    </row>
    <row r="180" spans="1:21" ht="14.25" customHeight="1" x14ac:dyDescent="0.2">
      <c r="A180" s="2"/>
      <c r="B180" s="1"/>
      <c r="C180" s="1"/>
      <c r="D180" s="1"/>
      <c r="E180" s="1"/>
      <c r="F180" s="1"/>
      <c r="G180" s="1"/>
      <c r="H180" s="1"/>
      <c r="I180" s="1"/>
      <c r="J180" s="54"/>
      <c r="K180" s="54"/>
      <c r="L180" s="2"/>
      <c r="M180" s="1"/>
      <c r="N180" s="1"/>
      <c r="O180" s="1"/>
      <c r="P180" s="1"/>
      <c r="Q180" s="1"/>
      <c r="R180" s="1"/>
      <c r="S180" s="1"/>
      <c r="T180" s="1"/>
      <c r="U180" s="1"/>
    </row>
    <row r="181" spans="1:21" ht="14.25" customHeight="1" x14ac:dyDescent="0.2">
      <c r="A181" s="2"/>
      <c r="B181" s="1"/>
      <c r="C181" s="1"/>
      <c r="D181" s="1"/>
      <c r="E181" s="1"/>
      <c r="F181" s="1"/>
      <c r="G181" s="1"/>
      <c r="H181" s="1"/>
      <c r="I181" s="1"/>
      <c r="J181" s="54"/>
      <c r="K181" s="54"/>
      <c r="L181" s="2"/>
      <c r="M181" s="1"/>
      <c r="N181" s="1"/>
      <c r="O181" s="1"/>
      <c r="P181" s="1"/>
      <c r="Q181" s="1"/>
      <c r="R181" s="1"/>
      <c r="S181" s="1"/>
      <c r="T181" s="1"/>
      <c r="U181" s="1"/>
    </row>
    <row r="182" spans="1:21" ht="14.25" customHeight="1" x14ac:dyDescent="0.2">
      <c r="A182" s="2"/>
      <c r="B182" s="1"/>
      <c r="C182" s="1"/>
      <c r="D182" s="1"/>
      <c r="E182" s="1"/>
      <c r="F182" s="1"/>
      <c r="G182" s="1"/>
      <c r="H182" s="1"/>
      <c r="I182" s="1"/>
      <c r="J182" s="54"/>
      <c r="K182" s="54"/>
      <c r="L182" s="2"/>
      <c r="M182" s="1"/>
      <c r="N182" s="1"/>
      <c r="O182" s="1"/>
      <c r="P182" s="1"/>
      <c r="Q182" s="1"/>
      <c r="R182" s="1"/>
      <c r="S182" s="1"/>
      <c r="T182" s="1"/>
      <c r="U182" s="1"/>
    </row>
    <row r="183" spans="1:21" ht="14.25" customHeight="1" x14ac:dyDescent="0.2">
      <c r="A183" s="2"/>
      <c r="B183" s="1"/>
      <c r="C183" s="1"/>
      <c r="D183" s="1"/>
      <c r="E183" s="1"/>
      <c r="F183" s="1"/>
      <c r="G183" s="1"/>
      <c r="H183" s="1"/>
      <c r="I183" s="1"/>
      <c r="J183" s="54"/>
      <c r="K183" s="54"/>
      <c r="L183" s="2"/>
      <c r="M183" s="1"/>
      <c r="N183" s="1"/>
      <c r="O183" s="1"/>
      <c r="P183" s="1"/>
      <c r="Q183" s="1"/>
      <c r="R183" s="1"/>
      <c r="S183" s="1"/>
      <c r="T183" s="1"/>
      <c r="U183" s="1"/>
    </row>
    <row r="184" spans="1:21" ht="14.25" customHeight="1" x14ac:dyDescent="0.2">
      <c r="A184" s="2"/>
      <c r="B184" s="1"/>
      <c r="C184" s="1"/>
      <c r="D184" s="1"/>
      <c r="E184" s="1"/>
      <c r="F184" s="1"/>
      <c r="G184" s="1"/>
      <c r="H184" s="1"/>
      <c r="I184" s="1"/>
      <c r="J184" s="54"/>
      <c r="K184" s="54"/>
      <c r="L184" s="2"/>
      <c r="M184" s="1"/>
      <c r="N184" s="1"/>
      <c r="O184" s="1"/>
      <c r="P184" s="1"/>
      <c r="Q184" s="1"/>
      <c r="R184" s="1"/>
      <c r="S184" s="1"/>
      <c r="T184" s="1"/>
      <c r="U184" s="1"/>
    </row>
    <row r="185" spans="1:21" ht="14.25" customHeight="1" x14ac:dyDescent="0.2">
      <c r="A185" s="2"/>
      <c r="B185" s="1"/>
      <c r="C185" s="1"/>
      <c r="D185" s="1"/>
      <c r="E185" s="1"/>
      <c r="F185" s="1"/>
      <c r="G185" s="1"/>
      <c r="H185" s="1"/>
      <c r="I185" s="1"/>
      <c r="J185" s="54"/>
      <c r="K185" s="54"/>
      <c r="L185" s="2"/>
      <c r="M185" s="1"/>
      <c r="N185" s="1"/>
      <c r="O185" s="1"/>
      <c r="P185" s="1"/>
      <c r="Q185" s="1"/>
      <c r="R185" s="1"/>
      <c r="S185" s="1"/>
      <c r="T185" s="1"/>
      <c r="U185" s="1"/>
    </row>
    <row r="186" spans="1:21" ht="14.25" customHeight="1" x14ac:dyDescent="0.2">
      <c r="A186" s="2"/>
      <c r="B186" s="1"/>
      <c r="C186" s="1"/>
      <c r="D186" s="1"/>
      <c r="E186" s="1"/>
      <c r="F186" s="1"/>
      <c r="G186" s="1"/>
      <c r="H186" s="1"/>
      <c r="I186" s="1"/>
      <c r="J186" s="54"/>
      <c r="K186" s="54"/>
      <c r="L186" s="2"/>
      <c r="M186" s="1"/>
      <c r="N186" s="1"/>
      <c r="O186" s="1"/>
      <c r="P186" s="1"/>
      <c r="Q186" s="1"/>
      <c r="R186" s="1"/>
      <c r="S186" s="1"/>
      <c r="T186" s="1"/>
      <c r="U186" s="1"/>
    </row>
    <row r="187" spans="1:21" ht="14.25" customHeight="1" x14ac:dyDescent="0.2">
      <c r="A187" s="2"/>
      <c r="B187" s="1"/>
      <c r="C187" s="1"/>
      <c r="D187" s="1"/>
      <c r="E187" s="1"/>
      <c r="F187" s="1"/>
      <c r="G187" s="1"/>
      <c r="H187" s="1"/>
      <c r="I187" s="1"/>
      <c r="J187" s="54"/>
      <c r="K187" s="54"/>
      <c r="L187" s="2"/>
      <c r="M187" s="1"/>
      <c r="N187" s="1"/>
      <c r="O187" s="1"/>
      <c r="P187" s="1"/>
      <c r="Q187" s="1"/>
      <c r="R187" s="1"/>
      <c r="S187" s="1"/>
      <c r="T187" s="1"/>
      <c r="U187" s="1"/>
    </row>
    <row r="188" spans="1:21" ht="14.25" customHeight="1" x14ac:dyDescent="0.2">
      <c r="A188" s="2"/>
      <c r="B188" s="1"/>
      <c r="C188" s="1"/>
      <c r="D188" s="1"/>
      <c r="E188" s="1"/>
      <c r="F188" s="1"/>
      <c r="G188" s="1"/>
      <c r="H188" s="1"/>
      <c r="I188" s="1"/>
      <c r="J188" s="54"/>
      <c r="K188" s="54"/>
      <c r="L188" s="2"/>
      <c r="M188" s="1"/>
      <c r="N188" s="1"/>
      <c r="O188" s="1"/>
      <c r="P188" s="1"/>
      <c r="Q188" s="1"/>
      <c r="R188" s="1"/>
      <c r="S188" s="1"/>
      <c r="T188" s="1"/>
      <c r="U188" s="1"/>
    </row>
    <row r="189" spans="1:21" ht="14.25" customHeight="1" x14ac:dyDescent="0.2">
      <c r="A189" s="2"/>
      <c r="B189" s="1"/>
      <c r="C189" s="1"/>
      <c r="D189" s="1"/>
      <c r="E189" s="1"/>
      <c r="F189" s="1"/>
      <c r="G189" s="1"/>
      <c r="H189" s="1"/>
      <c r="I189" s="1"/>
      <c r="J189" s="54"/>
      <c r="K189" s="54"/>
      <c r="L189" s="2"/>
      <c r="M189" s="1"/>
      <c r="N189" s="1"/>
      <c r="O189" s="1"/>
      <c r="P189" s="1"/>
      <c r="Q189" s="1"/>
      <c r="R189" s="1"/>
      <c r="S189" s="1"/>
      <c r="T189" s="1"/>
      <c r="U189" s="1"/>
    </row>
    <row r="190" spans="1:21" ht="14.25" customHeight="1" x14ac:dyDescent="0.2">
      <c r="A190" s="2"/>
      <c r="B190" s="1"/>
      <c r="C190" s="1"/>
      <c r="D190" s="1"/>
      <c r="E190" s="1"/>
      <c r="F190" s="1"/>
      <c r="G190" s="1"/>
      <c r="H190" s="1"/>
      <c r="I190" s="1"/>
      <c r="J190" s="54"/>
      <c r="K190" s="54"/>
      <c r="L190" s="2"/>
      <c r="M190" s="1"/>
      <c r="N190" s="1"/>
      <c r="O190" s="1"/>
      <c r="P190" s="1"/>
      <c r="Q190" s="1"/>
      <c r="R190" s="1"/>
      <c r="S190" s="1"/>
      <c r="T190" s="1"/>
      <c r="U190" s="1"/>
    </row>
    <row r="191" spans="1:21" ht="14.25" customHeight="1" x14ac:dyDescent="0.2">
      <c r="A191" s="2"/>
      <c r="B191" s="1"/>
      <c r="C191" s="1"/>
      <c r="D191" s="1"/>
      <c r="E191" s="1"/>
      <c r="F191" s="1"/>
      <c r="G191" s="1"/>
      <c r="H191" s="1"/>
      <c r="I191" s="1"/>
      <c r="J191" s="54"/>
      <c r="K191" s="54"/>
      <c r="L191" s="2"/>
      <c r="M191" s="1"/>
      <c r="N191" s="1"/>
      <c r="O191" s="1"/>
      <c r="P191" s="1"/>
      <c r="Q191" s="1"/>
      <c r="R191" s="1"/>
      <c r="S191" s="1"/>
      <c r="T191" s="1"/>
      <c r="U191" s="1"/>
    </row>
    <row r="192" spans="1:21" ht="14.25" customHeight="1" x14ac:dyDescent="0.2">
      <c r="A192" s="2"/>
      <c r="B192" s="1"/>
      <c r="C192" s="1"/>
      <c r="D192" s="1"/>
      <c r="E192" s="1"/>
      <c r="F192" s="1"/>
      <c r="G192" s="1"/>
      <c r="H192" s="1"/>
      <c r="I192" s="1"/>
      <c r="J192" s="54"/>
      <c r="K192" s="54"/>
      <c r="L192" s="2"/>
      <c r="M192" s="1"/>
      <c r="N192" s="1"/>
      <c r="O192" s="1"/>
      <c r="P192" s="1"/>
      <c r="Q192" s="1"/>
      <c r="R192" s="1"/>
      <c r="S192" s="1"/>
      <c r="T192" s="1"/>
      <c r="U192" s="1"/>
    </row>
    <row r="193" spans="1:21" ht="14.25" customHeight="1" x14ac:dyDescent="0.2">
      <c r="A193" s="2"/>
      <c r="B193" s="1"/>
      <c r="C193" s="1"/>
      <c r="D193" s="1"/>
      <c r="E193" s="1"/>
      <c r="F193" s="1"/>
      <c r="G193" s="1"/>
      <c r="H193" s="1"/>
      <c r="I193" s="1"/>
      <c r="J193" s="54"/>
      <c r="K193" s="54"/>
      <c r="L193" s="2"/>
      <c r="M193" s="1"/>
      <c r="N193" s="1"/>
      <c r="O193" s="1"/>
      <c r="P193" s="1"/>
      <c r="Q193" s="1"/>
      <c r="R193" s="1"/>
      <c r="S193" s="1"/>
      <c r="T193" s="1"/>
      <c r="U193" s="1"/>
    </row>
    <row r="194" spans="1:21" ht="14.25" customHeight="1" x14ac:dyDescent="0.2">
      <c r="A194" s="2"/>
      <c r="B194" s="1"/>
      <c r="C194" s="1"/>
      <c r="D194" s="1"/>
      <c r="E194" s="1"/>
      <c r="F194" s="1"/>
      <c r="G194" s="1"/>
      <c r="H194" s="1"/>
      <c r="I194" s="1"/>
      <c r="J194" s="54"/>
      <c r="K194" s="54"/>
      <c r="L194" s="2"/>
      <c r="M194" s="1"/>
      <c r="N194" s="1"/>
      <c r="O194" s="1"/>
      <c r="P194" s="1"/>
      <c r="Q194" s="1"/>
      <c r="R194" s="1"/>
      <c r="S194" s="1"/>
      <c r="T194" s="1"/>
      <c r="U194" s="1"/>
    </row>
    <row r="195" spans="1:21" ht="14.25" customHeight="1" x14ac:dyDescent="0.2">
      <c r="A195" s="2"/>
      <c r="B195" s="1"/>
      <c r="C195" s="1"/>
      <c r="D195" s="1"/>
      <c r="E195" s="1"/>
      <c r="F195" s="1"/>
      <c r="G195" s="1"/>
      <c r="H195" s="1"/>
      <c r="I195" s="1"/>
      <c r="J195" s="54"/>
      <c r="K195" s="54"/>
      <c r="L195" s="2"/>
      <c r="M195" s="1"/>
      <c r="N195" s="1"/>
      <c r="O195" s="1"/>
      <c r="P195" s="1"/>
      <c r="Q195" s="1"/>
      <c r="R195" s="1"/>
      <c r="S195" s="1"/>
      <c r="T195" s="1"/>
      <c r="U195" s="1"/>
    </row>
    <row r="196" spans="1:21" ht="14.25" customHeight="1" x14ac:dyDescent="0.2">
      <c r="A196" s="2"/>
      <c r="B196" s="1"/>
      <c r="C196" s="1"/>
      <c r="D196" s="1"/>
      <c r="E196" s="1"/>
      <c r="F196" s="1"/>
      <c r="G196" s="1"/>
      <c r="H196" s="1"/>
      <c r="I196" s="1"/>
      <c r="J196" s="54"/>
      <c r="K196" s="54"/>
      <c r="L196" s="2"/>
      <c r="M196" s="1"/>
      <c r="N196" s="1"/>
      <c r="O196" s="1"/>
      <c r="P196" s="1"/>
      <c r="Q196" s="1"/>
      <c r="R196" s="1"/>
      <c r="S196" s="1"/>
      <c r="T196" s="1"/>
      <c r="U196" s="1"/>
    </row>
    <row r="197" spans="1:21" ht="14.25" customHeight="1" x14ac:dyDescent="0.2">
      <c r="A197" s="2"/>
      <c r="B197" s="1"/>
      <c r="C197" s="1"/>
      <c r="D197" s="1"/>
      <c r="E197" s="1"/>
      <c r="F197" s="1"/>
      <c r="G197" s="1"/>
      <c r="H197" s="1"/>
      <c r="I197" s="1"/>
      <c r="J197" s="54"/>
      <c r="K197" s="54"/>
      <c r="L197" s="2"/>
      <c r="M197" s="1"/>
      <c r="N197" s="1"/>
      <c r="O197" s="1"/>
      <c r="P197" s="1"/>
      <c r="Q197" s="1"/>
      <c r="R197" s="1"/>
      <c r="S197" s="1"/>
      <c r="T197" s="1"/>
      <c r="U197" s="1"/>
    </row>
    <row r="198" spans="1:21" ht="14.25" customHeight="1" x14ac:dyDescent="0.2">
      <c r="A198" s="2"/>
      <c r="B198" s="1"/>
      <c r="C198" s="1"/>
      <c r="D198" s="1"/>
      <c r="E198" s="1"/>
      <c r="F198" s="1"/>
      <c r="G198" s="1"/>
      <c r="H198" s="1"/>
      <c r="I198" s="1"/>
      <c r="J198" s="54"/>
      <c r="K198" s="54"/>
      <c r="L198" s="2"/>
      <c r="M198" s="1"/>
      <c r="N198" s="1"/>
      <c r="O198" s="1"/>
      <c r="P198" s="1"/>
      <c r="Q198" s="1"/>
      <c r="R198" s="1"/>
      <c r="S198" s="1"/>
      <c r="T198" s="1"/>
      <c r="U198" s="1"/>
    </row>
    <row r="199" spans="1:21" ht="14.25" customHeight="1" x14ac:dyDescent="0.2">
      <c r="A199" s="2"/>
      <c r="B199" s="1"/>
      <c r="C199" s="1"/>
      <c r="D199" s="1"/>
      <c r="E199" s="1"/>
      <c r="F199" s="1"/>
      <c r="G199" s="1"/>
      <c r="H199" s="1"/>
      <c r="I199" s="1"/>
      <c r="J199" s="54"/>
      <c r="K199" s="54"/>
      <c r="L199" s="2"/>
      <c r="M199" s="1"/>
      <c r="N199" s="1"/>
      <c r="O199" s="1"/>
      <c r="P199" s="1"/>
      <c r="Q199" s="1"/>
      <c r="R199" s="1"/>
      <c r="S199" s="1"/>
      <c r="T199" s="1"/>
      <c r="U199" s="1"/>
    </row>
    <row r="200" spans="1:21" ht="14.25" customHeight="1" x14ac:dyDescent="0.2">
      <c r="A200" s="2"/>
      <c r="B200" s="1"/>
      <c r="C200" s="1"/>
      <c r="D200" s="1"/>
      <c r="E200" s="1"/>
      <c r="F200" s="1"/>
      <c r="G200" s="1"/>
      <c r="H200" s="1"/>
      <c r="I200" s="1"/>
      <c r="J200" s="54"/>
      <c r="K200" s="54"/>
      <c r="L200" s="2"/>
      <c r="M200" s="1"/>
      <c r="N200" s="1"/>
      <c r="O200" s="1"/>
      <c r="P200" s="1"/>
      <c r="Q200" s="1"/>
      <c r="R200" s="1"/>
      <c r="S200" s="1"/>
      <c r="T200" s="1"/>
      <c r="U200" s="1"/>
    </row>
    <row r="201" spans="1:21" ht="14.25" customHeight="1" x14ac:dyDescent="0.2">
      <c r="A201" s="2"/>
      <c r="B201" s="1"/>
      <c r="C201" s="1"/>
      <c r="D201" s="1"/>
      <c r="E201" s="1"/>
      <c r="F201" s="1"/>
      <c r="G201" s="1"/>
      <c r="H201" s="1"/>
      <c r="I201" s="1"/>
      <c r="J201" s="54"/>
      <c r="K201" s="54"/>
      <c r="L201" s="2"/>
      <c r="M201" s="1"/>
      <c r="N201" s="1"/>
      <c r="O201" s="1"/>
      <c r="P201" s="1"/>
      <c r="Q201" s="1"/>
      <c r="R201" s="1"/>
      <c r="S201" s="1"/>
      <c r="T201" s="1"/>
      <c r="U201" s="1"/>
    </row>
    <row r="202" spans="1:21" ht="14.25" customHeight="1" x14ac:dyDescent="0.2">
      <c r="A202" s="2"/>
      <c r="B202" s="1"/>
      <c r="C202" s="1"/>
      <c r="D202" s="1"/>
      <c r="E202" s="1"/>
      <c r="F202" s="1"/>
      <c r="G202" s="1"/>
      <c r="H202" s="1"/>
      <c r="I202" s="1"/>
      <c r="J202" s="54"/>
      <c r="K202" s="54"/>
      <c r="L202" s="2"/>
      <c r="M202" s="1"/>
      <c r="N202" s="1"/>
      <c r="O202" s="1"/>
      <c r="P202" s="1"/>
      <c r="Q202" s="1"/>
      <c r="R202" s="1"/>
      <c r="S202" s="1"/>
      <c r="T202" s="1"/>
      <c r="U202" s="1"/>
    </row>
    <row r="203" spans="1:21" ht="14.25" customHeight="1" x14ac:dyDescent="0.2">
      <c r="A203" s="2"/>
      <c r="B203" s="1"/>
      <c r="C203" s="1"/>
      <c r="D203" s="1"/>
      <c r="E203" s="1"/>
      <c r="F203" s="1"/>
      <c r="G203" s="1"/>
      <c r="H203" s="1"/>
      <c r="I203" s="1"/>
      <c r="J203" s="54"/>
      <c r="K203" s="54"/>
      <c r="L203" s="2"/>
      <c r="M203" s="1"/>
      <c r="N203" s="1"/>
      <c r="O203" s="1"/>
      <c r="P203" s="1"/>
      <c r="Q203" s="1"/>
      <c r="R203" s="1"/>
      <c r="S203" s="1"/>
      <c r="T203" s="1"/>
      <c r="U203" s="1"/>
    </row>
    <row r="204" spans="1:21" ht="14.25" customHeight="1" x14ac:dyDescent="0.2">
      <c r="A204" s="2"/>
      <c r="B204" s="1"/>
      <c r="C204" s="1"/>
      <c r="D204" s="1"/>
      <c r="E204" s="1"/>
      <c r="F204" s="1"/>
      <c r="G204" s="1"/>
      <c r="H204" s="1"/>
      <c r="I204" s="1"/>
      <c r="J204" s="54"/>
      <c r="K204" s="54"/>
      <c r="L204" s="2"/>
      <c r="M204" s="1"/>
      <c r="N204" s="1"/>
      <c r="O204" s="1"/>
      <c r="P204" s="1"/>
      <c r="Q204" s="1"/>
      <c r="R204" s="1"/>
      <c r="S204" s="1"/>
      <c r="T204" s="1"/>
      <c r="U204" s="1"/>
    </row>
    <row r="205" spans="1:21" ht="14.25" customHeight="1" x14ac:dyDescent="0.2">
      <c r="A205" s="2"/>
      <c r="B205" s="1"/>
      <c r="C205" s="1"/>
      <c r="D205" s="1"/>
      <c r="E205" s="1"/>
      <c r="F205" s="1"/>
      <c r="G205" s="1"/>
      <c r="H205" s="1"/>
      <c r="I205" s="1"/>
      <c r="J205" s="54"/>
      <c r="K205" s="54"/>
      <c r="L205" s="2"/>
      <c r="M205" s="1"/>
      <c r="N205" s="1"/>
      <c r="O205" s="1"/>
      <c r="P205" s="1"/>
      <c r="Q205" s="1"/>
      <c r="R205" s="1"/>
      <c r="S205" s="1"/>
      <c r="T205" s="1"/>
      <c r="U205" s="1"/>
    </row>
    <row r="206" spans="1:21" ht="14.25" customHeight="1" x14ac:dyDescent="0.2">
      <c r="A206" s="2"/>
      <c r="B206" s="1"/>
      <c r="C206" s="1"/>
      <c r="D206" s="1"/>
      <c r="E206" s="1"/>
      <c r="F206" s="1"/>
      <c r="G206" s="1"/>
      <c r="H206" s="1"/>
      <c r="I206" s="1"/>
      <c r="J206" s="54"/>
      <c r="K206" s="54"/>
      <c r="L206" s="2"/>
      <c r="M206" s="1"/>
      <c r="N206" s="1"/>
      <c r="O206" s="1"/>
      <c r="P206" s="1"/>
      <c r="Q206" s="1"/>
      <c r="R206" s="1"/>
      <c r="S206" s="1"/>
      <c r="T206" s="1"/>
      <c r="U206" s="1"/>
    </row>
    <row r="207" spans="1:21" ht="14.25" customHeight="1" x14ac:dyDescent="0.2">
      <c r="A207" s="2"/>
      <c r="B207" s="1"/>
      <c r="C207" s="1"/>
      <c r="D207" s="1"/>
      <c r="E207" s="1"/>
      <c r="F207" s="1"/>
      <c r="G207" s="1"/>
      <c r="H207" s="1"/>
      <c r="I207" s="1"/>
      <c r="J207" s="54"/>
      <c r="K207" s="54"/>
      <c r="L207" s="2"/>
      <c r="M207" s="1"/>
      <c r="N207" s="1"/>
      <c r="O207" s="1"/>
      <c r="P207" s="1"/>
      <c r="Q207" s="1"/>
      <c r="R207" s="1"/>
      <c r="S207" s="1"/>
      <c r="T207" s="1"/>
      <c r="U207" s="1"/>
    </row>
    <row r="208" spans="1:21" ht="14.25" customHeight="1" x14ac:dyDescent="0.2">
      <c r="A208" s="2"/>
      <c r="B208" s="1"/>
      <c r="C208" s="1"/>
      <c r="D208" s="1"/>
      <c r="E208" s="1"/>
      <c r="F208" s="1"/>
      <c r="G208" s="1"/>
      <c r="H208" s="1"/>
      <c r="I208" s="1"/>
      <c r="J208" s="54"/>
      <c r="K208" s="54"/>
      <c r="L208" s="2"/>
      <c r="M208" s="1"/>
      <c r="N208" s="1"/>
      <c r="O208" s="1"/>
      <c r="P208" s="1"/>
      <c r="Q208" s="1"/>
      <c r="R208" s="1"/>
      <c r="S208" s="1"/>
      <c r="T208" s="1"/>
      <c r="U208" s="1"/>
    </row>
    <row r="209" spans="1:21" ht="14.25" customHeight="1" x14ac:dyDescent="0.2">
      <c r="A209" s="2"/>
      <c r="B209" s="1"/>
      <c r="C209" s="1"/>
      <c r="D209" s="1"/>
      <c r="E209" s="1"/>
      <c r="F209" s="1"/>
      <c r="G209" s="1"/>
      <c r="H209" s="1"/>
      <c r="I209" s="1"/>
      <c r="J209" s="54"/>
      <c r="K209" s="54"/>
      <c r="L209" s="2"/>
      <c r="M209" s="1"/>
      <c r="N209" s="1"/>
      <c r="O209" s="1"/>
      <c r="P209" s="1"/>
      <c r="Q209" s="1"/>
      <c r="R209" s="1"/>
      <c r="S209" s="1"/>
      <c r="T209" s="1"/>
      <c r="U209" s="1"/>
    </row>
    <row r="210" spans="1:21" ht="14.25" customHeight="1" x14ac:dyDescent="0.2">
      <c r="A210" s="2"/>
      <c r="B210" s="1"/>
      <c r="C210" s="1"/>
      <c r="D210" s="1"/>
      <c r="E210" s="1"/>
      <c r="F210" s="1"/>
      <c r="G210" s="1"/>
      <c r="H210" s="1"/>
      <c r="I210" s="1"/>
      <c r="J210" s="54"/>
      <c r="K210" s="54"/>
      <c r="L210" s="2"/>
      <c r="M210" s="1"/>
      <c r="N210" s="1"/>
      <c r="O210" s="1"/>
      <c r="P210" s="1"/>
      <c r="Q210" s="1"/>
      <c r="R210" s="1"/>
      <c r="S210" s="1"/>
      <c r="T210" s="1"/>
      <c r="U210" s="1"/>
    </row>
    <row r="211" spans="1:21" ht="14.25" customHeight="1" x14ac:dyDescent="0.2">
      <c r="A211" s="2"/>
      <c r="B211" s="1"/>
      <c r="C211" s="1"/>
      <c r="D211" s="1"/>
      <c r="E211" s="1"/>
      <c r="F211" s="1"/>
      <c r="G211" s="1"/>
      <c r="H211" s="1"/>
      <c r="I211" s="1"/>
      <c r="J211" s="54"/>
      <c r="K211" s="54"/>
      <c r="L211" s="2"/>
      <c r="M211" s="1"/>
      <c r="N211" s="1"/>
      <c r="O211" s="1"/>
      <c r="P211" s="1"/>
      <c r="Q211" s="1"/>
      <c r="R211" s="1"/>
      <c r="S211" s="1"/>
      <c r="T211" s="1"/>
      <c r="U211" s="1"/>
    </row>
    <row r="212" spans="1:21" ht="14.25" customHeight="1" x14ac:dyDescent="0.2">
      <c r="A212" s="2"/>
      <c r="B212" s="1"/>
      <c r="C212" s="1"/>
      <c r="D212" s="1"/>
      <c r="E212" s="1"/>
      <c r="F212" s="1"/>
      <c r="G212" s="1"/>
      <c r="H212" s="1"/>
      <c r="I212" s="1"/>
      <c r="J212" s="54"/>
      <c r="K212" s="54"/>
      <c r="L212" s="2"/>
      <c r="M212" s="1"/>
      <c r="N212" s="1"/>
      <c r="O212" s="1"/>
      <c r="P212" s="1"/>
      <c r="Q212" s="1"/>
      <c r="R212" s="1"/>
      <c r="S212" s="1"/>
      <c r="T212" s="1"/>
      <c r="U212" s="1"/>
    </row>
    <row r="213" spans="1:21" ht="14.25" customHeight="1" x14ac:dyDescent="0.2">
      <c r="A213" s="2"/>
      <c r="B213" s="1"/>
      <c r="C213" s="1"/>
      <c r="D213" s="1"/>
      <c r="E213" s="1"/>
      <c r="F213" s="1"/>
      <c r="G213" s="1"/>
      <c r="H213" s="1"/>
      <c r="I213" s="1"/>
      <c r="J213" s="54"/>
      <c r="K213" s="54"/>
      <c r="L213" s="2"/>
      <c r="M213" s="1"/>
      <c r="N213" s="1"/>
      <c r="O213" s="1"/>
      <c r="P213" s="1"/>
      <c r="Q213" s="1"/>
      <c r="R213" s="1"/>
      <c r="S213" s="1"/>
      <c r="T213" s="1"/>
      <c r="U213" s="1"/>
    </row>
    <row r="214" spans="1:21" ht="14.25" customHeight="1" x14ac:dyDescent="0.2">
      <c r="A214" s="2"/>
      <c r="B214" s="1"/>
      <c r="C214" s="1"/>
      <c r="D214" s="1"/>
      <c r="E214" s="1"/>
      <c r="F214" s="1"/>
      <c r="G214" s="1"/>
      <c r="H214" s="1"/>
      <c r="I214" s="1"/>
      <c r="J214" s="54"/>
      <c r="K214" s="54"/>
      <c r="L214" s="2"/>
      <c r="M214" s="1"/>
      <c r="N214" s="1"/>
      <c r="O214" s="1"/>
      <c r="P214" s="1"/>
      <c r="Q214" s="1"/>
      <c r="R214" s="1"/>
      <c r="S214" s="1"/>
      <c r="T214" s="1"/>
      <c r="U214" s="1"/>
    </row>
    <row r="215" spans="1:21" ht="14.25" customHeight="1" x14ac:dyDescent="0.2">
      <c r="A215" s="2"/>
      <c r="B215" s="1"/>
      <c r="C215" s="1"/>
      <c r="D215" s="1"/>
      <c r="E215" s="1"/>
      <c r="F215" s="1"/>
      <c r="G215" s="1"/>
      <c r="H215" s="1"/>
      <c r="I215" s="1"/>
      <c r="J215" s="54"/>
      <c r="K215" s="54"/>
      <c r="L215" s="2"/>
      <c r="M215" s="1"/>
      <c r="N215" s="1"/>
      <c r="O215" s="1"/>
      <c r="P215" s="1"/>
      <c r="Q215" s="1"/>
      <c r="R215" s="1"/>
      <c r="S215" s="1"/>
      <c r="T215" s="1"/>
      <c r="U215" s="1"/>
    </row>
    <row r="216" spans="1:21" ht="14.25" customHeight="1" x14ac:dyDescent="0.2">
      <c r="A216" s="2"/>
      <c r="B216" s="1"/>
      <c r="C216" s="1"/>
      <c r="D216" s="1"/>
      <c r="E216" s="1"/>
      <c r="F216" s="1"/>
      <c r="G216" s="1"/>
      <c r="H216" s="1"/>
      <c r="I216" s="1"/>
      <c r="J216" s="54"/>
      <c r="K216" s="54"/>
      <c r="L216" s="2"/>
      <c r="M216" s="1"/>
      <c r="N216" s="1"/>
      <c r="O216" s="1"/>
      <c r="P216" s="1"/>
      <c r="Q216" s="1"/>
      <c r="R216" s="1"/>
      <c r="S216" s="1"/>
      <c r="T216" s="1"/>
      <c r="U216" s="1"/>
    </row>
    <row r="217" spans="1:21" ht="14.25" customHeight="1" x14ac:dyDescent="0.2">
      <c r="A217" s="2"/>
      <c r="B217" s="1"/>
      <c r="C217" s="1"/>
      <c r="D217" s="1"/>
      <c r="E217" s="1"/>
      <c r="F217" s="1"/>
      <c r="G217" s="1"/>
      <c r="H217" s="1"/>
      <c r="I217" s="1"/>
      <c r="J217" s="54"/>
      <c r="K217" s="54"/>
      <c r="L217" s="2"/>
      <c r="M217" s="1"/>
      <c r="N217" s="1"/>
      <c r="O217" s="1"/>
      <c r="P217" s="1"/>
      <c r="Q217" s="1"/>
      <c r="R217" s="1"/>
      <c r="S217" s="1"/>
      <c r="T217" s="1"/>
      <c r="U217" s="1"/>
    </row>
    <row r="218" spans="1:21" ht="14.25" customHeight="1" x14ac:dyDescent="0.2">
      <c r="A218" s="2"/>
      <c r="B218" s="1"/>
      <c r="C218" s="1"/>
      <c r="D218" s="1"/>
      <c r="E218" s="1"/>
      <c r="F218" s="1"/>
      <c r="G218" s="1"/>
      <c r="H218" s="1"/>
      <c r="I218" s="1"/>
      <c r="J218" s="54"/>
      <c r="K218" s="54"/>
      <c r="L218" s="2"/>
      <c r="M218" s="1"/>
      <c r="N218" s="1"/>
      <c r="O218" s="1"/>
      <c r="P218" s="1"/>
      <c r="Q218" s="1"/>
      <c r="R218" s="1"/>
      <c r="S218" s="1"/>
      <c r="T218" s="1"/>
      <c r="U218" s="1"/>
    </row>
    <row r="219" spans="1:21" ht="14.25" customHeight="1" x14ac:dyDescent="0.2">
      <c r="A219" s="2"/>
      <c r="B219" s="1"/>
      <c r="C219" s="1"/>
      <c r="D219" s="1"/>
      <c r="E219" s="1"/>
      <c r="F219" s="1"/>
      <c r="G219" s="1"/>
      <c r="H219" s="1"/>
      <c r="I219" s="1"/>
      <c r="J219" s="54"/>
      <c r="K219" s="54"/>
      <c r="L219" s="2"/>
      <c r="M219" s="1"/>
      <c r="N219" s="1"/>
      <c r="O219" s="1"/>
      <c r="P219" s="1"/>
      <c r="Q219" s="1"/>
      <c r="R219" s="1"/>
      <c r="S219" s="1"/>
      <c r="T219" s="1"/>
      <c r="U219" s="1"/>
    </row>
    <row r="220" spans="1:21" ht="14.25" customHeight="1" x14ac:dyDescent="0.2">
      <c r="A220" s="2"/>
      <c r="B220" s="1"/>
      <c r="C220" s="1"/>
      <c r="D220" s="1"/>
      <c r="E220" s="1"/>
      <c r="F220" s="1"/>
      <c r="G220" s="1"/>
      <c r="H220" s="1"/>
      <c r="I220" s="1"/>
      <c r="J220" s="54"/>
      <c r="K220" s="54"/>
      <c r="L220" s="2"/>
      <c r="M220" s="1"/>
      <c r="N220" s="1"/>
      <c r="O220" s="1"/>
      <c r="P220" s="1"/>
      <c r="Q220" s="1"/>
      <c r="R220" s="1"/>
      <c r="S220" s="1"/>
      <c r="T220" s="1"/>
      <c r="U220" s="1"/>
    </row>
    <row r="221" spans="1:21" ht="14.25" customHeight="1" x14ac:dyDescent="0.2">
      <c r="A221" s="2"/>
      <c r="B221" s="1"/>
      <c r="C221" s="1"/>
      <c r="D221" s="1"/>
      <c r="E221" s="1"/>
      <c r="F221" s="1"/>
      <c r="G221" s="1"/>
      <c r="H221" s="1"/>
      <c r="I221" s="1"/>
      <c r="J221" s="54"/>
      <c r="K221" s="54"/>
      <c r="L221" s="2"/>
      <c r="M221" s="1"/>
      <c r="N221" s="1"/>
      <c r="O221" s="1"/>
      <c r="P221" s="1"/>
      <c r="Q221" s="1"/>
      <c r="R221" s="1"/>
      <c r="S221" s="1"/>
      <c r="T221" s="1"/>
      <c r="U221" s="1"/>
    </row>
    <row r="222" spans="1:21" ht="14.25" customHeight="1" x14ac:dyDescent="0.2">
      <c r="A222" s="2"/>
      <c r="B222" s="1"/>
      <c r="C222" s="1"/>
      <c r="D222" s="1"/>
      <c r="E222" s="1"/>
      <c r="F222" s="1"/>
      <c r="G222" s="1"/>
      <c r="H222" s="1"/>
      <c r="I222" s="1"/>
      <c r="J222" s="54"/>
      <c r="K222" s="54"/>
      <c r="L222" s="2"/>
      <c r="M222" s="1"/>
      <c r="N222" s="1"/>
      <c r="O222" s="1"/>
      <c r="P222" s="1"/>
      <c r="Q222" s="1"/>
      <c r="R222" s="1"/>
      <c r="S222" s="1"/>
      <c r="T222" s="1"/>
      <c r="U222" s="1"/>
    </row>
  </sheetData>
  <mergeCells count="30">
    <mergeCell ref="A1:B4"/>
    <mergeCell ref="C1:M4"/>
    <mergeCell ref="P6:T6"/>
    <mergeCell ref="N1:N2"/>
    <mergeCell ref="N3:N4"/>
    <mergeCell ref="A12:E12"/>
    <mergeCell ref="J13:K13"/>
    <mergeCell ref="S11:T11"/>
    <mergeCell ref="P11:R11"/>
    <mergeCell ref="P10:R10"/>
    <mergeCell ref="P9:Q9"/>
    <mergeCell ref="A6:N8"/>
    <mergeCell ref="P7:Q7"/>
    <mergeCell ref="P8:Q8"/>
    <mergeCell ref="A11:E11"/>
    <mergeCell ref="A16:A19"/>
    <mergeCell ref="C16:C19"/>
    <mergeCell ref="D16:D19"/>
    <mergeCell ref="P14:Q14"/>
    <mergeCell ref="P13:Q13"/>
    <mergeCell ref="J16:J19"/>
    <mergeCell ref="K16:K19"/>
    <mergeCell ref="L16:L19"/>
    <mergeCell ref="M16:M19"/>
    <mergeCell ref="E16:E19"/>
    <mergeCell ref="F16:F19"/>
    <mergeCell ref="G16:G19"/>
    <mergeCell ref="H16:H19"/>
    <mergeCell ref="I16:I19"/>
    <mergeCell ref="N16:N19"/>
  </mergeCells>
  <conditionalFormatting sqref="I26">
    <cfRule type="containsText" dxfId="15" priority="1" operator="containsText" text="0">
      <formula>NOT(ISERROR(SEARCH(("0"),(I26))))</formula>
    </cfRule>
    <cfRule type="containsText" dxfId="14" priority="2" operator="containsText" text="1">
      <formula>NOT(ISERROR(SEARCH(("1"),(I26))))</formula>
    </cfRule>
    <cfRule type="containsText" dxfId="13" priority="3" operator="containsText" text="2">
      <formula>NOT(ISERROR(SEARCH(("2"),(I26))))</formula>
    </cfRule>
  </conditionalFormatting>
  <conditionalFormatting sqref="I9:J9">
    <cfRule type="containsText" dxfId="12" priority="19" operator="containsText" text="No cumple">
      <formula>NOT(ISERROR(SEARCH(("No cumple"),(I9))))</formula>
    </cfRule>
  </conditionalFormatting>
  <conditionalFormatting sqref="I10:J10">
    <cfRule type="containsText" dxfId="11" priority="21" operator="containsText" text="Cumple">
      <formula>NOT(ISERROR(SEARCH(("Cumple"),(I10))))</formula>
    </cfRule>
  </conditionalFormatting>
  <conditionalFormatting sqref="I11:J11">
    <cfRule type="containsText" dxfId="10" priority="20" operator="containsText" text="Cumple parcialmente">
      <formula>NOT(ISERROR(SEARCH(("Cumple parcialmente"),(I11))))</formula>
    </cfRule>
  </conditionalFormatting>
  <conditionalFormatting sqref="I12:J12">
    <cfRule type="containsText" dxfId="9" priority="22" operator="containsText" text="No cumple">
      <formula>NOT(ISERROR(SEARCH(("No cumple"),(I12))))</formula>
    </cfRule>
  </conditionalFormatting>
  <conditionalFormatting sqref="J16:K16 J21:K22 J23:P24 I25:P25 J26:K222">
    <cfRule type="containsText" dxfId="8" priority="4" operator="containsText" text="0">
      <formula>NOT(ISERROR(SEARCH(("0"),(I16))))</formula>
    </cfRule>
    <cfRule type="containsText" dxfId="7" priority="5" operator="containsText" text="1">
      <formula>NOT(ISERROR(SEARCH(("1"),(I16))))</formula>
    </cfRule>
    <cfRule type="containsText" dxfId="6" priority="6" operator="containsText" text="2">
      <formula>NOT(ISERROR(SEARCH(("2"),(I16))))</formula>
    </cfRule>
  </conditionalFormatting>
  <conditionalFormatting sqref="R13:R14">
    <cfRule type="containsText" dxfId="5" priority="15" operator="containsText" text="No cumple">
      <formula>NOT(ISERROR(SEARCH(("No cumple"),(R13))))</formula>
    </cfRule>
    <cfRule type="containsText" dxfId="4" priority="13" operator="containsText" text="No">
      <formula>NOT(ISERROR(SEARCH(("No"),(R13))))</formula>
    </cfRule>
    <cfRule type="containsText" dxfId="3" priority="14" operator="containsText" text="Cumple">
      <formula>NOT(ISERROR(SEARCH(("Cumple"),(R13))))</formula>
    </cfRule>
  </conditionalFormatting>
  <conditionalFormatting sqref="S11:S12">
    <cfRule type="containsText" dxfId="2" priority="11" operator="containsText" text="Cumple">
      <formula>NOT(ISERROR(SEARCH(("Cumple"),(S11))))</formula>
    </cfRule>
    <cfRule type="containsText" dxfId="1" priority="10" operator="containsText" text="No">
      <formula>NOT(ISERROR(SEARCH(("No"),(S11))))</formula>
    </cfRule>
    <cfRule type="containsText" dxfId="0" priority="12" operator="containsText" text="No cumple">
      <formula>NOT(ISERROR(SEARCH(("No cumple"),(S11))))</formula>
    </cfRule>
  </conditionalFormatting>
  <dataValidations count="2">
    <dataValidation type="list" allowBlank="1" showErrorMessage="1" sqref="J21:K222" xr:uid="{00000000-0002-0000-0000-000000000000}">
      <formula1>$J$10:$J$11</formula1>
    </dataValidation>
    <dataValidation type="list" allowBlank="1" showErrorMessage="1" sqref="J16:K16" xr:uid="{00000000-0002-0000-0000-000001000000}">
      <formula1>$J$10:$J$12</formula1>
    </dataValidation>
  </dataValidations>
  <printOptions horizontalCentered="1"/>
  <pageMargins left="0.70866141732283472" right="0.70866141732283472" top="0.74803149606299213" bottom="0.74803149606299213" header="0" footer="0"/>
  <pageSetup paperSize="120" scale="3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3"/>
  <sheetViews>
    <sheetView workbookViewId="0"/>
  </sheetViews>
  <sheetFormatPr baseColWidth="10" defaultColWidth="12.5" defaultRowHeight="15" customHeight="1" x14ac:dyDescent="0.2"/>
  <cols>
    <col min="1" max="4" width="9.5" customWidth="1"/>
    <col min="5" max="5" width="14.33203125" customWidth="1"/>
    <col min="6" max="6" width="13.33203125" customWidth="1"/>
    <col min="7" max="7" width="13.5" customWidth="1"/>
    <col min="8" max="8" width="9.5" customWidth="1"/>
    <col min="9" max="9" width="12.6640625" customWidth="1"/>
    <col min="10" max="15" width="9.5" customWidth="1"/>
  </cols>
  <sheetData>
    <row r="1" spans="1:9" x14ac:dyDescent="0.2">
      <c r="E1" s="72"/>
      <c r="F1" s="72"/>
      <c r="G1" s="73"/>
      <c r="I1" s="74"/>
    </row>
    <row r="2" spans="1:9" x14ac:dyDescent="0.2">
      <c r="E2" s="72"/>
      <c r="F2" s="72"/>
      <c r="G2" s="73"/>
      <c r="I2" s="74"/>
    </row>
    <row r="3" spans="1:9" x14ac:dyDescent="0.2">
      <c r="E3" s="46" t="s">
        <v>35</v>
      </c>
      <c r="F3" s="46" t="s">
        <v>36</v>
      </c>
      <c r="G3" s="47" t="s">
        <v>37</v>
      </c>
      <c r="I3" s="74"/>
    </row>
    <row r="4" spans="1:9" x14ac:dyDescent="0.2">
      <c r="A4" t="s">
        <v>38</v>
      </c>
      <c r="C4">
        <v>25</v>
      </c>
      <c r="D4" t="s">
        <v>39</v>
      </c>
      <c r="E4" s="72">
        <v>2855185322</v>
      </c>
      <c r="F4" s="72">
        <v>2532302841</v>
      </c>
      <c r="G4" s="73">
        <f t="shared" ref="G4:G36" si="0">F4/E4</f>
        <v>0.88691365197484717</v>
      </c>
      <c r="I4" s="74">
        <v>0.88691365197484717</v>
      </c>
    </row>
    <row r="5" spans="1:9" x14ac:dyDescent="0.2">
      <c r="A5" t="s">
        <v>40</v>
      </c>
      <c r="C5">
        <v>3</v>
      </c>
      <c r="D5" t="s">
        <v>41</v>
      </c>
      <c r="E5" s="72">
        <v>480832833</v>
      </c>
      <c r="F5" s="72">
        <v>409040943</v>
      </c>
      <c r="G5" s="73">
        <f t="shared" si="0"/>
        <v>0.85069262106733046</v>
      </c>
      <c r="I5" s="74">
        <v>0.85069262106733046</v>
      </c>
    </row>
    <row r="6" spans="1:9" x14ac:dyDescent="0.2">
      <c r="A6" t="s">
        <v>42</v>
      </c>
      <c r="B6">
        <v>1</v>
      </c>
      <c r="C6">
        <v>1</v>
      </c>
      <c r="D6" t="s">
        <v>43</v>
      </c>
      <c r="E6" s="72">
        <v>713730102</v>
      </c>
      <c r="F6" s="72">
        <v>684607466</v>
      </c>
      <c r="G6" s="73">
        <f t="shared" si="0"/>
        <v>0.95919657035846861</v>
      </c>
      <c r="I6" s="74">
        <v>0.95919657035846861</v>
      </c>
    </row>
    <row r="7" spans="1:9" x14ac:dyDescent="0.2">
      <c r="A7" t="s">
        <v>44</v>
      </c>
      <c r="B7">
        <v>1</v>
      </c>
      <c r="C7">
        <v>1</v>
      </c>
      <c r="D7" t="s">
        <v>45</v>
      </c>
      <c r="E7" s="72">
        <v>1228178935</v>
      </c>
      <c r="F7" s="72">
        <v>1147031480</v>
      </c>
      <c r="G7" s="73">
        <f t="shared" si="0"/>
        <v>0.93392863801234305</v>
      </c>
      <c r="I7" s="74">
        <v>0.93392863801234305</v>
      </c>
    </row>
    <row r="8" spans="1:9" x14ac:dyDescent="0.2">
      <c r="A8" t="s">
        <v>46</v>
      </c>
      <c r="B8">
        <v>1</v>
      </c>
      <c r="C8">
        <v>1</v>
      </c>
      <c r="D8" t="s">
        <v>47</v>
      </c>
      <c r="E8" s="72">
        <v>346335714</v>
      </c>
      <c r="F8" s="72">
        <v>335322428</v>
      </c>
      <c r="G8" s="73">
        <f t="shared" si="0"/>
        <v>0.96820054774945907</v>
      </c>
      <c r="I8" s="74">
        <v>0.96820054774945907</v>
      </c>
    </row>
    <row r="9" spans="1:9" x14ac:dyDescent="0.2">
      <c r="A9" t="s">
        <v>48</v>
      </c>
      <c r="C9">
        <v>0</v>
      </c>
      <c r="D9" t="s">
        <v>49</v>
      </c>
      <c r="E9" s="72">
        <v>370000000</v>
      </c>
      <c r="F9" s="72">
        <v>369846996</v>
      </c>
      <c r="G9" s="73">
        <f t="shared" si="0"/>
        <v>0.99958647567567571</v>
      </c>
      <c r="I9" s="74">
        <v>0.99958647567567571</v>
      </c>
    </row>
    <row r="10" spans="1:9" x14ac:dyDescent="0.2">
      <c r="A10" t="s">
        <v>50</v>
      </c>
      <c r="C10">
        <v>0</v>
      </c>
      <c r="D10" t="s">
        <v>49</v>
      </c>
      <c r="E10" s="72">
        <v>17744018044</v>
      </c>
      <c r="F10" s="72">
        <v>17664019913</v>
      </c>
      <c r="G10" s="73">
        <f t="shared" si="0"/>
        <v>0.9954915436401367</v>
      </c>
      <c r="I10" s="74">
        <v>0.9954915436401367</v>
      </c>
    </row>
    <row r="11" spans="1:9" x14ac:dyDescent="0.2">
      <c r="A11" t="s">
        <v>51</v>
      </c>
      <c r="C11">
        <v>0</v>
      </c>
      <c r="D11" t="s">
        <v>52</v>
      </c>
      <c r="E11" s="72">
        <v>1383568034</v>
      </c>
      <c r="F11" s="72">
        <v>1169682448</v>
      </c>
      <c r="G11" s="73">
        <f t="shared" si="0"/>
        <v>0.84541014193451658</v>
      </c>
      <c r="I11" s="74">
        <v>0.84541014193451658</v>
      </c>
    </row>
    <row r="12" spans="1:9" x14ac:dyDescent="0.2">
      <c r="A12" t="s">
        <v>53</v>
      </c>
      <c r="B12">
        <v>1</v>
      </c>
      <c r="C12">
        <v>1</v>
      </c>
      <c r="D12" t="s">
        <v>54</v>
      </c>
      <c r="E12" s="72">
        <v>68259070</v>
      </c>
      <c r="F12" s="72">
        <v>67317728</v>
      </c>
      <c r="G12" s="73">
        <f t="shared" si="0"/>
        <v>0.98620927592479657</v>
      </c>
      <c r="I12" s="74">
        <v>0.98620927592479657</v>
      </c>
    </row>
    <row r="13" spans="1:9" x14ac:dyDescent="0.2">
      <c r="A13" t="s">
        <v>55</v>
      </c>
      <c r="B13">
        <v>35</v>
      </c>
      <c r="C13">
        <v>35</v>
      </c>
      <c r="D13" t="s">
        <v>56</v>
      </c>
      <c r="E13" s="72">
        <v>72354614</v>
      </c>
      <c r="F13" s="72">
        <v>4667017</v>
      </c>
      <c r="G13" s="73">
        <f t="shared" si="0"/>
        <v>6.4501995684753427E-2</v>
      </c>
      <c r="I13" s="74">
        <v>6.4501995684753427E-2</v>
      </c>
    </row>
    <row r="14" spans="1:9" x14ac:dyDescent="0.2">
      <c r="A14" t="s">
        <v>57</v>
      </c>
      <c r="C14">
        <v>47765</v>
      </c>
      <c r="D14" t="s">
        <v>58</v>
      </c>
      <c r="E14" s="72">
        <v>1165440000</v>
      </c>
      <c r="F14" s="72">
        <v>1165440000</v>
      </c>
      <c r="G14" s="73">
        <f t="shared" si="0"/>
        <v>1</v>
      </c>
      <c r="I14" s="74">
        <v>1</v>
      </c>
    </row>
    <row r="15" spans="1:9" x14ac:dyDescent="0.2">
      <c r="A15" t="s">
        <v>59</v>
      </c>
      <c r="C15">
        <v>47765</v>
      </c>
      <c r="D15" t="s">
        <v>58</v>
      </c>
      <c r="E15" s="72">
        <v>766549595</v>
      </c>
      <c r="F15" s="72">
        <v>748794001</v>
      </c>
      <c r="G15" s="73">
        <f t="shared" si="0"/>
        <v>0.97683699252362144</v>
      </c>
      <c r="I15" s="74">
        <v>0.97683699252362144</v>
      </c>
    </row>
    <row r="16" spans="1:9" x14ac:dyDescent="0.2">
      <c r="A16" t="s">
        <v>60</v>
      </c>
      <c r="C16">
        <v>0</v>
      </c>
      <c r="D16" t="s">
        <v>61</v>
      </c>
      <c r="E16" s="72">
        <v>563111630</v>
      </c>
      <c r="F16" s="72">
        <v>539670787</v>
      </c>
      <c r="G16" s="73">
        <f t="shared" si="0"/>
        <v>0.95837265339378619</v>
      </c>
      <c r="I16" s="74">
        <v>0.95837265339378619</v>
      </c>
    </row>
    <row r="17" spans="1:9" x14ac:dyDescent="0.2">
      <c r="A17" t="s">
        <v>62</v>
      </c>
      <c r="C17">
        <v>5</v>
      </c>
      <c r="D17" t="s">
        <v>63</v>
      </c>
      <c r="E17" s="72">
        <v>547917500</v>
      </c>
      <c r="F17" s="72">
        <v>547232500</v>
      </c>
      <c r="G17" s="73">
        <f t="shared" si="0"/>
        <v>0.99874981178735844</v>
      </c>
      <c r="I17" s="74">
        <v>0.99874981178735844</v>
      </c>
    </row>
    <row r="18" spans="1:9" x14ac:dyDescent="0.2">
      <c r="A18" t="s">
        <v>62</v>
      </c>
      <c r="C18">
        <v>5</v>
      </c>
      <c r="D18" t="s">
        <v>63</v>
      </c>
      <c r="E18" s="72">
        <v>196042000</v>
      </c>
      <c r="F18" s="72">
        <v>195808000</v>
      </c>
      <c r="G18" s="73">
        <f t="shared" si="0"/>
        <v>0.99880637822507423</v>
      </c>
      <c r="I18" s="74">
        <v>0.99880637822507423</v>
      </c>
    </row>
    <row r="19" spans="1:9" x14ac:dyDescent="0.2">
      <c r="A19" t="s">
        <v>64</v>
      </c>
      <c r="C19">
        <v>0</v>
      </c>
      <c r="D19" t="s">
        <v>65</v>
      </c>
      <c r="E19" s="72">
        <v>222395295</v>
      </c>
      <c r="F19" s="72">
        <v>221601740</v>
      </c>
      <c r="G19" s="73">
        <f t="shared" si="0"/>
        <v>0.996431781526673</v>
      </c>
      <c r="I19" s="74">
        <v>0.996431781526673</v>
      </c>
    </row>
    <row r="20" spans="1:9" x14ac:dyDescent="0.2">
      <c r="A20" t="s">
        <v>66</v>
      </c>
      <c r="C20">
        <v>0</v>
      </c>
      <c r="D20" t="s">
        <v>67</v>
      </c>
      <c r="E20" s="72">
        <v>2562003524</v>
      </c>
      <c r="F20" s="72">
        <v>2562003522</v>
      </c>
      <c r="G20" s="73">
        <f t="shared" si="0"/>
        <v>0.999999999219361</v>
      </c>
      <c r="I20" s="74">
        <v>0.999999999219361</v>
      </c>
    </row>
    <row r="21" spans="1:9" ht="15.75" customHeight="1" x14ac:dyDescent="0.2">
      <c r="A21" t="s">
        <v>68</v>
      </c>
      <c r="C21">
        <v>0</v>
      </c>
      <c r="D21" t="s">
        <v>69</v>
      </c>
      <c r="E21" s="72">
        <v>100000000</v>
      </c>
      <c r="F21" s="72">
        <v>2562003522</v>
      </c>
      <c r="G21" s="73">
        <f t="shared" si="0"/>
        <v>25.620035219999998</v>
      </c>
      <c r="I21" s="74">
        <v>25.620035219999998</v>
      </c>
    </row>
    <row r="22" spans="1:9" ht="15.75" customHeight="1" x14ac:dyDescent="0.2">
      <c r="A22" t="s">
        <v>70</v>
      </c>
      <c r="C22">
        <v>1</v>
      </c>
      <c r="D22" t="s">
        <v>71</v>
      </c>
      <c r="E22" s="72">
        <v>939004927</v>
      </c>
      <c r="F22" s="72">
        <v>836525071</v>
      </c>
      <c r="G22" s="73">
        <f t="shared" si="0"/>
        <v>0.890863345810751</v>
      </c>
      <c r="I22" s="74">
        <v>0.890863345810751</v>
      </c>
    </row>
    <row r="23" spans="1:9" ht="15.75" customHeight="1" x14ac:dyDescent="0.2">
      <c r="A23" t="s">
        <v>72</v>
      </c>
      <c r="C23">
        <v>0</v>
      </c>
      <c r="D23" t="s">
        <v>73</v>
      </c>
      <c r="E23" s="72">
        <v>849769427</v>
      </c>
      <c r="F23" s="72">
        <v>837503750</v>
      </c>
      <c r="G23" s="73">
        <f t="shared" si="0"/>
        <v>0.98556587633035664</v>
      </c>
      <c r="I23" s="74">
        <v>0.98556587633035664</v>
      </c>
    </row>
    <row r="24" spans="1:9" ht="15.75" customHeight="1" x14ac:dyDescent="0.2">
      <c r="A24" t="s">
        <v>74</v>
      </c>
      <c r="C24" t="s">
        <v>75</v>
      </c>
      <c r="D24" t="s">
        <v>76</v>
      </c>
      <c r="E24" s="48">
        <v>0</v>
      </c>
      <c r="F24" s="72">
        <v>350000000</v>
      </c>
      <c r="G24" s="73" t="e">
        <f t="shared" si="0"/>
        <v>#DIV/0!</v>
      </c>
      <c r="I24" s="74"/>
    </row>
    <row r="25" spans="1:9" ht="15.75" customHeight="1" x14ac:dyDescent="0.2">
      <c r="A25" t="s">
        <v>77</v>
      </c>
      <c r="C25" t="s">
        <v>75</v>
      </c>
      <c r="D25" t="s">
        <v>78</v>
      </c>
      <c r="E25" s="48">
        <v>164</v>
      </c>
      <c r="F25" s="72">
        <v>1933381600</v>
      </c>
      <c r="G25" s="73">
        <f t="shared" si="0"/>
        <v>11788912.195121951</v>
      </c>
      <c r="I25" s="74"/>
    </row>
    <row r="26" spans="1:9" ht="15.75" customHeight="1" x14ac:dyDescent="0.2">
      <c r="A26" t="s">
        <v>79</v>
      </c>
      <c r="C26" t="s">
        <v>75</v>
      </c>
      <c r="D26" t="s">
        <v>80</v>
      </c>
      <c r="E26" s="48">
        <v>2</v>
      </c>
      <c r="F26" s="72">
        <v>2110707286</v>
      </c>
      <c r="G26" s="73">
        <f t="shared" si="0"/>
        <v>1055353643</v>
      </c>
      <c r="I26" s="74"/>
    </row>
    <row r="27" spans="1:9" ht="15.75" customHeight="1" x14ac:dyDescent="0.2">
      <c r="A27" t="s">
        <v>81</v>
      </c>
      <c r="C27" t="s">
        <v>75</v>
      </c>
      <c r="D27" t="s">
        <v>82</v>
      </c>
      <c r="E27" s="48">
        <v>100</v>
      </c>
      <c r="F27" s="72">
        <v>2700000000</v>
      </c>
      <c r="G27" s="73">
        <f t="shared" si="0"/>
        <v>27000000</v>
      </c>
      <c r="I27" s="74"/>
    </row>
    <row r="28" spans="1:9" ht="15.75" customHeight="1" x14ac:dyDescent="0.2">
      <c r="A28" t="s">
        <v>83</v>
      </c>
      <c r="C28" t="s">
        <v>75</v>
      </c>
      <c r="D28" t="s">
        <v>84</v>
      </c>
      <c r="E28" s="48">
        <v>96</v>
      </c>
      <c r="F28" s="72">
        <v>104199036</v>
      </c>
      <c r="G28" s="73">
        <f t="shared" si="0"/>
        <v>1085406.625</v>
      </c>
      <c r="I28" s="74"/>
    </row>
    <row r="29" spans="1:9" ht="15.75" customHeight="1" x14ac:dyDescent="0.2">
      <c r="A29" t="s">
        <v>85</v>
      </c>
      <c r="C29">
        <v>9</v>
      </c>
      <c r="D29" t="s">
        <v>86</v>
      </c>
      <c r="E29" s="72">
        <v>543942430</v>
      </c>
      <c r="F29" s="72">
        <v>608379099</v>
      </c>
      <c r="G29" s="73">
        <f t="shared" si="0"/>
        <v>1.1184622957249355</v>
      </c>
      <c r="I29" s="74">
        <v>1.1184622957249355</v>
      </c>
    </row>
    <row r="30" spans="1:9" ht="15.75" customHeight="1" x14ac:dyDescent="0.2">
      <c r="A30" t="s">
        <v>87</v>
      </c>
      <c r="C30">
        <v>42</v>
      </c>
      <c r="D30" t="s">
        <v>88</v>
      </c>
      <c r="E30" s="72">
        <v>518834200</v>
      </c>
      <c r="F30" s="72">
        <v>829450173</v>
      </c>
      <c r="G30" s="73">
        <f t="shared" si="0"/>
        <v>1.5986806054805176</v>
      </c>
      <c r="I30" s="74">
        <v>1.5986806054805176</v>
      </c>
    </row>
    <row r="31" spans="1:9" ht="15.75" customHeight="1" x14ac:dyDescent="0.2">
      <c r="A31" t="s">
        <v>89</v>
      </c>
      <c r="C31">
        <v>0</v>
      </c>
      <c r="D31" t="s">
        <v>90</v>
      </c>
      <c r="E31" s="72">
        <v>250300000</v>
      </c>
      <c r="F31" s="72">
        <v>250300000</v>
      </c>
      <c r="G31" s="73">
        <f t="shared" si="0"/>
        <v>1</v>
      </c>
      <c r="I31" s="74">
        <v>1</v>
      </c>
    </row>
    <row r="32" spans="1:9" ht="15.75" customHeight="1" x14ac:dyDescent="0.2">
      <c r="A32" t="s">
        <v>91</v>
      </c>
      <c r="C32">
        <v>0</v>
      </c>
      <c r="D32" t="s">
        <v>92</v>
      </c>
      <c r="E32" s="72">
        <v>200000000</v>
      </c>
      <c r="F32" s="72">
        <v>200000000</v>
      </c>
      <c r="G32" s="73">
        <f t="shared" si="0"/>
        <v>1</v>
      </c>
      <c r="I32" s="74">
        <v>1</v>
      </c>
    </row>
    <row r="33" spans="1:9" ht="15.75" customHeight="1" x14ac:dyDescent="0.2">
      <c r="A33" t="s">
        <v>93</v>
      </c>
      <c r="C33">
        <v>0</v>
      </c>
      <c r="D33" t="s">
        <v>94</v>
      </c>
      <c r="E33" s="72">
        <v>100000000</v>
      </c>
      <c r="F33" s="72">
        <v>52624000</v>
      </c>
      <c r="G33" s="73">
        <f t="shared" si="0"/>
        <v>0.52624000000000004</v>
      </c>
      <c r="I33" s="74">
        <v>0.52624000000000004</v>
      </c>
    </row>
    <row r="34" spans="1:9" ht="15.75" customHeight="1" x14ac:dyDescent="0.2">
      <c r="A34" t="s">
        <v>95</v>
      </c>
      <c r="C34">
        <v>70</v>
      </c>
      <c r="D34" t="s">
        <v>96</v>
      </c>
      <c r="E34" s="72">
        <v>350000000</v>
      </c>
      <c r="F34" s="72">
        <v>313530581</v>
      </c>
      <c r="G34" s="73">
        <f t="shared" si="0"/>
        <v>0.89580166000000006</v>
      </c>
      <c r="I34" s="74">
        <v>0.89580166000000006</v>
      </c>
    </row>
    <row r="35" spans="1:9" ht="15.75" customHeight="1" x14ac:dyDescent="0.2">
      <c r="A35" t="s">
        <v>97</v>
      </c>
      <c r="C35">
        <v>0</v>
      </c>
      <c r="D35" t="s">
        <v>98</v>
      </c>
      <c r="E35" s="72">
        <v>348590210</v>
      </c>
      <c r="F35" s="72">
        <v>264555765</v>
      </c>
      <c r="G35" s="73">
        <f t="shared" si="0"/>
        <v>0.75893056491747146</v>
      </c>
      <c r="I35" s="74">
        <v>0.75893056491747146</v>
      </c>
    </row>
    <row r="36" spans="1:9" ht="15.75" customHeight="1" x14ac:dyDescent="0.2">
      <c r="A36" t="s">
        <v>99</v>
      </c>
      <c r="C36">
        <v>0</v>
      </c>
      <c r="D36" t="s">
        <v>100</v>
      </c>
      <c r="E36" s="72">
        <v>80000000</v>
      </c>
      <c r="F36" s="72">
        <v>74700000</v>
      </c>
      <c r="G36" s="73">
        <f t="shared" si="0"/>
        <v>0.93374999999999997</v>
      </c>
      <c r="I36" s="74">
        <v>0.93374999999999997</v>
      </c>
    </row>
    <row r="37" spans="1:9" ht="15.75" customHeight="1" x14ac:dyDescent="0.2">
      <c r="A37" t="s">
        <v>101</v>
      </c>
      <c r="E37" s="72"/>
      <c r="F37" s="72"/>
      <c r="G37" s="73"/>
      <c r="I37" s="74"/>
    </row>
    <row r="38" spans="1:9" ht="15.75" customHeight="1" x14ac:dyDescent="0.2">
      <c r="A38" t="s">
        <v>102</v>
      </c>
      <c r="B38">
        <v>8042834</v>
      </c>
      <c r="C38">
        <v>16</v>
      </c>
      <c r="D38" t="s">
        <v>103</v>
      </c>
      <c r="E38" s="72">
        <v>481248000</v>
      </c>
      <c r="F38" s="72">
        <v>481247997</v>
      </c>
      <c r="G38" s="73">
        <f t="shared" ref="G38:G48" si="1">F38/E38</f>
        <v>0.99999999376620785</v>
      </c>
      <c r="I38" s="74">
        <v>0.99999999376620785</v>
      </c>
    </row>
    <row r="39" spans="1:9" ht="15.75" customHeight="1" x14ac:dyDescent="0.2">
      <c r="A39" t="s">
        <v>104</v>
      </c>
      <c r="B39">
        <v>8042861</v>
      </c>
      <c r="C39">
        <v>4179</v>
      </c>
      <c r="D39" t="s">
        <v>105</v>
      </c>
      <c r="E39" s="72">
        <v>3535312252</v>
      </c>
      <c r="F39" s="72">
        <v>3403245888</v>
      </c>
      <c r="G39" s="73">
        <f t="shared" si="1"/>
        <v>0.96264364939043578</v>
      </c>
      <c r="I39" s="74">
        <v>0.96264364939043578</v>
      </c>
    </row>
    <row r="40" spans="1:9" ht="15.75" customHeight="1" x14ac:dyDescent="0.2">
      <c r="A40" t="s">
        <v>106</v>
      </c>
      <c r="B40">
        <v>26000723</v>
      </c>
      <c r="C40">
        <v>4179</v>
      </c>
      <c r="D40" t="s">
        <v>107</v>
      </c>
      <c r="E40" s="72">
        <v>3823829220</v>
      </c>
      <c r="F40" s="72">
        <v>2531265670</v>
      </c>
      <c r="G40" s="73">
        <f t="shared" si="1"/>
        <v>0.66197142298107137</v>
      </c>
      <c r="I40" s="74">
        <v>0.66197142298107137</v>
      </c>
    </row>
    <row r="41" spans="1:9" ht="15.75" customHeight="1" x14ac:dyDescent="0.2">
      <c r="A41" t="s">
        <v>108</v>
      </c>
      <c r="B41">
        <v>23042766</v>
      </c>
      <c r="C41">
        <v>99</v>
      </c>
      <c r="D41" t="s">
        <v>109</v>
      </c>
      <c r="E41" s="72">
        <v>453200000</v>
      </c>
      <c r="F41" s="72">
        <v>430613650</v>
      </c>
      <c r="G41" s="73">
        <f t="shared" si="1"/>
        <v>0.9501625110326567</v>
      </c>
      <c r="I41" s="74">
        <v>0.9501625110326567</v>
      </c>
    </row>
    <row r="42" spans="1:9" ht="15.75" customHeight="1" x14ac:dyDescent="0.2">
      <c r="A42" t="s">
        <v>110</v>
      </c>
      <c r="B42">
        <v>8042843</v>
      </c>
      <c r="C42">
        <v>5</v>
      </c>
      <c r="D42" t="s">
        <v>111</v>
      </c>
      <c r="E42" s="72">
        <v>10317330387</v>
      </c>
      <c r="F42" s="72">
        <v>10170444278</v>
      </c>
      <c r="G42" s="73">
        <f t="shared" si="1"/>
        <v>0.98576316707032285</v>
      </c>
      <c r="I42" s="74">
        <v>0.98576316707032285</v>
      </c>
    </row>
    <row r="43" spans="1:9" ht="15.75" customHeight="1" x14ac:dyDescent="0.2">
      <c r="D43" s="49" t="s">
        <v>112</v>
      </c>
      <c r="E43" s="72"/>
      <c r="F43" s="72"/>
      <c r="G43" s="73" t="e">
        <f t="shared" si="1"/>
        <v>#DIV/0!</v>
      </c>
      <c r="I43" s="74"/>
    </row>
    <row r="44" spans="1:9" ht="15.75" customHeight="1" x14ac:dyDescent="0.2">
      <c r="D44" s="49" t="s">
        <v>113</v>
      </c>
      <c r="E44" s="72"/>
      <c r="F44" s="72"/>
      <c r="G44" s="73" t="e">
        <f t="shared" si="1"/>
        <v>#DIV/0!</v>
      </c>
      <c r="I44" s="74"/>
    </row>
    <row r="45" spans="1:9" ht="15.75" customHeight="1" x14ac:dyDescent="0.2">
      <c r="D45" s="49" t="s">
        <v>114</v>
      </c>
      <c r="E45" s="72"/>
      <c r="F45" s="72"/>
      <c r="G45" s="73" t="e">
        <f t="shared" si="1"/>
        <v>#DIV/0!</v>
      </c>
      <c r="I45" s="74"/>
    </row>
    <row r="46" spans="1:9" ht="15.75" customHeight="1" x14ac:dyDescent="0.2">
      <c r="D46" s="49" t="s">
        <v>115</v>
      </c>
      <c r="E46" s="72"/>
      <c r="F46" s="72"/>
      <c r="G46" s="73" t="e">
        <f t="shared" si="1"/>
        <v>#DIV/0!</v>
      </c>
      <c r="I46" s="74"/>
    </row>
    <row r="47" spans="1:9" ht="15.75" customHeight="1" x14ac:dyDescent="0.2">
      <c r="D47" s="49" t="s">
        <v>116</v>
      </c>
      <c r="E47" s="72"/>
      <c r="F47" s="72"/>
      <c r="G47" s="73" t="e">
        <f t="shared" si="1"/>
        <v>#DIV/0!</v>
      </c>
      <c r="I47" s="74"/>
    </row>
    <row r="48" spans="1:9" ht="15.75" customHeight="1" x14ac:dyDescent="0.2">
      <c r="A48" t="s">
        <v>78</v>
      </c>
      <c r="B48">
        <v>8042833</v>
      </c>
      <c r="C48">
        <v>0</v>
      </c>
      <c r="D48" t="s">
        <v>117</v>
      </c>
      <c r="E48" s="72">
        <v>1933381600</v>
      </c>
      <c r="F48" s="72">
        <v>1933380544</v>
      </c>
      <c r="G48" s="73">
        <f t="shared" si="1"/>
        <v>0.99999945380673949</v>
      </c>
      <c r="I48" s="74">
        <v>0.99999945380673949</v>
      </c>
    </row>
    <row r="49" spans="1:9" ht="15.75" customHeight="1" x14ac:dyDescent="0.2">
      <c r="A49" t="s">
        <v>118</v>
      </c>
      <c r="E49" s="72"/>
      <c r="F49" s="72"/>
      <c r="G49" s="73"/>
      <c r="I49" s="74"/>
    </row>
    <row r="50" spans="1:9" ht="15.75" customHeight="1" x14ac:dyDescent="0.2">
      <c r="A50" t="s">
        <v>119</v>
      </c>
      <c r="B50" t="s">
        <v>120</v>
      </c>
      <c r="C50">
        <v>95</v>
      </c>
      <c r="E50" s="72">
        <v>373816888</v>
      </c>
      <c r="F50" s="72">
        <v>373816888</v>
      </c>
      <c r="G50" s="73">
        <f t="shared" ref="G50:G57" si="2">F50/E50</f>
        <v>1</v>
      </c>
      <c r="I50" s="74">
        <v>1</v>
      </c>
    </row>
    <row r="51" spans="1:9" ht="15.75" customHeight="1" x14ac:dyDescent="0.2">
      <c r="A51" t="s">
        <v>121</v>
      </c>
      <c r="B51" t="s">
        <v>122</v>
      </c>
      <c r="C51">
        <v>0</v>
      </c>
      <c r="E51" s="72">
        <v>742816694</v>
      </c>
      <c r="F51" s="72">
        <v>538453748</v>
      </c>
      <c r="G51" s="73">
        <f t="shared" si="2"/>
        <v>0.72488105389833901</v>
      </c>
      <c r="I51" s="74">
        <v>0.72488105389833901</v>
      </c>
    </row>
    <row r="52" spans="1:9" ht="15.75" customHeight="1" x14ac:dyDescent="0.2">
      <c r="A52" t="s">
        <v>123</v>
      </c>
      <c r="B52" t="s">
        <v>124</v>
      </c>
      <c r="C52">
        <v>0</v>
      </c>
      <c r="E52" s="72">
        <v>550000000</v>
      </c>
      <c r="F52" s="72">
        <v>550000000</v>
      </c>
      <c r="G52" s="73">
        <f t="shared" si="2"/>
        <v>1</v>
      </c>
      <c r="I52" s="74">
        <v>1</v>
      </c>
    </row>
    <row r="53" spans="1:9" ht="15.75" customHeight="1" x14ac:dyDescent="0.2">
      <c r="A53" t="s">
        <v>125</v>
      </c>
      <c r="B53" t="s">
        <v>126</v>
      </c>
      <c r="C53">
        <v>3</v>
      </c>
      <c r="E53" s="72">
        <v>120000000</v>
      </c>
      <c r="F53" s="72">
        <v>120000000</v>
      </c>
      <c r="G53" s="73">
        <f t="shared" si="2"/>
        <v>1</v>
      </c>
      <c r="I53" s="74">
        <v>1</v>
      </c>
    </row>
    <row r="54" spans="1:9" ht="15.75" customHeight="1" x14ac:dyDescent="0.2">
      <c r="A54" t="s">
        <v>127</v>
      </c>
      <c r="B54" t="s">
        <v>126</v>
      </c>
      <c r="C54">
        <v>3</v>
      </c>
      <c r="E54" s="72">
        <v>40000000</v>
      </c>
      <c r="F54" s="72">
        <v>40000000</v>
      </c>
      <c r="G54" s="73">
        <f t="shared" si="2"/>
        <v>1</v>
      </c>
      <c r="I54" s="74">
        <v>1</v>
      </c>
    </row>
    <row r="55" spans="1:9" ht="15.75" customHeight="1" x14ac:dyDescent="0.2">
      <c r="A55" t="s">
        <v>128</v>
      </c>
      <c r="B55" t="s">
        <v>129</v>
      </c>
      <c r="C55">
        <v>0</v>
      </c>
      <c r="E55" s="72">
        <v>250000000</v>
      </c>
      <c r="F55" s="72">
        <v>250000000</v>
      </c>
      <c r="G55" s="73">
        <f t="shared" si="2"/>
        <v>1</v>
      </c>
      <c r="I55" s="74">
        <v>1</v>
      </c>
    </row>
    <row r="56" spans="1:9" ht="15.75" customHeight="1" x14ac:dyDescent="0.2">
      <c r="A56" t="s">
        <v>130</v>
      </c>
      <c r="B56" t="s">
        <v>131</v>
      </c>
      <c r="C56">
        <v>0</v>
      </c>
      <c r="E56" s="72">
        <v>255100000</v>
      </c>
      <c r="F56" s="72">
        <v>255099999</v>
      </c>
      <c r="G56" s="73">
        <f t="shared" si="2"/>
        <v>0.99999999607996859</v>
      </c>
      <c r="I56" s="74">
        <v>0.99999999607996859</v>
      </c>
    </row>
    <row r="57" spans="1:9" ht="15.75" customHeight="1" x14ac:dyDescent="0.2">
      <c r="A57" t="s">
        <v>132</v>
      </c>
      <c r="B57" t="s">
        <v>133</v>
      </c>
      <c r="C57">
        <v>0</v>
      </c>
      <c r="E57" s="72">
        <v>2000000</v>
      </c>
      <c r="F57" s="72">
        <v>2000000</v>
      </c>
      <c r="G57" s="73">
        <f t="shared" si="2"/>
        <v>1</v>
      </c>
      <c r="I57" s="74">
        <v>1</v>
      </c>
    </row>
    <row r="58" spans="1:9" ht="15.75" customHeight="1" x14ac:dyDescent="0.2">
      <c r="A58" t="s">
        <v>134</v>
      </c>
      <c r="E58" s="72"/>
      <c r="F58" s="72"/>
      <c r="G58" s="73"/>
      <c r="I58" s="74"/>
    </row>
    <row r="59" spans="1:9" ht="15.75" customHeight="1" x14ac:dyDescent="0.2">
      <c r="A59" t="s">
        <v>135</v>
      </c>
      <c r="B59" t="s">
        <v>136</v>
      </c>
      <c r="C59">
        <v>30</v>
      </c>
      <c r="E59" s="72">
        <v>300000000</v>
      </c>
      <c r="F59" s="72">
        <v>298677747</v>
      </c>
      <c r="G59" s="73">
        <f t="shared" ref="G59:G74" si="3">F59/E59</f>
        <v>0.99559249000000005</v>
      </c>
      <c r="I59" s="74">
        <v>0.99559249000000005</v>
      </c>
    </row>
    <row r="60" spans="1:9" ht="15.75" customHeight="1" x14ac:dyDescent="0.2">
      <c r="A60" t="s">
        <v>137</v>
      </c>
      <c r="B60" t="s">
        <v>138</v>
      </c>
      <c r="C60">
        <v>1511</v>
      </c>
      <c r="E60" s="72">
        <v>1138423034</v>
      </c>
      <c r="F60" s="72">
        <v>1113583989</v>
      </c>
      <c r="G60" s="73">
        <f t="shared" si="3"/>
        <v>0.97818118198757387</v>
      </c>
      <c r="I60" s="74">
        <v>0.97818118198757387</v>
      </c>
    </row>
    <row r="61" spans="1:9" ht="15.75" customHeight="1" x14ac:dyDescent="0.2">
      <c r="A61" t="s">
        <v>139</v>
      </c>
      <c r="B61" t="s">
        <v>138</v>
      </c>
      <c r="C61">
        <v>1511</v>
      </c>
      <c r="E61" s="72">
        <v>1138423034</v>
      </c>
      <c r="F61" s="72">
        <v>1113583989</v>
      </c>
      <c r="G61" s="73">
        <f t="shared" si="3"/>
        <v>0.97818118198757387</v>
      </c>
      <c r="I61" s="74">
        <v>0.97818118198757387</v>
      </c>
    </row>
    <row r="62" spans="1:9" ht="15.75" customHeight="1" x14ac:dyDescent="0.2">
      <c r="A62" t="s">
        <v>140</v>
      </c>
      <c r="B62" t="s">
        <v>138</v>
      </c>
      <c r="C62">
        <v>1511</v>
      </c>
      <c r="E62" s="72">
        <v>1138423034</v>
      </c>
      <c r="F62" s="72">
        <v>1113583989</v>
      </c>
      <c r="G62" s="73">
        <f t="shared" si="3"/>
        <v>0.97818118198757387</v>
      </c>
      <c r="I62" s="74">
        <v>0.97818118198757387</v>
      </c>
    </row>
    <row r="63" spans="1:9" ht="15.75" customHeight="1" x14ac:dyDescent="0.2">
      <c r="A63" t="s">
        <v>141</v>
      </c>
      <c r="B63" t="s">
        <v>142</v>
      </c>
      <c r="C63">
        <v>64</v>
      </c>
      <c r="E63" s="72">
        <v>1010849844</v>
      </c>
      <c r="F63" s="72">
        <v>644446300</v>
      </c>
      <c r="G63" s="73">
        <f t="shared" si="3"/>
        <v>0.63752920755261056</v>
      </c>
      <c r="I63" s="74">
        <v>0.63752920755261056</v>
      </c>
    </row>
    <row r="64" spans="1:9" ht="15.75" customHeight="1" x14ac:dyDescent="0.2">
      <c r="A64" t="s">
        <v>143</v>
      </c>
      <c r="B64" t="s">
        <v>138</v>
      </c>
      <c r="C64">
        <v>1511</v>
      </c>
      <c r="E64" s="72">
        <v>1138423034</v>
      </c>
      <c r="F64" s="72">
        <v>1113583989</v>
      </c>
      <c r="G64" s="73">
        <f t="shared" si="3"/>
        <v>0.97818118198757387</v>
      </c>
      <c r="I64" s="74">
        <v>0.97818118198757387</v>
      </c>
    </row>
    <row r="65" spans="1:9" ht="15.75" customHeight="1" x14ac:dyDescent="0.2">
      <c r="A65" t="s">
        <v>144</v>
      </c>
      <c r="B65" t="s">
        <v>145</v>
      </c>
      <c r="C65">
        <v>1</v>
      </c>
      <c r="E65" s="72">
        <v>73251860</v>
      </c>
      <c r="F65" s="72">
        <v>62000000</v>
      </c>
      <c r="G65" s="73">
        <f t="shared" si="3"/>
        <v>0.84639489017753267</v>
      </c>
      <c r="I65" s="74">
        <v>0.84639489017753267</v>
      </c>
    </row>
    <row r="66" spans="1:9" ht="15.75" customHeight="1" x14ac:dyDescent="0.2">
      <c r="A66" t="s">
        <v>146</v>
      </c>
      <c r="B66" t="s">
        <v>147</v>
      </c>
      <c r="C66">
        <v>1</v>
      </c>
      <c r="E66" s="72">
        <v>80000000</v>
      </c>
      <c r="F66" s="72">
        <v>61900000</v>
      </c>
      <c r="G66" s="73">
        <f t="shared" si="3"/>
        <v>0.77375000000000005</v>
      </c>
      <c r="I66" s="74">
        <v>0.77375000000000005</v>
      </c>
    </row>
    <row r="67" spans="1:9" ht="15.75" customHeight="1" x14ac:dyDescent="0.2">
      <c r="A67" t="s">
        <v>148</v>
      </c>
      <c r="B67" t="s">
        <v>149</v>
      </c>
      <c r="C67">
        <v>0</v>
      </c>
      <c r="E67" s="72">
        <v>129000000</v>
      </c>
      <c r="F67" s="72">
        <v>129000000</v>
      </c>
      <c r="G67" s="73">
        <f t="shared" si="3"/>
        <v>1</v>
      </c>
      <c r="I67" s="74">
        <v>1</v>
      </c>
    </row>
    <row r="68" spans="1:9" ht="15.75" customHeight="1" x14ac:dyDescent="0.2">
      <c r="A68" t="s">
        <v>150</v>
      </c>
      <c r="B68" t="s">
        <v>151</v>
      </c>
      <c r="C68">
        <v>22212</v>
      </c>
      <c r="E68" s="72">
        <v>56300000</v>
      </c>
      <c r="F68" s="72">
        <v>56300000</v>
      </c>
      <c r="G68" s="73">
        <f t="shared" si="3"/>
        <v>1</v>
      </c>
      <c r="I68" s="74">
        <v>1</v>
      </c>
    </row>
    <row r="69" spans="1:9" ht="15.75" customHeight="1" x14ac:dyDescent="0.2">
      <c r="A69" t="s">
        <v>152</v>
      </c>
      <c r="B69" t="s">
        <v>153</v>
      </c>
      <c r="C69">
        <v>22212</v>
      </c>
      <c r="E69" s="72">
        <v>130000000</v>
      </c>
      <c r="F69" s="72">
        <v>130000000</v>
      </c>
      <c r="G69" s="73">
        <f t="shared" si="3"/>
        <v>1</v>
      </c>
      <c r="I69" s="74">
        <v>1</v>
      </c>
    </row>
    <row r="70" spans="1:9" ht="15.75" customHeight="1" x14ac:dyDescent="0.2">
      <c r="A70" t="s">
        <v>154</v>
      </c>
      <c r="B70" t="s">
        <v>155</v>
      </c>
      <c r="C70">
        <v>0</v>
      </c>
      <c r="E70" s="72">
        <v>1874000000</v>
      </c>
      <c r="F70" s="72">
        <v>1842396638</v>
      </c>
      <c r="G70" s="73">
        <f t="shared" si="3"/>
        <v>0.98313587940234792</v>
      </c>
      <c r="I70" s="74">
        <v>0.98313587940234792</v>
      </c>
    </row>
    <row r="71" spans="1:9" ht="15.75" customHeight="1" x14ac:dyDescent="0.2">
      <c r="A71" t="s">
        <v>156</v>
      </c>
      <c r="B71" t="s">
        <v>157</v>
      </c>
      <c r="C71">
        <v>7480</v>
      </c>
      <c r="E71" s="72">
        <v>80000000</v>
      </c>
      <c r="F71" s="72">
        <v>80000000</v>
      </c>
      <c r="G71" s="73">
        <f t="shared" si="3"/>
        <v>1</v>
      </c>
      <c r="I71" s="74">
        <v>1</v>
      </c>
    </row>
    <row r="72" spans="1:9" ht="15.75" customHeight="1" x14ac:dyDescent="0.2">
      <c r="A72" t="s">
        <v>158</v>
      </c>
      <c r="B72" t="s">
        <v>159</v>
      </c>
      <c r="C72">
        <v>0</v>
      </c>
      <c r="E72" s="72">
        <v>500000000</v>
      </c>
      <c r="F72" s="72">
        <v>342774666</v>
      </c>
      <c r="G72" s="73">
        <f t="shared" si="3"/>
        <v>0.68554933200000001</v>
      </c>
      <c r="I72" s="74">
        <v>0.68554933200000001</v>
      </c>
    </row>
    <row r="73" spans="1:9" ht="15.75" customHeight="1" x14ac:dyDescent="0.2">
      <c r="A73" t="s">
        <v>160</v>
      </c>
      <c r="B73" t="s">
        <v>161</v>
      </c>
      <c r="C73">
        <v>0</v>
      </c>
      <c r="E73" s="72">
        <v>300000000</v>
      </c>
      <c r="F73" s="72">
        <v>300000000</v>
      </c>
      <c r="G73" s="73">
        <f t="shared" si="3"/>
        <v>1</v>
      </c>
      <c r="I73" s="74">
        <v>1</v>
      </c>
    </row>
    <row r="74" spans="1:9" ht="15.75" customHeight="1" x14ac:dyDescent="0.2">
      <c r="A74" t="s">
        <v>162</v>
      </c>
      <c r="B74" t="s">
        <v>163</v>
      </c>
      <c r="C74">
        <v>22212</v>
      </c>
      <c r="E74" s="72">
        <v>200000000</v>
      </c>
      <c r="F74" s="72">
        <v>300000000</v>
      </c>
      <c r="G74" s="73">
        <f t="shared" si="3"/>
        <v>1.5</v>
      </c>
      <c r="I74" s="74">
        <v>1.5</v>
      </c>
    </row>
    <row r="75" spans="1:9" ht="15.75" customHeight="1" x14ac:dyDescent="0.2">
      <c r="A75" t="s">
        <v>164</v>
      </c>
      <c r="E75" s="72"/>
      <c r="F75" s="72"/>
      <c r="G75" s="73"/>
      <c r="I75" s="74"/>
    </row>
    <row r="76" spans="1:9" ht="15.75" customHeight="1" x14ac:dyDescent="0.2">
      <c r="A76" t="s">
        <v>165</v>
      </c>
      <c r="B76" t="s">
        <v>166</v>
      </c>
      <c r="D76" t="s">
        <v>167</v>
      </c>
      <c r="E76" s="72">
        <v>175500000</v>
      </c>
      <c r="F76" s="72">
        <v>175500000</v>
      </c>
      <c r="G76" s="73">
        <f t="shared" ref="G76:G82" si="4">F76/E76</f>
        <v>1</v>
      </c>
      <c r="I76" s="74">
        <v>1</v>
      </c>
    </row>
    <row r="77" spans="1:9" ht="15.75" customHeight="1" x14ac:dyDescent="0.2">
      <c r="A77" t="s">
        <v>168</v>
      </c>
      <c r="B77" t="s">
        <v>169</v>
      </c>
      <c r="D77" t="s">
        <v>170</v>
      </c>
      <c r="E77" s="72">
        <v>200000000</v>
      </c>
      <c r="F77" s="72">
        <v>198348115</v>
      </c>
      <c r="G77" s="73">
        <f t="shared" si="4"/>
        <v>0.99174057500000001</v>
      </c>
      <c r="I77" s="74">
        <v>0.99174057500000001</v>
      </c>
    </row>
    <row r="78" spans="1:9" ht="15.75" customHeight="1" x14ac:dyDescent="0.2">
      <c r="A78" t="s">
        <v>171</v>
      </c>
      <c r="B78" t="s">
        <v>172</v>
      </c>
      <c r="D78" t="s">
        <v>173</v>
      </c>
      <c r="E78" s="72">
        <v>120000000</v>
      </c>
      <c r="F78" s="72">
        <v>119007801</v>
      </c>
      <c r="G78" s="73">
        <f t="shared" si="4"/>
        <v>0.99173167500000003</v>
      </c>
      <c r="I78" s="74">
        <v>0.99173167500000003</v>
      </c>
    </row>
    <row r="79" spans="1:9" ht="15.75" customHeight="1" x14ac:dyDescent="0.2">
      <c r="A79" t="s">
        <v>174</v>
      </c>
      <c r="B79" t="s">
        <v>175</v>
      </c>
      <c r="D79" t="s">
        <v>176</v>
      </c>
      <c r="E79" s="72">
        <v>35000000</v>
      </c>
      <c r="F79" s="72">
        <v>34712340</v>
      </c>
      <c r="G79" s="73">
        <f t="shared" si="4"/>
        <v>0.99178114285714281</v>
      </c>
      <c r="I79" s="74">
        <v>0.99178114285714281</v>
      </c>
    </row>
    <row r="80" spans="1:9" ht="15.75" customHeight="1" x14ac:dyDescent="0.2">
      <c r="A80" t="s">
        <v>177</v>
      </c>
      <c r="B80" t="s">
        <v>178</v>
      </c>
      <c r="D80" t="s">
        <v>179</v>
      </c>
      <c r="E80" s="72">
        <v>717183128</v>
      </c>
      <c r="F80" s="72">
        <v>708929421</v>
      </c>
      <c r="G80" s="73">
        <f t="shared" si="4"/>
        <v>0.98849149306814144</v>
      </c>
      <c r="I80" s="74">
        <v>0.98849149306814144</v>
      </c>
    </row>
    <row r="81" spans="1:9" ht="15.75" customHeight="1" x14ac:dyDescent="0.2">
      <c r="A81" t="s">
        <v>180</v>
      </c>
      <c r="B81" t="s">
        <v>181</v>
      </c>
      <c r="D81" t="s">
        <v>182</v>
      </c>
      <c r="E81" s="72">
        <v>1252451072</v>
      </c>
      <c r="F81" s="72">
        <v>1153230179</v>
      </c>
      <c r="G81" s="73">
        <f t="shared" si="4"/>
        <v>0.92077862743048533</v>
      </c>
      <c r="I81" s="74">
        <v>0.92077862743048533</v>
      </c>
    </row>
    <row r="82" spans="1:9" ht="15.75" customHeight="1" x14ac:dyDescent="0.2">
      <c r="A82" t="s">
        <v>183</v>
      </c>
      <c r="B82" t="s">
        <v>181</v>
      </c>
      <c r="D82" t="s">
        <v>184</v>
      </c>
      <c r="E82" s="72">
        <v>2165680000</v>
      </c>
      <c r="F82" s="72">
        <v>2055550185</v>
      </c>
      <c r="G82" s="73">
        <f t="shared" si="4"/>
        <v>0.94914769725905956</v>
      </c>
      <c r="I82" s="74">
        <v>0.94914769725905956</v>
      </c>
    </row>
    <row r="83" spans="1:9" ht="15.75" customHeight="1" x14ac:dyDescent="0.2">
      <c r="A83" t="s">
        <v>185</v>
      </c>
      <c r="E83" s="72"/>
      <c r="F83" s="72"/>
      <c r="G83" s="73"/>
      <c r="I83" s="74"/>
    </row>
    <row r="84" spans="1:9" ht="15.75" customHeight="1" x14ac:dyDescent="0.2">
      <c r="A84" t="s">
        <v>186</v>
      </c>
      <c r="B84" t="s">
        <v>187</v>
      </c>
      <c r="D84" t="s">
        <v>188</v>
      </c>
      <c r="E84" s="72">
        <v>135926162</v>
      </c>
      <c r="F84" s="72">
        <v>126446162</v>
      </c>
      <c r="G84" s="73">
        <f t="shared" ref="G84:G85" si="5">F84/E84</f>
        <v>0.93025625192006822</v>
      </c>
      <c r="I84" s="74">
        <v>0.93025625192006822</v>
      </c>
    </row>
    <row r="85" spans="1:9" ht="15.75" customHeight="1" x14ac:dyDescent="0.2">
      <c r="A85" t="s">
        <v>189</v>
      </c>
      <c r="B85" t="s">
        <v>190</v>
      </c>
      <c r="D85" t="s">
        <v>191</v>
      </c>
      <c r="E85" s="72">
        <v>9800000000</v>
      </c>
      <c r="F85" s="72">
        <v>9732133419</v>
      </c>
      <c r="G85" s="73">
        <f t="shared" si="5"/>
        <v>0.99307483867346935</v>
      </c>
      <c r="I85" s="74">
        <v>0.99307483867346935</v>
      </c>
    </row>
    <row r="86" spans="1:9" ht="15.75" customHeight="1" x14ac:dyDescent="0.2">
      <c r="A86" t="s">
        <v>192</v>
      </c>
      <c r="E86" s="72"/>
      <c r="F86" s="72"/>
      <c r="G86" s="73"/>
      <c r="I86" s="74"/>
    </row>
    <row r="87" spans="1:9" ht="15.75" customHeight="1" x14ac:dyDescent="0.2">
      <c r="A87" t="s">
        <v>193</v>
      </c>
      <c r="B87" t="s">
        <v>194</v>
      </c>
      <c r="D87" t="s">
        <v>195</v>
      </c>
      <c r="E87" s="72">
        <v>693014000</v>
      </c>
      <c r="F87" s="72">
        <v>660227212</v>
      </c>
      <c r="G87" s="73">
        <f t="shared" ref="G87:G95" si="6">F87/E87</f>
        <v>0.95268957337081217</v>
      </c>
      <c r="I87" s="74">
        <v>0.95268957337081217</v>
      </c>
    </row>
    <row r="88" spans="1:9" ht="15.75" customHeight="1" x14ac:dyDescent="0.2">
      <c r="A88" t="s">
        <v>196</v>
      </c>
      <c r="B88" t="s">
        <v>197</v>
      </c>
      <c r="D88" t="s">
        <v>198</v>
      </c>
      <c r="E88" s="72">
        <v>660977055</v>
      </c>
      <c r="F88" s="72">
        <v>581431407</v>
      </c>
      <c r="G88" s="73">
        <f t="shared" si="6"/>
        <v>0.87965444882197918</v>
      </c>
      <c r="I88" s="74">
        <v>0.87965444882197918</v>
      </c>
    </row>
    <row r="89" spans="1:9" ht="15.75" customHeight="1" x14ac:dyDescent="0.2">
      <c r="A89" t="s">
        <v>199</v>
      </c>
      <c r="B89" t="s">
        <v>200</v>
      </c>
      <c r="D89" t="s">
        <v>201</v>
      </c>
      <c r="E89" s="72">
        <v>614465810</v>
      </c>
      <c r="F89" s="72">
        <v>609410810</v>
      </c>
      <c r="G89" s="73">
        <f t="shared" si="6"/>
        <v>0.99177334211646373</v>
      </c>
      <c r="I89" s="74">
        <v>0.99177334211646373</v>
      </c>
    </row>
    <row r="90" spans="1:9" ht="15.75" customHeight="1" x14ac:dyDescent="0.2">
      <c r="A90" t="s">
        <v>202</v>
      </c>
      <c r="B90" t="s">
        <v>203</v>
      </c>
      <c r="D90" t="s">
        <v>204</v>
      </c>
      <c r="E90" s="72">
        <v>309948015</v>
      </c>
      <c r="F90" s="72">
        <v>298377370</v>
      </c>
      <c r="G90" s="73">
        <f t="shared" si="6"/>
        <v>0.96266907855499573</v>
      </c>
      <c r="I90" s="74">
        <v>0.96266907855499573</v>
      </c>
    </row>
    <row r="91" spans="1:9" ht="15.75" customHeight="1" x14ac:dyDescent="0.2">
      <c r="A91" t="s">
        <v>205</v>
      </c>
      <c r="B91" t="s">
        <v>206</v>
      </c>
      <c r="D91" t="s">
        <v>207</v>
      </c>
      <c r="E91" s="72">
        <v>1190442625</v>
      </c>
      <c r="F91" s="72">
        <v>931182750</v>
      </c>
      <c r="G91" s="73">
        <f t="shared" si="6"/>
        <v>0.78221556456784302</v>
      </c>
      <c r="I91" s="74">
        <v>0.78221556456784302</v>
      </c>
    </row>
    <row r="92" spans="1:9" ht="15.75" customHeight="1" x14ac:dyDescent="0.2">
      <c r="A92" t="s">
        <v>208</v>
      </c>
      <c r="B92" t="s">
        <v>209</v>
      </c>
      <c r="D92" t="s">
        <v>210</v>
      </c>
      <c r="E92" s="72">
        <v>124440000</v>
      </c>
      <c r="F92" s="72">
        <v>101227996</v>
      </c>
      <c r="G92" s="73">
        <f t="shared" si="6"/>
        <v>0.81346830601092901</v>
      </c>
      <c r="I92" s="74">
        <v>0.81346830601092901</v>
      </c>
    </row>
    <row r="93" spans="1:9" ht="15.75" customHeight="1" x14ac:dyDescent="0.2">
      <c r="A93" t="s">
        <v>211</v>
      </c>
      <c r="B93" t="s">
        <v>212</v>
      </c>
      <c r="D93" t="s">
        <v>213</v>
      </c>
      <c r="E93" s="72">
        <v>162387970</v>
      </c>
      <c r="F93" s="72">
        <v>160766663</v>
      </c>
      <c r="G93" s="73">
        <f t="shared" si="6"/>
        <v>0.99001584292235445</v>
      </c>
      <c r="I93" s="74">
        <v>0.99001584292235445</v>
      </c>
    </row>
    <row r="94" spans="1:9" ht="15.75" customHeight="1" x14ac:dyDescent="0.2">
      <c r="A94" t="s">
        <v>214</v>
      </c>
      <c r="B94" t="s">
        <v>215</v>
      </c>
      <c r="D94" t="s">
        <v>216</v>
      </c>
      <c r="E94" s="72">
        <v>551847715</v>
      </c>
      <c r="F94" s="72">
        <v>541383604</v>
      </c>
      <c r="G94" s="73">
        <f t="shared" si="6"/>
        <v>0.98103804597614397</v>
      </c>
      <c r="I94" s="74">
        <v>0.98103804597614397</v>
      </c>
    </row>
    <row r="95" spans="1:9" ht="15.75" customHeight="1" x14ac:dyDescent="0.2">
      <c r="A95" t="s">
        <v>217</v>
      </c>
      <c r="B95" t="s">
        <v>215</v>
      </c>
      <c r="D95" t="s">
        <v>218</v>
      </c>
      <c r="E95" s="72">
        <v>220000000</v>
      </c>
      <c r="F95" s="72">
        <v>220000000</v>
      </c>
      <c r="G95" s="73">
        <f t="shared" si="6"/>
        <v>1</v>
      </c>
      <c r="I95" s="74">
        <v>1</v>
      </c>
    </row>
    <row r="96" spans="1:9" ht="15.75" customHeight="1" x14ac:dyDescent="0.2">
      <c r="A96" t="s">
        <v>219</v>
      </c>
      <c r="E96" s="72"/>
      <c r="F96" s="72"/>
      <c r="G96" s="73"/>
      <c r="I96" s="74"/>
    </row>
    <row r="97" spans="1:9" ht="15.75" customHeight="1" x14ac:dyDescent="0.2">
      <c r="A97" t="s">
        <v>220</v>
      </c>
      <c r="B97" t="s">
        <v>221</v>
      </c>
      <c r="D97" t="s">
        <v>222</v>
      </c>
      <c r="E97" s="72">
        <v>163524181</v>
      </c>
      <c r="F97" s="72">
        <v>134715000</v>
      </c>
      <c r="G97" s="73">
        <f t="shared" ref="G97:G98" si="7">F97/E97</f>
        <v>0.82382311396502272</v>
      </c>
      <c r="I97" s="74">
        <v>0.82382311396502272</v>
      </c>
    </row>
    <row r="98" spans="1:9" ht="15.75" customHeight="1" x14ac:dyDescent="0.2">
      <c r="A98" t="s">
        <v>223</v>
      </c>
      <c r="B98" t="s">
        <v>224</v>
      </c>
      <c r="D98" t="s">
        <v>225</v>
      </c>
      <c r="E98" s="72">
        <v>3204786000</v>
      </c>
      <c r="F98" s="72">
        <v>3025348240</v>
      </c>
      <c r="G98" s="73">
        <f t="shared" si="7"/>
        <v>0.94400944087998384</v>
      </c>
      <c r="I98" s="74">
        <v>0.94400944087998384</v>
      </c>
    </row>
    <row r="99" spans="1:9" ht="15.75" customHeight="1" x14ac:dyDescent="0.2">
      <c r="A99" t="s">
        <v>226</v>
      </c>
      <c r="E99" s="72"/>
      <c r="F99" s="72"/>
      <c r="G99" s="73"/>
      <c r="I99" s="74"/>
    </row>
    <row r="100" spans="1:9" ht="15.75" customHeight="1" x14ac:dyDescent="0.2">
      <c r="A100" t="s">
        <v>227</v>
      </c>
      <c r="B100" t="s">
        <v>228</v>
      </c>
      <c r="C100">
        <v>0</v>
      </c>
      <c r="D100" t="s">
        <v>229</v>
      </c>
      <c r="E100" s="72">
        <v>25800000</v>
      </c>
      <c r="F100" s="72">
        <v>25800000</v>
      </c>
      <c r="G100" s="73">
        <f t="shared" ref="G100:G101" si="8">F100/E100</f>
        <v>1</v>
      </c>
      <c r="I100" s="74">
        <v>1</v>
      </c>
    </row>
    <row r="101" spans="1:9" ht="15.75" customHeight="1" x14ac:dyDescent="0.2">
      <c r="A101" t="s">
        <v>230</v>
      </c>
      <c r="B101" t="s">
        <v>231</v>
      </c>
      <c r="C101">
        <v>0</v>
      </c>
      <c r="D101" t="s">
        <v>232</v>
      </c>
      <c r="E101" s="72">
        <v>21600000</v>
      </c>
      <c r="F101" s="72">
        <v>21600000</v>
      </c>
      <c r="G101" s="73">
        <f t="shared" si="8"/>
        <v>1</v>
      </c>
      <c r="I101" s="74">
        <v>1</v>
      </c>
    </row>
    <row r="102" spans="1:9" ht="15.75" customHeight="1" x14ac:dyDescent="0.2">
      <c r="A102" t="s">
        <v>233</v>
      </c>
      <c r="E102" s="72"/>
      <c r="F102" s="72"/>
      <c r="G102" s="73"/>
      <c r="I102" s="74"/>
    </row>
    <row r="103" spans="1:9" ht="15.75" customHeight="1" x14ac:dyDescent="0.2">
      <c r="A103" t="s">
        <v>234</v>
      </c>
      <c r="B103" t="s">
        <v>235</v>
      </c>
      <c r="C103">
        <v>1</v>
      </c>
      <c r="D103" t="s">
        <v>236</v>
      </c>
      <c r="E103" s="72">
        <v>111340078</v>
      </c>
      <c r="F103" s="72">
        <v>111340078</v>
      </c>
      <c r="G103" s="73">
        <f t="shared" ref="G103:G110" si="9">F103/E103</f>
        <v>1</v>
      </c>
      <c r="I103" s="74">
        <v>1</v>
      </c>
    </row>
    <row r="104" spans="1:9" ht="15.75" customHeight="1" x14ac:dyDescent="0.2">
      <c r="A104" t="s">
        <v>237</v>
      </c>
      <c r="B104" t="s">
        <v>238</v>
      </c>
      <c r="D104" t="s">
        <v>239</v>
      </c>
      <c r="E104" s="72">
        <v>378383000</v>
      </c>
      <c r="F104" s="72">
        <v>378383000</v>
      </c>
      <c r="G104" s="73">
        <f t="shared" si="9"/>
        <v>1</v>
      </c>
      <c r="I104" s="74">
        <v>1</v>
      </c>
    </row>
    <row r="105" spans="1:9" ht="15.75" customHeight="1" x14ac:dyDescent="0.2">
      <c r="A105" t="s">
        <v>237</v>
      </c>
      <c r="B105" t="s">
        <v>240</v>
      </c>
      <c r="D105" t="s">
        <v>241</v>
      </c>
      <c r="E105" s="72">
        <v>324043783</v>
      </c>
      <c r="F105" s="72">
        <v>324043783</v>
      </c>
      <c r="G105" s="73">
        <f t="shared" si="9"/>
        <v>1</v>
      </c>
      <c r="I105" s="74">
        <v>1</v>
      </c>
    </row>
    <row r="106" spans="1:9" ht="15.75" customHeight="1" x14ac:dyDescent="0.2">
      <c r="A106" t="s">
        <v>242</v>
      </c>
      <c r="B106" t="s">
        <v>243</v>
      </c>
      <c r="C106">
        <v>1</v>
      </c>
      <c r="D106" t="s">
        <v>244</v>
      </c>
      <c r="E106" s="72">
        <v>1819916294</v>
      </c>
      <c r="F106" s="72">
        <v>1819047161</v>
      </c>
      <c r="G106" s="73">
        <f t="shared" si="9"/>
        <v>0.99952243243116978</v>
      </c>
      <c r="I106" s="74">
        <v>0.99952243243116978</v>
      </c>
    </row>
    <row r="107" spans="1:9" ht="15.75" customHeight="1" x14ac:dyDescent="0.2">
      <c r="A107" t="s">
        <v>245</v>
      </c>
      <c r="B107" t="s">
        <v>246</v>
      </c>
      <c r="D107" t="s">
        <v>247</v>
      </c>
      <c r="E107" s="72">
        <v>132084372</v>
      </c>
      <c r="F107" s="72">
        <v>132084372</v>
      </c>
      <c r="G107" s="73">
        <f t="shared" si="9"/>
        <v>1</v>
      </c>
      <c r="I107" s="74">
        <v>1</v>
      </c>
    </row>
    <row r="108" spans="1:9" ht="15.75" customHeight="1" x14ac:dyDescent="0.2">
      <c r="A108" t="s">
        <v>248</v>
      </c>
      <c r="B108" t="s">
        <v>249</v>
      </c>
      <c r="D108" t="s">
        <v>250</v>
      </c>
      <c r="E108" s="72">
        <v>116322500</v>
      </c>
      <c r="F108" s="72">
        <v>116322500</v>
      </c>
      <c r="G108" s="73">
        <f t="shared" si="9"/>
        <v>1</v>
      </c>
      <c r="I108" s="74">
        <v>1</v>
      </c>
    </row>
    <row r="109" spans="1:9" ht="15.75" customHeight="1" x14ac:dyDescent="0.2">
      <c r="A109" t="s">
        <v>251</v>
      </c>
      <c r="B109" t="s">
        <v>252</v>
      </c>
      <c r="D109" t="s">
        <v>253</v>
      </c>
      <c r="E109" s="72">
        <v>82610500</v>
      </c>
      <c r="F109" s="72">
        <v>82610500</v>
      </c>
      <c r="G109" s="73">
        <f t="shared" si="9"/>
        <v>1</v>
      </c>
      <c r="I109" s="74">
        <v>1</v>
      </c>
    </row>
    <row r="110" spans="1:9" ht="15.75" customHeight="1" x14ac:dyDescent="0.2">
      <c r="A110" t="s">
        <v>254</v>
      </c>
      <c r="B110" t="s">
        <v>255</v>
      </c>
      <c r="D110" t="s">
        <v>256</v>
      </c>
      <c r="E110" s="72">
        <v>80148769</v>
      </c>
      <c r="F110" s="72">
        <v>80148769</v>
      </c>
      <c r="G110" s="73">
        <f t="shared" si="9"/>
        <v>1</v>
      </c>
      <c r="I110" s="74">
        <v>1</v>
      </c>
    </row>
    <row r="111" spans="1:9" ht="15.75" customHeight="1" x14ac:dyDescent="0.2">
      <c r="A111" t="s">
        <v>257</v>
      </c>
      <c r="E111" s="72"/>
      <c r="F111" s="72"/>
      <c r="G111" s="73"/>
      <c r="I111" s="74"/>
    </row>
    <row r="112" spans="1:9" ht="15.75" customHeight="1" x14ac:dyDescent="0.2">
      <c r="A112" t="s">
        <v>258</v>
      </c>
      <c r="B112" t="s">
        <v>259</v>
      </c>
      <c r="D112" t="s">
        <v>260</v>
      </c>
      <c r="E112" s="72">
        <v>1833561919</v>
      </c>
      <c r="F112" s="72">
        <v>1833561919</v>
      </c>
      <c r="G112" s="73">
        <f t="shared" ref="G112:G115" si="10">F112/E112</f>
        <v>1</v>
      </c>
      <c r="I112" s="74">
        <v>1</v>
      </c>
    </row>
    <row r="113" spans="1:9" ht="15.75" customHeight="1" x14ac:dyDescent="0.2">
      <c r="A113" t="s">
        <v>261</v>
      </c>
      <c r="B113" t="s">
        <v>259</v>
      </c>
      <c r="D113" t="s">
        <v>260</v>
      </c>
      <c r="E113" s="72">
        <v>1519941551</v>
      </c>
      <c r="F113" s="72">
        <v>1519941551</v>
      </c>
      <c r="G113" s="73">
        <f t="shared" si="10"/>
        <v>1</v>
      </c>
      <c r="I113" s="74">
        <v>1</v>
      </c>
    </row>
    <row r="114" spans="1:9" ht="15.75" customHeight="1" x14ac:dyDescent="0.2">
      <c r="A114" t="s">
        <v>262</v>
      </c>
      <c r="B114" t="s">
        <v>263</v>
      </c>
      <c r="D114" t="s">
        <v>264</v>
      </c>
      <c r="E114" s="72">
        <v>1602659187</v>
      </c>
      <c r="F114" s="72">
        <v>1602659187</v>
      </c>
      <c r="G114" s="73">
        <f t="shared" si="10"/>
        <v>1</v>
      </c>
      <c r="I114" s="74">
        <v>1</v>
      </c>
    </row>
    <row r="115" spans="1:9" ht="15.75" customHeight="1" x14ac:dyDescent="0.2">
      <c r="A115" t="s">
        <v>265</v>
      </c>
      <c r="B115" t="s">
        <v>266</v>
      </c>
      <c r="D115" t="s">
        <v>267</v>
      </c>
      <c r="E115" s="72">
        <v>2392795328</v>
      </c>
      <c r="F115" s="72">
        <v>2392795328</v>
      </c>
      <c r="G115" s="73">
        <f t="shared" si="10"/>
        <v>1</v>
      </c>
      <c r="I115" s="74">
        <v>1</v>
      </c>
    </row>
    <row r="116" spans="1:9" ht="15.75" customHeight="1" x14ac:dyDescent="0.2">
      <c r="A116" t="s">
        <v>268</v>
      </c>
      <c r="E116" s="72"/>
      <c r="F116" s="72"/>
      <c r="G116" s="73"/>
      <c r="I116" s="74"/>
    </row>
    <row r="117" spans="1:9" ht="15.75" customHeight="1" x14ac:dyDescent="0.2">
      <c r="A117" t="s">
        <v>269</v>
      </c>
      <c r="B117" t="s">
        <v>270</v>
      </c>
      <c r="D117" t="s">
        <v>271</v>
      </c>
      <c r="E117" s="72">
        <v>3276979852</v>
      </c>
      <c r="F117" s="72">
        <v>3276979852</v>
      </c>
      <c r="G117" s="73">
        <f>F117/E117</f>
        <v>1</v>
      </c>
      <c r="I117" s="74">
        <v>1</v>
      </c>
    </row>
    <row r="118" spans="1:9" ht="15.75" customHeight="1" x14ac:dyDescent="0.2">
      <c r="A118" t="s">
        <v>272</v>
      </c>
      <c r="E118" s="72"/>
      <c r="F118" s="72"/>
      <c r="G118" s="73"/>
      <c r="I118" s="74"/>
    </row>
    <row r="119" spans="1:9" ht="15.75" customHeight="1" x14ac:dyDescent="0.2">
      <c r="A119" t="s">
        <v>273</v>
      </c>
      <c r="B119" t="s">
        <v>274</v>
      </c>
      <c r="D119" t="s">
        <v>275</v>
      </c>
      <c r="E119" s="72">
        <v>709887228</v>
      </c>
      <c r="F119" s="72">
        <v>837233904</v>
      </c>
      <c r="G119" s="73">
        <f t="shared" ref="G119:G123" si="11">F119/E119</f>
        <v>1.1793900086902254</v>
      </c>
      <c r="I119" s="74">
        <v>1.1793900086902254</v>
      </c>
    </row>
    <row r="120" spans="1:9" ht="15.75" customHeight="1" x14ac:dyDescent="0.2">
      <c r="A120" t="s">
        <v>276</v>
      </c>
      <c r="B120" t="s">
        <v>277</v>
      </c>
      <c r="D120" t="s">
        <v>278</v>
      </c>
      <c r="E120" s="72">
        <v>1244049601</v>
      </c>
      <c r="F120" s="72">
        <v>1244000000</v>
      </c>
      <c r="G120" s="73">
        <f t="shared" si="11"/>
        <v>0.99996012940323264</v>
      </c>
      <c r="I120" s="74">
        <v>0.99996012940323264</v>
      </c>
    </row>
    <row r="121" spans="1:9" ht="15.75" customHeight="1" x14ac:dyDescent="0.2">
      <c r="A121" t="s">
        <v>276</v>
      </c>
      <c r="B121" t="s">
        <v>277</v>
      </c>
      <c r="D121" t="s">
        <v>279</v>
      </c>
      <c r="E121" s="72">
        <v>1304071359</v>
      </c>
      <c r="F121" s="72">
        <v>1304071359</v>
      </c>
      <c r="G121" s="73">
        <f t="shared" si="11"/>
        <v>1</v>
      </c>
      <c r="I121" s="74">
        <v>1</v>
      </c>
    </row>
    <row r="122" spans="1:9" ht="15.75" customHeight="1" x14ac:dyDescent="0.2">
      <c r="A122" t="s">
        <v>280</v>
      </c>
      <c r="B122" t="s">
        <v>281</v>
      </c>
      <c r="C122">
        <v>100</v>
      </c>
      <c r="D122" t="s">
        <v>282</v>
      </c>
      <c r="E122" s="72">
        <v>406408337</v>
      </c>
      <c r="F122" s="72">
        <v>406408337</v>
      </c>
      <c r="G122" s="73">
        <f t="shared" si="11"/>
        <v>1</v>
      </c>
      <c r="I122" s="74">
        <v>1</v>
      </c>
    </row>
    <row r="123" spans="1:9" ht="15.75" customHeight="1" x14ac:dyDescent="0.2">
      <c r="A123" t="s">
        <v>283</v>
      </c>
      <c r="C123">
        <v>100</v>
      </c>
      <c r="E123" s="72">
        <v>6045956798</v>
      </c>
      <c r="F123" s="72">
        <v>6387116173</v>
      </c>
      <c r="G123" s="73">
        <f t="shared" si="11"/>
        <v>1.0564276898427152</v>
      </c>
      <c r="I123" s="74">
        <v>1.0564276898427152</v>
      </c>
    </row>
    <row r="124" spans="1:9" ht="15.75" customHeight="1" x14ac:dyDescent="0.2">
      <c r="A124" t="s">
        <v>284</v>
      </c>
      <c r="C124" t="s">
        <v>285</v>
      </c>
      <c r="E124" s="72"/>
      <c r="F124" s="72"/>
      <c r="G124" s="73"/>
      <c r="I124" s="74"/>
    </row>
    <row r="125" spans="1:9" ht="15.75" customHeight="1" x14ac:dyDescent="0.2">
      <c r="A125" t="s">
        <v>286</v>
      </c>
      <c r="B125" t="s">
        <v>287</v>
      </c>
      <c r="C125">
        <v>0</v>
      </c>
      <c r="D125" t="s">
        <v>288</v>
      </c>
      <c r="E125" s="72">
        <v>650061187</v>
      </c>
      <c r="F125" s="72">
        <v>649807565</v>
      </c>
      <c r="G125" s="73">
        <f t="shared" ref="G125:G192" si="12">F125/E125</f>
        <v>0.99960984903410333</v>
      </c>
      <c r="I125" s="74">
        <v>0.99960984903410333</v>
      </c>
    </row>
    <row r="126" spans="1:9" ht="15.75" customHeight="1" x14ac:dyDescent="0.2">
      <c r="A126" t="s">
        <v>289</v>
      </c>
      <c r="C126">
        <v>78290</v>
      </c>
      <c r="E126" s="72">
        <v>5389038278</v>
      </c>
      <c r="F126" s="72">
        <v>5261380209</v>
      </c>
      <c r="G126" s="73">
        <f t="shared" si="12"/>
        <v>0.97631153047824015</v>
      </c>
      <c r="I126" s="74">
        <v>0.97631153047824015</v>
      </c>
    </row>
    <row r="127" spans="1:9" ht="15.75" customHeight="1" x14ac:dyDescent="0.2">
      <c r="A127" t="s">
        <v>280</v>
      </c>
      <c r="B127" t="s">
        <v>290</v>
      </c>
      <c r="C127">
        <v>78290</v>
      </c>
      <c r="D127" t="s">
        <v>291</v>
      </c>
      <c r="E127" s="72">
        <v>324041760</v>
      </c>
      <c r="F127" s="72">
        <v>324041760</v>
      </c>
      <c r="G127" s="73">
        <f t="shared" si="12"/>
        <v>1</v>
      </c>
      <c r="I127" s="74">
        <v>1</v>
      </c>
    </row>
    <row r="128" spans="1:9" ht="15.75" customHeight="1" x14ac:dyDescent="0.2">
      <c r="A128" t="s">
        <v>280</v>
      </c>
      <c r="B128" t="s">
        <v>292</v>
      </c>
      <c r="C128">
        <v>78290</v>
      </c>
      <c r="D128" t="s">
        <v>293</v>
      </c>
      <c r="E128" s="72">
        <v>24849900</v>
      </c>
      <c r="F128" s="48">
        <v>248499537</v>
      </c>
      <c r="G128" s="50">
        <f t="shared" si="12"/>
        <v>10.000021609744909</v>
      </c>
      <c r="I128" s="74">
        <v>10.000021609744909</v>
      </c>
    </row>
    <row r="129" spans="1:9" ht="15.75" customHeight="1" x14ac:dyDescent="0.2">
      <c r="A129" t="s">
        <v>294</v>
      </c>
      <c r="B129" t="s">
        <v>295</v>
      </c>
      <c r="C129" t="s">
        <v>296</v>
      </c>
      <c r="D129" t="s">
        <v>297</v>
      </c>
      <c r="E129" s="72">
        <v>200527481</v>
      </c>
      <c r="F129" s="72">
        <v>200527481</v>
      </c>
      <c r="G129" s="73">
        <f t="shared" si="12"/>
        <v>1</v>
      </c>
      <c r="I129" s="74">
        <v>1</v>
      </c>
    </row>
    <row r="130" spans="1:9" ht="15.75" customHeight="1" x14ac:dyDescent="0.2">
      <c r="A130" t="s">
        <v>298</v>
      </c>
      <c r="C130">
        <v>0.7</v>
      </c>
      <c r="E130" s="72">
        <v>30102014805</v>
      </c>
      <c r="F130" s="72">
        <v>27287244001</v>
      </c>
      <c r="G130" s="73">
        <f t="shared" si="12"/>
        <v>0.90649227893102824</v>
      </c>
      <c r="I130" s="74">
        <v>0.90649227893102824</v>
      </c>
    </row>
    <row r="131" spans="1:9" ht="15.75" customHeight="1" x14ac:dyDescent="0.2">
      <c r="B131" t="s">
        <v>299</v>
      </c>
      <c r="D131" t="s">
        <v>300</v>
      </c>
      <c r="E131" s="72">
        <v>29778564798</v>
      </c>
      <c r="F131" s="72">
        <v>26963793994</v>
      </c>
      <c r="G131" s="73">
        <f t="shared" si="12"/>
        <v>0.90547661302370597</v>
      </c>
      <c r="I131" s="74">
        <v>0.90547661302370597</v>
      </c>
    </row>
    <row r="132" spans="1:9" ht="15.75" customHeight="1" x14ac:dyDescent="0.2">
      <c r="B132" t="s">
        <v>301</v>
      </c>
      <c r="D132" t="s">
        <v>302</v>
      </c>
      <c r="E132" s="72">
        <v>323450007</v>
      </c>
      <c r="F132" s="72">
        <v>323450007</v>
      </c>
      <c r="G132" s="73">
        <f t="shared" si="12"/>
        <v>1</v>
      </c>
      <c r="I132" s="74">
        <v>1</v>
      </c>
    </row>
    <row r="133" spans="1:9" ht="15.75" customHeight="1" x14ac:dyDescent="0.2">
      <c r="A133" t="s">
        <v>303</v>
      </c>
      <c r="C133">
        <v>0</v>
      </c>
      <c r="E133" s="72">
        <v>2398301548</v>
      </c>
      <c r="F133" s="72">
        <v>2364432492</v>
      </c>
      <c r="G133" s="73">
        <f t="shared" si="12"/>
        <v>0.98587789928741687</v>
      </c>
      <c r="I133" s="74">
        <v>0.98587789928741687</v>
      </c>
    </row>
    <row r="134" spans="1:9" ht="15.75" customHeight="1" x14ac:dyDescent="0.2">
      <c r="B134" t="s">
        <v>304</v>
      </c>
      <c r="D134" t="s">
        <v>305</v>
      </c>
      <c r="E134" s="72">
        <v>2338911408</v>
      </c>
      <c r="F134" s="72">
        <v>2305042352</v>
      </c>
      <c r="G134" s="73">
        <f t="shared" si="12"/>
        <v>0.98551930787794939</v>
      </c>
      <c r="I134" s="74">
        <v>0.98551930787794939</v>
      </c>
    </row>
    <row r="135" spans="1:9" ht="15.75" customHeight="1" x14ac:dyDescent="0.2">
      <c r="B135" t="s">
        <v>306</v>
      </c>
      <c r="D135" t="s">
        <v>307</v>
      </c>
      <c r="E135" s="72">
        <v>59390140</v>
      </c>
      <c r="F135" s="72">
        <v>59390140</v>
      </c>
      <c r="G135" s="73">
        <f t="shared" si="12"/>
        <v>1</v>
      </c>
      <c r="I135" s="74">
        <v>1</v>
      </c>
    </row>
    <row r="136" spans="1:9" ht="15.75" customHeight="1" x14ac:dyDescent="0.2">
      <c r="A136" t="s">
        <v>308</v>
      </c>
      <c r="C136">
        <v>1</v>
      </c>
      <c r="E136" s="72">
        <v>4349334911</v>
      </c>
      <c r="F136" s="72">
        <v>4218040487</v>
      </c>
      <c r="G136" s="73">
        <f t="shared" si="12"/>
        <v>0.96981275834428382</v>
      </c>
      <c r="I136" s="74">
        <v>0.96981275834428382</v>
      </c>
    </row>
    <row r="137" spans="1:9" ht="15.75" customHeight="1" x14ac:dyDescent="0.2">
      <c r="B137" t="s">
        <v>309</v>
      </c>
      <c r="D137" t="s">
        <v>310</v>
      </c>
      <c r="E137" s="72">
        <v>83200000</v>
      </c>
      <c r="F137" s="72">
        <v>83200000</v>
      </c>
      <c r="G137" s="73">
        <f t="shared" si="12"/>
        <v>1</v>
      </c>
      <c r="I137" s="74">
        <v>1</v>
      </c>
    </row>
    <row r="138" spans="1:9" ht="15.75" customHeight="1" x14ac:dyDescent="0.2">
      <c r="B138" t="s">
        <v>311</v>
      </c>
      <c r="D138" t="s">
        <v>312</v>
      </c>
      <c r="E138" s="72">
        <v>981646328</v>
      </c>
      <c r="F138" s="72">
        <v>981642449</v>
      </c>
      <c r="G138" s="73">
        <f t="shared" si="12"/>
        <v>0.99999604847500634</v>
      </c>
      <c r="I138" s="74">
        <v>0.99999604847500634</v>
      </c>
    </row>
    <row r="139" spans="1:9" ht="15.75" customHeight="1" x14ac:dyDescent="0.2">
      <c r="B139" t="s">
        <v>313</v>
      </c>
      <c r="D139" t="s">
        <v>314</v>
      </c>
      <c r="E139" s="72">
        <v>534037777</v>
      </c>
      <c r="F139" s="72">
        <v>509946799</v>
      </c>
      <c r="G139" s="73">
        <f t="shared" si="12"/>
        <v>0.95488900029632173</v>
      </c>
      <c r="I139" s="74">
        <v>0.95488900029632173</v>
      </c>
    </row>
    <row r="140" spans="1:9" ht="15.75" customHeight="1" x14ac:dyDescent="0.2">
      <c r="B140" t="s">
        <v>315</v>
      </c>
      <c r="D140" t="s">
        <v>316</v>
      </c>
      <c r="E140" s="72">
        <v>393444649</v>
      </c>
      <c r="F140" s="72">
        <v>390795988</v>
      </c>
      <c r="G140" s="73">
        <f t="shared" si="12"/>
        <v>0.99326802129160485</v>
      </c>
      <c r="I140" s="74">
        <v>0.99326802129160485</v>
      </c>
    </row>
    <row r="141" spans="1:9" ht="15.75" customHeight="1" x14ac:dyDescent="0.2">
      <c r="B141" t="s">
        <v>317</v>
      </c>
      <c r="D141" t="s">
        <v>318</v>
      </c>
      <c r="E141" s="72">
        <v>449371104</v>
      </c>
      <c r="F141" s="72">
        <v>449371104</v>
      </c>
      <c r="G141" s="73">
        <f t="shared" si="12"/>
        <v>1</v>
      </c>
      <c r="I141" s="74">
        <v>1</v>
      </c>
    </row>
    <row r="142" spans="1:9" ht="15.75" customHeight="1" x14ac:dyDescent="0.2">
      <c r="B142" t="s">
        <v>319</v>
      </c>
      <c r="D142" t="s">
        <v>320</v>
      </c>
      <c r="E142" s="72">
        <v>1479235053</v>
      </c>
      <c r="F142" s="72">
        <v>1374684147</v>
      </c>
      <c r="G142" s="73">
        <f t="shared" si="12"/>
        <v>0.92932096505693063</v>
      </c>
      <c r="I142" s="74">
        <v>0.92932096505693063</v>
      </c>
    </row>
    <row r="143" spans="1:9" ht="15.75" customHeight="1" x14ac:dyDescent="0.2">
      <c r="B143" t="s">
        <v>321</v>
      </c>
      <c r="D143" t="s">
        <v>322</v>
      </c>
      <c r="E143" s="72">
        <v>428400000</v>
      </c>
      <c r="F143" s="72">
        <v>428400000</v>
      </c>
      <c r="G143" s="73">
        <f t="shared" si="12"/>
        <v>1</v>
      </c>
      <c r="I143" s="74">
        <v>1</v>
      </c>
    </row>
    <row r="144" spans="1:9" ht="15.75" customHeight="1" x14ac:dyDescent="0.2">
      <c r="A144" t="s">
        <v>323</v>
      </c>
      <c r="C144">
        <v>0</v>
      </c>
      <c r="E144" s="72">
        <v>1373250681</v>
      </c>
      <c r="F144" s="72">
        <v>1369398947</v>
      </c>
      <c r="G144" s="73">
        <f t="shared" si="12"/>
        <v>0.99719517051526585</v>
      </c>
      <c r="I144" s="74">
        <v>0.99719517051526585</v>
      </c>
    </row>
    <row r="145" spans="1:9" ht="15.75" customHeight="1" x14ac:dyDescent="0.2">
      <c r="B145" t="s">
        <v>324</v>
      </c>
      <c r="D145" t="s">
        <v>325</v>
      </c>
      <c r="E145" s="72">
        <v>33474871</v>
      </c>
      <c r="F145" s="72">
        <v>33474871</v>
      </c>
      <c r="G145" s="73">
        <f t="shared" si="12"/>
        <v>1</v>
      </c>
      <c r="I145" s="74">
        <v>1</v>
      </c>
    </row>
    <row r="146" spans="1:9" ht="15.75" customHeight="1" x14ac:dyDescent="0.2">
      <c r="B146" t="s">
        <v>326</v>
      </c>
      <c r="D146" t="s">
        <v>327</v>
      </c>
      <c r="E146" s="72">
        <v>1333600841</v>
      </c>
      <c r="F146" s="72">
        <v>1332494222</v>
      </c>
      <c r="G146" s="73">
        <f t="shared" si="12"/>
        <v>0.99917020223294839</v>
      </c>
      <c r="I146" s="74">
        <v>0.99917020223294839</v>
      </c>
    </row>
    <row r="147" spans="1:9" ht="15.75" customHeight="1" x14ac:dyDescent="0.2">
      <c r="B147" t="s">
        <v>328</v>
      </c>
      <c r="D147" t="s">
        <v>329</v>
      </c>
      <c r="E147" s="72">
        <v>6174969</v>
      </c>
      <c r="F147" s="72">
        <v>3429854</v>
      </c>
      <c r="G147" s="73">
        <f t="shared" si="12"/>
        <v>0.55544473178731746</v>
      </c>
      <c r="I147" s="74">
        <v>0.55544473178731746</v>
      </c>
    </row>
    <row r="148" spans="1:9" ht="15.75" customHeight="1" x14ac:dyDescent="0.2">
      <c r="A148" t="s">
        <v>330</v>
      </c>
      <c r="C148">
        <v>1188000</v>
      </c>
      <c r="E148" s="72">
        <v>6378707461</v>
      </c>
      <c r="F148" s="72">
        <v>5797589999</v>
      </c>
      <c r="G148" s="73">
        <f t="shared" si="12"/>
        <v>0.90889730160020576</v>
      </c>
      <c r="I148" s="74">
        <v>0.90889730160020576</v>
      </c>
    </row>
    <row r="149" spans="1:9" ht="15.75" customHeight="1" x14ac:dyDescent="0.2">
      <c r="B149" t="s">
        <v>331</v>
      </c>
      <c r="D149" t="s">
        <v>332</v>
      </c>
      <c r="E149" s="72">
        <v>2036260410</v>
      </c>
      <c r="F149" s="72">
        <v>2003090814</v>
      </c>
      <c r="G149" s="73">
        <f t="shared" si="12"/>
        <v>0.98371053336935421</v>
      </c>
      <c r="I149" s="74">
        <v>0.98371053336935421</v>
      </c>
    </row>
    <row r="150" spans="1:9" ht="15.75" customHeight="1" x14ac:dyDescent="0.2">
      <c r="B150" t="s">
        <v>333</v>
      </c>
      <c r="D150" t="s">
        <v>334</v>
      </c>
      <c r="E150" s="72">
        <v>1410854626</v>
      </c>
      <c r="F150" s="72">
        <v>928661962</v>
      </c>
      <c r="G150" s="73">
        <f t="shared" si="12"/>
        <v>0.65822654218663634</v>
      </c>
      <c r="I150" s="74">
        <v>0.65822654218663634</v>
      </c>
    </row>
    <row r="151" spans="1:9" ht="15.75" customHeight="1" x14ac:dyDescent="0.2">
      <c r="B151" t="s">
        <v>335</v>
      </c>
      <c r="D151" t="s">
        <v>336</v>
      </c>
      <c r="E151" s="72">
        <v>1363571307</v>
      </c>
      <c r="F151" s="72">
        <v>1353511267</v>
      </c>
      <c r="G151" s="73">
        <f t="shared" si="12"/>
        <v>0.99262228535584751</v>
      </c>
      <c r="I151" s="74">
        <v>0.99262228535584751</v>
      </c>
    </row>
    <row r="152" spans="1:9" ht="15.75" customHeight="1" x14ac:dyDescent="0.2">
      <c r="B152" t="s">
        <v>337</v>
      </c>
      <c r="D152" t="s">
        <v>338</v>
      </c>
      <c r="E152" s="72">
        <v>336657620</v>
      </c>
      <c r="F152" s="72">
        <v>348417683</v>
      </c>
      <c r="G152" s="73">
        <f t="shared" si="12"/>
        <v>1.0349318188609544</v>
      </c>
      <c r="I152" s="74">
        <v>1.0349318188609544</v>
      </c>
    </row>
    <row r="153" spans="1:9" ht="15.75" customHeight="1" x14ac:dyDescent="0.2">
      <c r="B153" t="s">
        <v>339</v>
      </c>
      <c r="D153" t="s">
        <v>340</v>
      </c>
      <c r="E153" s="72">
        <v>523635014</v>
      </c>
      <c r="F153" s="72">
        <v>473045106</v>
      </c>
      <c r="G153" s="73">
        <f t="shared" si="12"/>
        <v>0.90338707945912877</v>
      </c>
      <c r="I153" s="74">
        <v>0.90338707945912877</v>
      </c>
    </row>
    <row r="154" spans="1:9" ht="15.75" customHeight="1" x14ac:dyDescent="0.2">
      <c r="B154" t="s">
        <v>341</v>
      </c>
      <c r="D154" t="s">
        <v>342</v>
      </c>
      <c r="E154" s="72">
        <v>588222481</v>
      </c>
      <c r="F154" s="72">
        <v>573922759</v>
      </c>
      <c r="G154" s="73">
        <f t="shared" si="12"/>
        <v>0.97568994307104695</v>
      </c>
      <c r="I154" s="74">
        <v>0.97568994307104695</v>
      </c>
    </row>
    <row r="155" spans="1:9" ht="15.75" customHeight="1" x14ac:dyDescent="0.2">
      <c r="B155" t="s">
        <v>343</v>
      </c>
      <c r="D155" t="s">
        <v>344</v>
      </c>
      <c r="E155" s="72">
        <v>119506003</v>
      </c>
      <c r="F155" s="72">
        <v>116940408</v>
      </c>
      <c r="G155" s="73">
        <f t="shared" si="12"/>
        <v>0.97853166422108517</v>
      </c>
      <c r="I155" s="74">
        <v>0.97853166422108517</v>
      </c>
    </row>
    <row r="156" spans="1:9" ht="15.75" customHeight="1" x14ac:dyDescent="0.2">
      <c r="A156" t="s">
        <v>345</v>
      </c>
      <c r="C156">
        <v>73</v>
      </c>
      <c r="E156" s="72">
        <v>3644183625</v>
      </c>
      <c r="F156" s="72">
        <v>3166066692</v>
      </c>
      <c r="G156" s="73">
        <f t="shared" si="12"/>
        <v>0.86879998863943086</v>
      </c>
      <c r="I156" s="74">
        <v>0.86879998863943086</v>
      </c>
    </row>
    <row r="157" spans="1:9" ht="15.75" customHeight="1" x14ac:dyDescent="0.2">
      <c r="B157" t="s">
        <v>346</v>
      </c>
      <c r="D157" t="s">
        <v>347</v>
      </c>
      <c r="E157" s="72">
        <v>900577734</v>
      </c>
      <c r="F157" s="72">
        <v>837070674</v>
      </c>
      <c r="G157" s="73">
        <f t="shared" si="12"/>
        <v>0.9294818674697547</v>
      </c>
      <c r="I157" s="74">
        <v>0.9294818674697547</v>
      </c>
    </row>
    <row r="158" spans="1:9" ht="15.75" customHeight="1" x14ac:dyDescent="0.2">
      <c r="B158" t="s">
        <v>348</v>
      </c>
      <c r="D158" t="s">
        <v>349</v>
      </c>
      <c r="E158" s="72">
        <v>207689519</v>
      </c>
      <c r="F158" s="72">
        <v>142933188</v>
      </c>
      <c r="G158" s="73">
        <f t="shared" si="12"/>
        <v>0.68820607167952463</v>
      </c>
      <c r="I158" s="74">
        <v>0.68820607167952463</v>
      </c>
    </row>
    <row r="159" spans="1:9" ht="15.75" customHeight="1" x14ac:dyDescent="0.2">
      <c r="B159" t="s">
        <v>350</v>
      </c>
      <c r="D159" t="s">
        <v>351</v>
      </c>
      <c r="E159" s="72">
        <v>717535858</v>
      </c>
      <c r="F159" s="72">
        <v>524615564</v>
      </c>
      <c r="G159" s="73">
        <f t="shared" si="12"/>
        <v>0.7311349783441764</v>
      </c>
      <c r="I159" s="74">
        <v>0.7311349783441764</v>
      </c>
    </row>
    <row r="160" spans="1:9" ht="15.75" customHeight="1" x14ac:dyDescent="0.2">
      <c r="B160" t="s">
        <v>352</v>
      </c>
      <c r="D160" t="s">
        <v>353</v>
      </c>
      <c r="E160" s="72">
        <v>880284838</v>
      </c>
      <c r="F160" s="72">
        <v>846400456</v>
      </c>
      <c r="G160" s="73">
        <f t="shared" si="12"/>
        <v>0.96150747969602079</v>
      </c>
      <c r="I160" s="74">
        <v>0.96150747969602079</v>
      </c>
    </row>
    <row r="161" spans="1:9" ht="15.75" customHeight="1" x14ac:dyDescent="0.2">
      <c r="B161" t="s">
        <v>354</v>
      </c>
      <c r="D161" t="s">
        <v>355</v>
      </c>
      <c r="E161" s="72">
        <v>346780823</v>
      </c>
      <c r="F161" s="72">
        <v>336133743</v>
      </c>
      <c r="G161" s="73">
        <f t="shared" si="12"/>
        <v>0.96929737951512962</v>
      </c>
      <c r="I161" s="74">
        <v>0.96929737951512962</v>
      </c>
    </row>
    <row r="162" spans="1:9" ht="15.75" customHeight="1" x14ac:dyDescent="0.2">
      <c r="B162" t="s">
        <v>356</v>
      </c>
      <c r="D162" t="s">
        <v>357</v>
      </c>
      <c r="E162" s="72">
        <v>231944969</v>
      </c>
      <c r="F162" s="72">
        <v>150858262</v>
      </c>
      <c r="G162" s="73">
        <f t="shared" si="12"/>
        <v>0.65040540715500494</v>
      </c>
      <c r="I162" s="74">
        <v>0.65040540715500494</v>
      </c>
    </row>
    <row r="163" spans="1:9" ht="15.75" customHeight="1" x14ac:dyDescent="0.2">
      <c r="B163" t="s">
        <v>358</v>
      </c>
      <c r="D163" t="s">
        <v>359</v>
      </c>
      <c r="E163" s="72">
        <v>332195512</v>
      </c>
      <c r="F163" s="72">
        <v>307108879</v>
      </c>
      <c r="G163" s="73">
        <f t="shared" si="12"/>
        <v>0.92448232413206111</v>
      </c>
      <c r="I163" s="74">
        <v>0.92448232413206111</v>
      </c>
    </row>
    <row r="164" spans="1:9" ht="15.75" customHeight="1" x14ac:dyDescent="0.2">
      <c r="B164" t="s">
        <v>360</v>
      </c>
      <c r="D164" t="s">
        <v>361</v>
      </c>
      <c r="E164" s="72">
        <v>27174372</v>
      </c>
      <c r="F164" s="72">
        <v>20945926</v>
      </c>
      <c r="G164" s="73">
        <f t="shared" si="12"/>
        <v>0.77079705834600332</v>
      </c>
      <c r="I164" s="74">
        <v>0.77079705834600332</v>
      </c>
    </row>
    <row r="165" spans="1:9" ht="15.75" customHeight="1" x14ac:dyDescent="0.2">
      <c r="A165" t="s">
        <v>362</v>
      </c>
      <c r="C165">
        <v>0</v>
      </c>
      <c r="E165" s="72">
        <v>7386880181</v>
      </c>
      <c r="F165" s="72">
        <v>5497000592</v>
      </c>
      <c r="G165" s="73">
        <f t="shared" si="12"/>
        <v>0.74415727036415025</v>
      </c>
      <c r="I165" s="74">
        <v>0.74415727036415025</v>
      </c>
    </row>
    <row r="166" spans="1:9" ht="15.75" customHeight="1" x14ac:dyDescent="0.2">
      <c r="B166" t="s">
        <v>363</v>
      </c>
      <c r="D166" t="s">
        <v>364</v>
      </c>
      <c r="E166" s="72">
        <v>741247099</v>
      </c>
      <c r="F166" s="72">
        <v>721311682</v>
      </c>
      <c r="G166" s="73">
        <f t="shared" si="12"/>
        <v>0.97310557164150202</v>
      </c>
      <c r="I166" s="74">
        <v>0.97310557164150202</v>
      </c>
    </row>
    <row r="167" spans="1:9" ht="15.75" customHeight="1" x14ac:dyDescent="0.2">
      <c r="B167" t="s">
        <v>365</v>
      </c>
      <c r="D167" t="s">
        <v>366</v>
      </c>
      <c r="E167" s="72">
        <v>504011606</v>
      </c>
      <c r="F167" s="72">
        <v>504011601</v>
      </c>
      <c r="G167" s="73">
        <f t="shared" si="12"/>
        <v>0.9999999900795935</v>
      </c>
      <c r="I167" s="74">
        <v>0.9999999900795935</v>
      </c>
    </row>
    <row r="168" spans="1:9" ht="15.75" customHeight="1" x14ac:dyDescent="0.2">
      <c r="B168" t="s">
        <v>367</v>
      </c>
      <c r="D168" t="s">
        <v>368</v>
      </c>
      <c r="E168" s="72">
        <v>5244478866</v>
      </c>
      <c r="F168" s="72">
        <v>3374534699</v>
      </c>
      <c r="G168" s="73">
        <f t="shared" si="12"/>
        <v>0.64344518973603582</v>
      </c>
      <c r="I168" s="74">
        <v>0.64344518973603582</v>
      </c>
    </row>
    <row r="169" spans="1:9" ht="15.75" customHeight="1" x14ac:dyDescent="0.2">
      <c r="B169" t="s">
        <v>369</v>
      </c>
      <c r="D169" t="s">
        <v>370</v>
      </c>
      <c r="E169" s="72">
        <v>364088592</v>
      </c>
      <c r="F169" s="72">
        <v>364088592</v>
      </c>
      <c r="G169" s="73">
        <f t="shared" si="12"/>
        <v>1</v>
      </c>
      <c r="I169" s="74">
        <v>1</v>
      </c>
    </row>
    <row r="170" spans="1:9" ht="15.75" customHeight="1" x14ac:dyDescent="0.2">
      <c r="B170" t="s">
        <v>371</v>
      </c>
      <c r="D170" t="s">
        <v>372</v>
      </c>
      <c r="E170" s="72">
        <v>533054018</v>
      </c>
      <c r="F170" s="72">
        <v>533054018</v>
      </c>
      <c r="G170" s="73">
        <f t="shared" si="12"/>
        <v>1</v>
      </c>
      <c r="I170" s="74">
        <v>1</v>
      </c>
    </row>
    <row r="171" spans="1:9" ht="15.75" customHeight="1" x14ac:dyDescent="0.2">
      <c r="A171" t="s">
        <v>373</v>
      </c>
      <c r="C171">
        <v>10000</v>
      </c>
      <c r="E171" s="72">
        <v>2598925628</v>
      </c>
      <c r="F171" s="72">
        <v>2596429575</v>
      </c>
      <c r="G171" s="73">
        <f t="shared" si="12"/>
        <v>0.9990395827517693</v>
      </c>
      <c r="I171" s="74">
        <v>0.9990395827517693</v>
      </c>
    </row>
    <row r="172" spans="1:9" ht="15.75" customHeight="1" x14ac:dyDescent="0.2">
      <c r="B172" t="s">
        <v>374</v>
      </c>
      <c r="D172" t="s">
        <v>375</v>
      </c>
      <c r="E172" s="72">
        <v>2598925628</v>
      </c>
      <c r="F172" s="72">
        <v>2596429575</v>
      </c>
      <c r="G172" s="73">
        <f t="shared" si="12"/>
        <v>0.9990395827517693</v>
      </c>
      <c r="I172" s="74">
        <v>0.9990395827517693</v>
      </c>
    </row>
    <row r="173" spans="1:9" ht="15.75" customHeight="1" x14ac:dyDescent="0.2">
      <c r="A173" t="s">
        <v>376</v>
      </c>
      <c r="C173">
        <v>0</v>
      </c>
      <c r="E173" s="72">
        <v>607037030</v>
      </c>
      <c r="F173" s="72">
        <v>591082165</v>
      </c>
      <c r="G173" s="73">
        <f t="shared" si="12"/>
        <v>0.97371681757206807</v>
      </c>
      <c r="I173" s="74">
        <v>0.97371681757206807</v>
      </c>
    </row>
    <row r="174" spans="1:9" ht="15.75" customHeight="1" x14ac:dyDescent="0.2">
      <c r="B174" t="s">
        <v>377</v>
      </c>
      <c r="D174" t="s">
        <v>378</v>
      </c>
      <c r="E174" s="72">
        <v>110127030</v>
      </c>
      <c r="F174" s="72">
        <v>106872743</v>
      </c>
      <c r="G174" s="73">
        <f t="shared" si="12"/>
        <v>0.97044969795335445</v>
      </c>
      <c r="I174" s="74">
        <v>0.97044969795335445</v>
      </c>
    </row>
    <row r="175" spans="1:9" ht="15.75" customHeight="1" x14ac:dyDescent="0.2">
      <c r="B175" t="s">
        <v>379</v>
      </c>
      <c r="D175" t="s">
        <v>380</v>
      </c>
      <c r="E175" s="72">
        <v>366230000</v>
      </c>
      <c r="F175" s="72">
        <v>362238121</v>
      </c>
      <c r="G175" s="73">
        <f t="shared" si="12"/>
        <v>0.98910007645468689</v>
      </c>
      <c r="I175" s="74">
        <v>0.98910007645468689</v>
      </c>
    </row>
    <row r="176" spans="1:9" ht="15.75" customHeight="1" x14ac:dyDescent="0.2">
      <c r="B176" t="s">
        <v>381</v>
      </c>
      <c r="D176" t="s">
        <v>382</v>
      </c>
      <c r="E176" s="72">
        <v>66480000</v>
      </c>
      <c r="F176" s="72">
        <v>62427544</v>
      </c>
      <c r="G176" s="73">
        <f t="shared" si="12"/>
        <v>0.93904247894103487</v>
      </c>
      <c r="I176" s="74">
        <v>0.93904247894103487</v>
      </c>
    </row>
    <row r="177" spans="1:9" ht="15.75" customHeight="1" x14ac:dyDescent="0.2">
      <c r="B177" t="s">
        <v>383</v>
      </c>
      <c r="D177" t="s">
        <v>384</v>
      </c>
      <c r="E177" s="72">
        <v>64200000</v>
      </c>
      <c r="F177" s="72">
        <v>59543757</v>
      </c>
      <c r="G177" s="73">
        <f t="shared" si="12"/>
        <v>0.92747285046728967</v>
      </c>
      <c r="I177" s="74">
        <v>0.92747285046728967</v>
      </c>
    </row>
    <row r="178" spans="1:9" ht="15.75" customHeight="1" x14ac:dyDescent="0.2">
      <c r="A178" t="s">
        <v>385</v>
      </c>
      <c r="C178">
        <v>25119</v>
      </c>
      <c r="E178" s="72">
        <v>2078743474</v>
      </c>
      <c r="F178" s="72">
        <v>1995801840</v>
      </c>
      <c r="G178" s="73">
        <f t="shared" si="12"/>
        <v>0.96010011093846015</v>
      </c>
      <c r="I178" s="74">
        <v>0.96010011093846015</v>
      </c>
    </row>
    <row r="179" spans="1:9" ht="15.75" customHeight="1" x14ac:dyDescent="0.2">
      <c r="B179" t="s">
        <v>386</v>
      </c>
      <c r="D179" t="s">
        <v>387</v>
      </c>
      <c r="E179" s="72">
        <v>99275253</v>
      </c>
      <c r="F179" s="72">
        <v>99153777</v>
      </c>
      <c r="G179" s="73">
        <f t="shared" si="12"/>
        <v>0.99877637179126599</v>
      </c>
      <c r="I179" s="74">
        <v>0.99877637179126599</v>
      </c>
    </row>
    <row r="180" spans="1:9" ht="15.75" customHeight="1" x14ac:dyDescent="0.2">
      <c r="B180" t="s">
        <v>388</v>
      </c>
      <c r="D180" t="s">
        <v>389</v>
      </c>
      <c r="E180" s="72">
        <v>180675282</v>
      </c>
      <c r="F180" s="72">
        <v>178506080</v>
      </c>
      <c r="G180" s="73">
        <f t="shared" si="12"/>
        <v>0.98799391938959313</v>
      </c>
      <c r="I180" s="74">
        <v>0.98799391938959313</v>
      </c>
    </row>
    <row r="181" spans="1:9" ht="15.75" customHeight="1" x14ac:dyDescent="0.2">
      <c r="B181" t="s">
        <v>390</v>
      </c>
      <c r="D181" t="s">
        <v>391</v>
      </c>
      <c r="E181" s="72">
        <v>47728889</v>
      </c>
      <c r="F181" s="72">
        <v>47728889</v>
      </c>
      <c r="G181" s="73">
        <f t="shared" si="12"/>
        <v>1</v>
      </c>
      <c r="I181" s="74">
        <v>1</v>
      </c>
    </row>
    <row r="182" spans="1:9" ht="15.75" customHeight="1" x14ac:dyDescent="0.2">
      <c r="B182" t="s">
        <v>392</v>
      </c>
      <c r="D182" t="s">
        <v>393</v>
      </c>
      <c r="E182" s="72">
        <v>238769749</v>
      </c>
      <c r="F182" s="72">
        <v>183865987</v>
      </c>
      <c r="G182" s="73">
        <f t="shared" si="12"/>
        <v>0.77005561956678192</v>
      </c>
      <c r="I182" s="74">
        <v>0.77005561956678192</v>
      </c>
    </row>
    <row r="183" spans="1:9" ht="15.75" customHeight="1" x14ac:dyDescent="0.2">
      <c r="B183" t="s">
        <v>394</v>
      </c>
      <c r="D183" t="s">
        <v>395</v>
      </c>
      <c r="E183" s="72">
        <v>168047624</v>
      </c>
      <c r="F183" s="72">
        <v>168047620</v>
      </c>
      <c r="G183" s="73">
        <f t="shared" si="12"/>
        <v>0.99999997619722369</v>
      </c>
      <c r="I183" s="74">
        <v>0.99999997619722369</v>
      </c>
    </row>
    <row r="184" spans="1:9" ht="15.75" customHeight="1" x14ac:dyDescent="0.2">
      <c r="B184" t="s">
        <v>396</v>
      </c>
      <c r="D184" t="s">
        <v>397</v>
      </c>
      <c r="E184" s="72">
        <v>313377504</v>
      </c>
      <c r="F184" s="72">
        <v>313377504</v>
      </c>
      <c r="G184" s="73">
        <f t="shared" si="12"/>
        <v>1</v>
      </c>
      <c r="I184" s="74">
        <v>1</v>
      </c>
    </row>
    <row r="185" spans="1:9" ht="15.75" customHeight="1" x14ac:dyDescent="0.2">
      <c r="B185" t="s">
        <v>398</v>
      </c>
      <c r="D185" t="s">
        <v>399</v>
      </c>
      <c r="E185" s="72">
        <v>58752252</v>
      </c>
      <c r="F185" s="72">
        <v>58752252</v>
      </c>
      <c r="G185" s="73">
        <f t="shared" si="12"/>
        <v>1</v>
      </c>
      <c r="I185" s="74">
        <v>1</v>
      </c>
    </row>
    <row r="186" spans="1:9" ht="15.75" customHeight="1" x14ac:dyDescent="0.2">
      <c r="B186" t="s">
        <v>400</v>
      </c>
      <c r="D186" t="s">
        <v>401</v>
      </c>
      <c r="E186" s="72">
        <v>29637228</v>
      </c>
      <c r="F186" s="72">
        <v>29637228</v>
      </c>
      <c r="G186" s="73">
        <f t="shared" si="12"/>
        <v>1</v>
      </c>
      <c r="I186" s="74">
        <v>1</v>
      </c>
    </row>
    <row r="187" spans="1:9" ht="15.75" customHeight="1" x14ac:dyDescent="0.2">
      <c r="B187" t="s">
        <v>402</v>
      </c>
      <c r="D187" t="s">
        <v>403</v>
      </c>
      <c r="E187" s="72">
        <v>49891634</v>
      </c>
      <c r="F187" s="72">
        <v>49891634</v>
      </c>
      <c r="G187" s="73">
        <f t="shared" si="12"/>
        <v>1</v>
      </c>
      <c r="I187" s="74">
        <v>1</v>
      </c>
    </row>
    <row r="188" spans="1:9" ht="15.75" customHeight="1" x14ac:dyDescent="0.2">
      <c r="B188" t="s">
        <v>404</v>
      </c>
      <c r="D188" t="s">
        <v>405</v>
      </c>
      <c r="E188" s="72">
        <v>213338152</v>
      </c>
      <c r="F188" s="72">
        <v>213338152</v>
      </c>
      <c r="G188" s="73">
        <f t="shared" si="12"/>
        <v>1</v>
      </c>
      <c r="I188" s="74">
        <v>1</v>
      </c>
    </row>
    <row r="189" spans="1:9" ht="15.75" customHeight="1" x14ac:dyDescent="0.2">
      <c r="B189" t="s">
        <v>406</v>
      </c>
      <c r="D189" t="s">
        <v>407</v>
      </c>
      <c r="E189" s="72">
        <v>38117217</v>
      </c>
      <c r="F189" s="72">
        <v>38117217</v>
      </c>
      <c r="G189" s="73">
        <f t="shared" si="12"/>
        <v>1</v>
      </c>
      <c r="I189" s="74">
        <v>1</v>
      </c>
    </row>
    <row r="190" spans="1:9" ht="15.75" customHeight="1" x14ac:dyDescent="0.2">
      <c r="B190" t="s">
        <v>408</v>
      </c>
      <c r="D190" t="s">
        <v>409</v>
      </c>
      <c r="E190" s="72">
        <v>46567990</v>
      </c>
      <c r="F190" s="72">
        <v>46567990</v>
      </c>
      <c r="G190" s="73">
        <f t="shared" si="12"/>
        <v>1</v>
      </c>
      <c r="I190" s="74">
        <v>1</v>
      </c>
    </row>
    <row r="191" spans="1:9" ht="15.75" customHeight="1" x14ac:dyDescent="0.2">
      <c r="B191" t="s">
        <v>410</v>
      </c>
      <c r="D191" t="s">
        <v>411</v>
      </c>
      <c r="E191" s="72">
        <v>281928361</v>
      </c>
      <c r="F191" s="72">
        <v>263042031</v>
      </c>
      <c r="G191" s="73">
        <f t="shared" si="12"/>
        <v>0.93301018055434304</v>
      </c>
      <c r="I191" s="74">
        <v>0.93301018055434304</v>
      </c>
    </row>
    <row r="192" spans="1:9" ht="15.75" customHeight="1" x14ac:dyDescent="0.2">
      <c r="B192" t="s">
        <v>412</v>
      </c>
      <c r="D192" t="s">
        <v>413</v>
      </c>
      <c r="E192" s="72">
        <v>312636339</v>
      </c>
      <c r="F192" s="72">
        <v>305775479</v>
      </c>
      <c r="G192" s="73">
        <f t="shared" si="12"/>
        <v>0.97805482234744312</v>
      </c>
      <c r="I192" s="74">
        <v>0.97805482234744312</v>
      </c>
    </row>
    <row r="193" spans="1:9" ht="15.75" customHeight="1" x14ac:dyDescent="0.2">
      <c r="A193" t="s">
        <v>414</v>
      </c>
      <c r="E193" s="72"/>
      <c r="F193" s="72"/>
      <c r="G193" s="73"/>
      <c r="I193" s="74"/>
    </row>
    <row r="194" spans="1:9" ht="15.75" customHeight="1" x14ac:dyDescent="0.2">
      <c r="A194" t="s">
        <v>415</v>
      </c>
      <c r="B194" t="s">
        <v>416</v>
      </c>
      <c r="C194">
        <v>20</v>
      </c>
      <c r="D194" t="s">
        <v>417</v>
      </c>
      <c r="E194" s="72">
        <v>168029920</v>
      </c>
      <c r="F194" s="72">
        <v>166225552</v>
      </c>
      <c r="G194" s="73">
        <f t="shared" ref="G194:G236" si="13">F194/E194</f>
        <v>0.98926162673885698</v>
      </c>
      <c r="I194" s="74">
        <v>0.98926162673885698</v>
      </c>
    </row>
    <row r="195" spans="1:9" ht="15.75" customHeight="1" x14ac:dyDescent="0.2">
      <c r="A195" t="s">
        <v>418</v>
      </c>
      <c r="B195" t="s">
        <v>419</v>
      </c>
      <c r="C195">
        <v>0</v>
      </c>
      <c r="D195" t="s">
        <v>420</v>
      </c>
      <c r="E195" s="72">
        <v>150000000</v>
      </c>
      <c r="F195" s="72">
        <v>1E-3</v>
      </c>
      <c r="G195" s="73">
        <f t="shared" si="13"/>
        <v>6.6666666666666671E-12</v>
      </c>
      <c r="I195" s="74">
        <v>6.6666666666666671E-12</v>
      </c>
    </row>
    <row r="196" spans="1:9" ht="15.75" customHeight="1" x14ac:dyDescent="0.2">
      <c r="A196" t="s">
        <v>421</v>
      </c>
      <c r="B196" t="s">
        <v>422</v>
      </c>
      <c r="C196">
        <v>0</v>
      </c>
      <c r="D196" t="s">
        <v>423</v>
      </c>
      <c r="E196" s="72">
        <v>100000000</v>
      </c>
      <c r="F196" s="72">
        <v>1E-3</v>
      </c>
      <c r="G196" s="73">
        <f t="shared" si="13"/>
        <v>1.0000000000000001E-11</v>
      </c>
      <c r="I196" s="74">
        <v>1.0000000000000001E-11</v>
      </c>
    </row>
    <row r="197" spans="1:9" ht="15.75" customHeight="1" x14ac:dyDescent="0.2">
      <c r="A197" t="s">
        <v>424</v>
      </c>
      <c r="B197" t="s">
        <v>425</v>
      </c>
      <c r="C197">
        <v>0</v>
      </c>
      <c r="D197" t="s">
        <v>426</v>
      </c>
      <c r="E197" s="72">
        <v>3140474178</v>
      </c>
      <c r="F197" s="72">
        <v>2660977364</v>
      </c>
      <c r="G197" s="73">
        <f t="shared" si="13"/>
        <v>0.84731706525115713</v>
      </c>
      <c r="I197" s="74">
        <v>0.84731706525115713</v>
      </c>
    </row>
    <row r="198" spans="1:9" ht="15.75" customHeight="1" x14ac:dyDescent="0.2">
      <c r="A198" t="s">
        <v>427</v>
      </c>
      <c r="B198" t="s">
        <v>428</v>
      </c>
      <c r="C198">
        <v>5</v>
      </c>
      <c r="D198" t="s">
        <v>429</v>
      </c>
      <c r="E198" s="72">
        <v>227180000</v>
      </c>
      <c r="F198" s="72">
        <v>211014784</v>
      </c>
      <c r="G198" s="73">
        <f t="shared" si="13"/>
        <v>0.92884401795932736</v>
      </c>
      <c r="I198" s="74">
        <v>0.92884401795932736</v>
      </c>
    </row>
    <row r="199" spans="1:9" ht="15.75" customHeight="1" x14ac:dyDescent="0.2">
      <c r="A199" t="s">
        <v>430</v>
      </c>
      <c r="B199" t="s">
        <v>431</v>
      </c>
      <c r="C199">
        <v>0</v>
      </c>
      <c r="D199" t="s">
        <v>432</v>
      </c>
      <c r="E199" s="72">
        <v>899608000</v>
      </c>
      <c r="F199" s="72">
        <v>806848833</v>
      </c>
      <c r="G199" s="73">
        <f t="shared" si="13"/>
        <v>0.89688934847177881</v>
      </c>
      <c r="I199" s="74">
        <v>0.89688934847177881</v>
      </c>
    </row>
    <row r="200" spans="1:9" ht="15.75" customHeight="1" x14ac:dyDescent="0.2">
      <c r="A200" t="s">
        <v>433</v>
      </c>
      <c r="B200" t="s">
        <v>434</v>
      </c>
      <c r="C200">
        <v>405530</v>
      </c>
      <c r="D200" t="s">
        <v>435</v>
      </c>
      <c r="E200" s="72">
        <v>160243200</v>
      </c>
      <c r="F200" s="72">
        <v>154500000</v>
      </c>
      <c r="G200" s="73">
        <f t="shared" si="13"/>
        <v>0.96415947759405707</v>
      </c>
      <c r="I200" s="74">
        <v>0.96415947759405707</v>
      </c>
    </row>
    <row r="201" spans="1:9" ht="15.75" customHeight="1" x14ac:dyDescent="0.2">
      <c r="A201" t="s">
        <v>436</v>
      </c>
      <c r="B201" t="s">
        <v>437</v>
      </c>
      <c r="C201">
        <v>0</v>
      </c>
      <c r="D201" t="s">
        <v>438</v>
      </c>
      <c r="E201" s="72">
        <v>2450386821</v>
      </c>
      <c r="F201" s="72">
        <v>365985118</v>
      </c>
      <c r="G201" s="73">
        <f t="shared" si="13"/>
        <v>0.14935809924518037</v>
      </c>
      <c r="I201" s="74">
        <v>0.14935809924518037</v>
      </c>
    </row>
    <row r="202" spans="1:9" ht="15.75" customHeight="1" x14ac:dyDescent="0.2">
      <c r="A202" t="s">
        <v>439</v>
      </c>
      <c r="B202" t="s">
        <v>440</v>
      </c>
      <c r="C202">
        <v>10</v>
      </c>
      <c r="D202" t="s">
        <v>441</v>
      </c>
      <c r="E202" s="72">
        <v>1655635993</v>
      </c>
      <c r="F202" s="72">
        <v>354330437</v>
      </c>
      <c r="G202" s="73">
        <f t="shared" si="13"/>
        <v>0.21401469797594572</v>
      </c>
      <c r="I202" s="74">
        <v>0.21401469797594572</v>
      </c>
    </row>
    <row r="203" spans="1:9" ht="15.75" customHeight="1" x14ac:dyDescent="0.2">
      <c r="A203" t="s">
        <v>442</v>
      </c>
      <c r="B203" t="s">
        <v>443</v>
      </c>
      <c r="C203">
        <v>0</v>
      </c>
      <c r="D203" t="s">
        <v>444</v>
      </c>
      <c r="E203" s="72">
        <v>1060630993</v>
      </c>
      <c r="F203" s="72">
        <v>994234300</v>
      </c>
      <c r="G203" s="73">
        <f t="shared" si="13"/>
        <v>0.93739887535042077</v>
      </c>
      <c r="I203" s="74">
        <v>0.93739887535042077</v>
      </c>
    </row>
    <row r="204" spans="1:9" ht="15.75" customHeight="1" x14ac:dyDescent="0.2">
      <c r="A204" t="s">
        <v>445</v>
      </c>
      <c r="B204" t="s">
        <v>446</v>
      </c>
      <c r="C204">
        <v>0</v>
      </c>
      <c r="D204" t="s">
        <v>447</v>
      </c>
      <c r="E204" s="72">
        <v>1033557746</v>
      </c>
      <c r="F204" s="72">
        <v>979562556</v>
      </c>
      <c r="G204" s="73">
        <f t="shared" si="13"/>
        <v>0.94775793591701263</v>
      </c>
      <c r="I204" s="74">
        <v>0.94775793591701263</v>
      </c>
    </row>
    <row r="205" spans="1:9" ht="15.75" customHeight="1" x14ac:dyDescent="0.2">
      <c r="A205" t="s">
        <v>448</v>
      </c>
      <c r="B205" t="s">
        <v>449</v>
      </c>
      <c r="C205">
        <v>100</v>
      </c>
      <c r="D205" t="s">
        <v>450</v>
      </c>
      <c r="E205" s="72">
        <v>266845000</v>
      </c>
      <c r="F205" s="72">
        <v>174271496</v>
      </c>
      <c r="G205" s="73">
        <f t="shared" si="13"/>
        <v>0.65308136183927001</v>
      </c>
      <c r="I205" s="74">
        <v>0.65308136183927001</v>
      </c>
    </row>
    <row r="206" spans="1:9" ht="15.75" customHeight="1" x14ac:dyDescent="0.2">
      <c r="A206" t="s">
        <v>451</v>
      </c>
      <c r="B206" t="s">
        <v>452</v>
      </c>
      <c r="C206">
        <v>0</v>
      </c>
      <c r="D206" t="s">
        <v>453</v>
      </c>
      <c r="E206" s="72">
        <v>196255000</v>
      </c>
      <c r="F206" s="72">
        <v>193680000</v>
      </c>
      <c r="G206" s="73">
        <f t="shared" si="13"/>
        <v>0.98687931517668337</v>
      </c>
      <c r="I206" s="74">
        <v>0.98687931517668337</v>
      </c>
    </row>
    <row r="207" spans="1:9" ht="15.75" customHeight="1" x14ac:dyDescent="0.2">
      <c r="A207" t="s">
        <v>454</v>
      </c>
      <c r="B207" t="s">
        <v>455</v>
      </c>
      <c r="C207">
        <v>100</v>
      </c>
      <c r="D207" t="s">
        <v>453</v>
      </c>
      <c r="E207" s="72">
        <v>291975000</v>
      </c>
      <c r="F207" s="72">
        <v>265367700</v>
      </c>
      <c r="G207" s="73">
        <f t="shared" si="13"/>
        <v>0.90887130747495504</v>
      </c>
      <c r="I207" s="74">
        <v>0.90887130747495504</v>
      </c>
    </row>
    <row r="208" spans="1:9" ht="15.75" customHeight="1" x14ac:dyDescent="0.2">
      <c r="A208" t="s">
        <v>456</v>
      </c>
      <c r="B208" t="s">
        <v>457</v>
      </c>
      <c r="C208">
        <v>1950</v>
      </c>
      <c r="D208" t="s">
        <v>458</v>
      </c>
      <c r="E208" s="72">
        <v>1346374974</v>
      </c>
      <c r="F208" s="72">
        <v>959250068</v>
      </c>
      <c r="G208" s="73">
        <f t="shared" si="13"/>
        <v>0.71246873012658951</v>
      </c>
      <c r="I208" s="74">
        <v>0.71246873012658951</v>
      </c>
    </row>
    <row r="209" spans="1:9" ht="15.75" customHeight="1" x14ac:dyDescent="0.2">
      <c r="A209" t="s">
        <v>459</v>
      </c>
      <c r="B209" t="s">
        <v>460</v>
      </c>
      <c r="C209">
        <v>10</v>
      </c>
      <c r="D209" t="s">
        <v>461</v>
      </c>
      <c r="E209" s="72">
        <v>2393384384</v>
      </c>
      <c r="F209" s="72">
        <v>1284654811</v>
      </c>
      <c r="G209" s="73">
        <f t="shared" si="13"/>
        <v>0.53675239948419418</v>
      </c>
      <c r="I209" s="74">
        <v>0.53675239948419418</v>
      </c>
    </row>
    <row r="210" spans="1:9" ht="15.75" customHeight="1" x14ac:dyDescent="0.2">
      <c r="A210" t="s">
        <v>462</v>
      </c>
      <c r="B210" t="s">
        <v>463</v>
      </c>
      <c r="C210">
        <v>0</v>
      </c>
      <c r="D210" t="s">
        <v>464</v>
      </c>
      <c r="E210" s="72">
        <v>822000000</v>
      </c>
      <c r="F210" s="72">
        <v>248546325</v>
      </c>
      <c r="G210" s="73">
        <f t="shared" si="13"/>
        <v>0.30236779197080293</v>
      </c>
      <c r="I210" s="74">
        <v>0.30236779197080293</v>
      </c>
    </row>
    <row r="211" spans="1:9" ht="15.75" customHeight="1" x14ac:dyDescent="0.2">
      <c r="A211" t="s">
        <v>465</v>
      </c>
      <c r="B211" t="s">
        <v>466</v>
      </c>
      <c r="C211">
        <v>0</v>
      </c>
      <c r="D211" t="s">
        <v>467</v>
      </c>
      <c r="E211" s="72">
        <v>2017996048</v>
      </c>
      <c r="F211" s="72">
        <v>1740319596</v>
      </c>
      <c r="G211" s="73">
        <f t="shared" si="13"/>
        <v>0.86239990297542946</v>
      </c>
      <c r="I211" s="74">
        <v>0.86239990297542946</v>
      </c>
    </row>
    <row r="212" spans="1:9" ht="15.75" customHeight="1" x14ac:dyDescent="0.2">
      <c r="A212" t="s">
        <v>468</v>
      </c>
      <c r="B212" t="s">
        <v>469</v>
      </c>
      <c r="C212">
        <v>30</v>
      </c>
      <c r="D212" t="s">
        <v>470</v>
      </c>
      <c r="E212" s="72">
        <v>563340675</v>
      </c>
      <c r="F212" s="72">
        <v>218801296</v>
      </c>
      <c r="G212" s="73">
        <f t="shared" si="13"/>
        <v>0.38839960562052439</v>
      </c>
      <c r="I212" s="74">
        <v>0.38839960562052439</v>
      </c>
    </row>
    <row r="213" spans="1:9" ht="15.75" customHeight="1" x14ac:dyDescent="0.2">
      <c r="A213" t="s">
        <v>471</v>
      </c>
      <c r="B213" t="s">
        <v>472</v>
      </c>
      <c r="C213">
        <v>0</v>
      </c>
      <c r="D213" t="s">
        <v>473</v>
      </c>
      <c r="E213" s="72">
        <v>200000000</v>
      </c>
      <c r="F213" s="72">
        <v>1E-3</v>
      </c>
      <c r="G213" s="73">
        <f t="shared" si="13"/>
        <v>5.0000000000000005E-12</v>
      </c>
      <c r="I213" s="74">
        <v>5.0000000000000005E-12</v>
      </c>
    </row>
    <row r="214" spans="1:9" ht="15.75" customHeight="1" x14ac:dyDescent="0.2">
      <c r="A214" t="s">
        <v>474</v>
      </c>
      <c r="B214" t="s">
        <v>475</v>
      </c>
      <c r="C214">
        <v>2</v>
      </c>
      <c r="D214" t="s">
        <v>476</v>
      </c>
      <c r="E214" s="72">
        <v>1104814080</v>
      </c>
      <c r="F214" s="72">
        <v>999305257</v>
      </c>
      <c r="G214" s="73">
        <f t="shared" si="13"/>
        <v>0.90450083420370597</v>
      </c>
      <c r="I214" s="74">
        <v>0.90450083420370597</v>
      </c>
    </row>
    <row r="215" spans="1:9" ht="15.75" customHeight="1" x14ac:dyDescent="0.2">
      <c r="A215" t="s">
        <v>477</v>
      </c>
      <c r="B215" t="s">
        <v>478</v>
      </c>
      <c r="C215">
        <v>7</v>
      </c>
      <c r="D215" t="s">
        <v>479</v>
      </c>
      <c r="E215" s="72">
        <v>841587109</v>
      </c>
      <c r="F215" s="72">
        <v>660586207</v>
      </c>
      <c r="G215" s="73">
        <f t="shared" si="13"/>
        <v>0.78492909401253674</v>
      </c>
      <c r="I215" s="74">
        <v>0.78492909401253674</v>
      </c>
    </row>
    <row r="216" spans="1:9" ht="15.75" customHeight="1" x14ac:dyDescent="0.2">
      <c r="A216" t="s">
        <v>480</v>
      </c>
      <c r="B216" t="s">
        <v>481</v>
      </c>
      <c r="C216">
        <v>1</v>
      </c>
      <c r="D216" t="s">
        <v>482</v>
      </c>
      <c r="E216" s="72">
        <v>5725832387</v>
      </c>
      <c r="F216" s="72">
        <v>3230435035</v>
      </c>
      <c r="G216" s="73">
        <f t="shared" si="13"/>
        <v>0.56418609848489787</v>
      </c>
      <c r="I216" s="74">
        <v>0.56418609848489787</v>
      </c>
    </row>
    <row r="217" spans="1:9" ht="15.75" customHeight="1" x14ac:dyDescent="0.2">
      <c r="A217" t="s">
        <v>483</v>
      </c>
      <c r="B217" t="s">
        <v>484</v>
      </c>
      <c r="C217">
        <v>0</v>
      </c>
      <c r="D217" t="s">
        <v>485</v>
      </c>
      <c r="E217" s="72">
        <v>1314867915</v>
      </c>
      <c r="F217" s="72">
        <v>597961604</v>
      </c>
      <c r="G217" s="73">
        <f t="shared" si="13"/>
        <v>0.45476933247701917</v>
      </c>
      <c r="I217" s="74">
        <v>0.45476933247701917</v>
      </c>
    </row>
    <row r="218" spans="1:9" ht="15.75" customHeight="1" x14ac:dyDescent="0.2">
      <c r="A218" t="s">
        <v>486</v>
      </c>
      <c r="B218" t="s">
        <v>487</v>
      </c>
      <c r="C218">
        <v>0</v>
      </c>
      <c r="D218" t="s">
        <v>488</v>
      </c>
      <c r="E218" s="72">
        <v>87869658</v>
      </c>
      <c r="F218" s="72">
        <v>79726500</v>
      </c>
      <c r="G218" s="73">
        <f t="shared" si="13"/>
        <v>0.9073268499576953</v>
      </c>
      <c r="I218" s="74">
        <v>0.9073268499576953</v>
      </c>
    </row>
    <row r="219" spans="1:9" ht="15.75" customHeight="1" x14ac:dyDescent="0.2">
      <c r="A219" t="s">
        <v>489</v>
      </c>
      <c r="B219" t="s">
        <v>490</v>
      </c>
      <c r="C219">
        <v>0</v>
      </c>
      <c r="D219" t="s">
        <v>491</v>
      </c>
      <c r="E219" s="72">
        <v>189837375</v>
      </c>
      <c r="F219" s="72">
        <v>189837373</v>
      </c>
      <c r="G219" s="73">
        <f t="shared" si="13"/>
        <v>0.99999998946466684</v>
      </c>
      <c r="I219" s="74">
        <v>0.99999998946466684</v>
      </c>
    </row>
    <row r="220" spans="1:9" ht="15.75" customHeight="1" x14ac:dyDescent="0.2">
      <c r="A220" t="s">
        <v>492</v>
      </c>
      <c r="B220" t="s">
        <v>493</v>
      </c>
      <c r="C220">
        <v>0</v>
      </c>
      <c r="D220" t="s">
        <v>494</v>
      </c>
      <c r="E220" s="72">
        <v>772543884</v>
      </c>
      <c r="F220" s="72">
        <v>1E-3</v>
      </c>
      <c r="G220" s="73">
        <f t="shared" si="13"/>
        <v>1.2944248484918432E-12</v>
      </c>
      <c r="I220" s="74">
        <v>1.2944248484918432E-12</v>
      </c>
    </row>
    <row r="221" spans="1:9" ht="15.75" customHeight="1" x14ac:dyDescent="0.2">
      <c r="A221" t="s">
        <v>495</v>
      </c>
      <c r="B221" t="s">
        <v>496</v>
      </c>
      <c r="C221">
        <v>0</v>
      </c>
      <c r="D221" t="s">
        <v>497</v>
      </c>
      <c r="E221" s="72">
        <v>6284705666</v>
      </c>
      <c r="F221" s="72">
        <v>5906208389</v>
      </c>
      <c r="G221" s="73">
        <f t="shared" si="13"/>
        <v>0.93977486025357482</v>
      </c>
      <c r="I221" s="74">
        <v>0.93977486025357482</v>
      </c>
    </row>
    <row r="222" spans="1:9" ht="15.75" customHeight="1" x14ac:dyDescent="0.2">
      <c r="A222" t="s">
        <v>498</v>
      </c>
      <c r="B222" t="s">
        <v>499</v>
      </c>
      <c r="C222">
        <v>0</v>
      </c>
      <c r="D222" t="s">
        <v>500</v>
      </c>
      <c r="E222" s="72">
        <v>200598500</v>
      </c>
      <c r="F222" s="72">
        <v>195871021</v>
      </c>
      <c r="G222" s="73">
        <f t="shared" si="13"/>
        <v>0.97643312886188083</v>
      </c>
      <c r="I222" s="74">
        <v>0.97643312886188083</v>
      </c>
    </row>
    <row r="223" spans="1:9" ht="15.75" customHeight="1" x14ac:dyDescent="0.2">
      <c r="A223" t="s">
        <v>501</v>
      </c>
      <c r="B223" t="s">
        <v>502</v>
      </c>
      <c r="C223">
        <v>70</v>
      </c>
      <c r="D223" t="s">
        <v>503</v>
      </c>
      <c r="E223" s="72">
        <v>541913304</v>
      </c>
      <c r="F223" s="72">
        <v>475834683</v>
      </c>
      <c r="G223" s="73">
        <f t="shared" si="13"/>
        <v>0.8780642207669439</v>
      </c>
      <c r="I223" s="74">
        <v>0.8780642207669439</v>
      </c>
    </row>
    <row r="224" spans="1:9" ht="15.75" customHeight="1" x14ac:dyDescent="0.2">
      <c r="A224" t="s">
        <v>504</v>
      </c>
      <c r="B224" t="s">
        <v>505</v>
      </c>
      <c r="C224">
        <v>0</v>
      </c>
      <c r="D224" t="s">
        <v>506</v>
      </c>
      <c r="E224" s="72">
        <v>15700000</v>
      </c>
      <c r="F224" s="72">
        <v>1E-3</v>
      </c>
      <c r="G224" s="73">
        <f t="shared" si="13"/>
        <v>6.3694267515923563E-11</v>
      </c>
      <c r="I224" s="74">
        <v>6.3694267515923563E-11</v>
      </c>
    </row>
    <row r="225" spans="1:9" ht="15.75" customHeight="1" x14ac:dyDescent="0.2">
      <c r="A225" t="s">
        <v>507</v>
      </c>
      <c r="B225" t="s">
        <v>508</v>
      </c>
      <c r="C225">
        <v>40</v>
      </c>
      <c r="D225" t="s">
        <v>509</v>
      </c>
      <c r="E225" s="72">
        <v>1149300000</v>
      </c>
      <c r="F225" s="72">
        <v>1075433650</v>
      </c>
      <c r="G225" s="73">
        <f t="shared" si="13"/>
        <v>0.93572926999042894</v>
      </c>
      <c r="I225" s="74">
        <v>0.93572926999042894</v>
      </c>
    </row>
    <row r="226" spans="1:9" ht="15.75" customHeight="1" x14ac:dyDescent="0.2">
      <c r="A226" t="s">
        <v>510</v>
      </c>
      <c r="B226" t="s">
        <v>511</v>
      </c>
      <c r="C226">
        <v>30</v>
      </c>
      <c r="D226" t="s">
        <v>512</v>
      </c>
      <c r="E226" s="72">
        <v>177156000</v>
      </c>
      <c r="F226" s="72">
        <v>170465208</v>
      </c>
      <c r="G226" s="73">
        <f t="shared" si="13"/>
        <v>0.96223220212693894</v>
      </c>
      <c r="I226" s="74">
        <v>0.96223220212693894</v>
      </c>
    </row>
    <row r="227" spans="1:9" ht="15.75" customHeight="1" x14ac:dyDescent="0.2">
      <c r="A227" t="s">
        <v>513</v>
      </c>
      <c r="B227" t="s">
        <v>514</v>
      </c>
      <c r="C227">
        <v>0</v>
      </c>
      <c r="D227" t="s">
        <v>515</v>
      </c>
      <c r="E227" s="72">
        <v>70000000</v>
      </c>
      <c r="F227" s="72">
        <v>69000000</v>
      </c>
      <c r="G227" s="73">
        <f t="shared" si="13"/>
        <v>0.98571428571428577</v>
      </c>
      <c r="I227" s="74">
        <v>0.98571428571428577</v>
      </c>
    </row>
    <row r="228" spans="1:9" ht="15.75" customHeight="1" x14ac:dyDescent="0.2">
      <c r="A228" t="s">
        <v>516</v>
      </c>
      <c r="B228" t="s">
        <v>517</v>
      </c>
      <c r="C228">
        <v>120</v>
      </c>
      <c r="D228" t="s">
        <v>518</v>
      </c>
      <c r="E228" s="72">
        <v>1360226429</v>
      </c>
      <c r="F228" s="72">
        <v>1255088009</v>
      </c>
      <c r="G228" s="73">
        <f t="shared" si="13"/>
        <v>0.92270520719311799</v>
      </c>
      <c r="I228" s="74">
        <v>0.92270520719311799</v>
      </c>
    </row>
    <row r="229" spans="1:9" ht="15.75" customHeight="1" x14ac:dyDescent="0.2">
      <c r="A229" t="s">
        <v>519</v>
      </c>
      <c r="B229" t="s">
        <v>520</v>
      </c>
      <c r="C229">
        <v>0</v>
      </c>
      <c r="D229" t="s">
        <v>521</v>
      </c>
      <c r="E229" s="72">
        <v>155624000</v>
      </c>
      <c r="F229" s="72">
        <v>151440388</v>
      </c>
      <c r="G229" s="73">
        <f t="shared" si="13"/>
        <v>0.97311717986942892</v>
      </c>
      <c r="I229" s="74">
        <v>0.97311717986942892</v>
      </c>
    </row>
    <row r="230" spans="1:9" ht="15.75" customHeight="1" x14ac:dyDescent="0.2">
      <c r="A230" t="s">
        <v>522</v>
      </c>
      <c r="B230" t="s">
        <v>523</v>
      </c>
      <c r="C230">
        <v>0</v>
      </c>
      <c r="D230" t="s">
        <v>524</v>
      </c>
      <c r="E230" s="72">
        <v>680671757</v>
      </c>
      <c r="F230" s="72">
        <v>416341875</v>
      </c>
      <c r="G230" s="73">
        <f t="shared" si="13"/>
        <v>0.61166321463812401</v>
      </c>
      <c r="I230" s="74">
        <v>0.61166321463812401</v>
      </c>
    </row>
    <row r="231" spans="1:9" ht="15.75" customHeight="1" x14ac:dyDescent="0.2">
      <c r="A231" t="s">
        <v>525</v>
      </c>
      <c r="B231" t="s">
        <v>526</v>
      </c>
      <c r="C231">
        <v>0</v>
      </c>
      <c r="D231" t="s">
        <v>527</v>
      </c>
      <c r="E231" s="72">
        <v>10806903644</v>
      </c>
      <c r="F231" s="72">
        <v>10430009261</v>
      </c>
      <c r="G231" s="73">
        <f t="shared" si="13"/>
        <v>0.9651246651755564</v>
      </c>
      <c r="I231" s="74">
        <v>0.9651246651755564</v>
      </c>
    </row>
    <row r="232" spans="1:9" ht="15.75" customHeight="1" x14ac:dyDescent="0.2">
      <c r="A232" t="s">
        <v>528</v>
      </c>
      <c r="B232" t="s">
        <v>529</v>
      </c>
      <c r="C232">
        <v>1</v>
      </c>
      <c r="D232" t="s">
        <v>530</v>
      </c>
      <c r="E232" s="72">
        <v>1031864080</v>
      </c>
      <c r="F232" s="72">
        <v>995109908</v>
      </c>
      <c r="G232" s="73">
        <f t="shared" si="13"/>
        <v>0.9643808010062721</v>
      </c>
      <c r="I232" s="74">
        <v>0.9643808010062721</v>
      </c>
    </row>
    <row r="233" spans="1:9" ht="15.75" customHeight="1" x14ac:dyDescent="0.2">
      <c r="A233" t="s">
        <v>531</v>
      </c>
      <c r="B233" t="s">
        <v>532</v>
      </c>
      <c r="C233">
        <v>0</v>
      </c>
      <c r="D233" t="s">
        <v>533</v>
      </c>
      <c r="E233" s="72">
        <v>50000000</v>
      </c>
      <c r="F233" s="72">
        <v>1E-3</v>
      </c>
      <c r="G233" s="73">
        <f t="shared" si="13"/>
        <v>2.0000000000000002E-11</v>
      </c>
      <c r="I233" s="74">
        <v>2.0000000000000002E-11</v>
      </c>
    </row>
    <row r="234" spans="1:9" ht="15.75" customHeight="1" x14ac:dyDescent="0.2">
      <c r="A234" t="s">
        <v>534</v>
      </c>
      <c r="B234" t="s">
        <v>535</v>
      </c>
      <c r="C234">
        <v>2</v>
      </c>
      <c r="D234" t="s">
        <v>536</v>
      </c>
      <c r="E234" s="72">
        <v>383640000</v>
      </c>
      <c r="F234" s="72">
        <v>383640000</v>
      </c>
      <c r="G234" s="73">
        <f t="shared" si="13"/>
        <v>1</v>
      </c>
      <c r="I234" s="74">
        <v>1</v>
      </c>
    </row>
    <row r="235" spans="1:9" ht="15.75" customHeight="1" x14ac:dyDescent="0.2">
      <c r="A235" t="s">
        <v>537</v>
      </c>
      <c r="B235" t="s">
        <v>538</v>
      </c>
      <c r="C235">
        <v>80</v>
      </c>
      <c r="D235" t="s">
        <v>539</v>
      </c>
      <c r="E235" s="72">
        <v>1083763182</v>
      </c>
      <c r="F235" s="72">
        <v>1083750938</v>
      </c>
      <c r="G235" s="73">
        <f t="shared" si="13"/>
        <v>0.99998870232888204</v>
      </c>
      <c r="I235" s="74">
        <v>0.99998870232888204</v>
      </c>
    </row>
    <row r="236" spans="1:9" ht="15.75" customHeight="1" x14ac:dyDescent="0.2">
      <c r="A236" t="s">
        <v>540</v>
      </c>
      <c r="B236" t="s">
        <v>541</v>
      </c>
      <c r="C236">
        <v>1</v>
      </c>
      <c r="D236" t="s">
        <v>542</v>
      </c>
      <c r="E236" s="72">
        <v>170000000</v>
      </c>
      <c r="F236" s="72">
        <v>151534378</v>
      </c>
      <c r="G236" s="73">
        <f t="shared" si="13"/>
        <v>0.89137869411764703</v>
      </c>
      <c r="I236" s="74">
        <v>0.89137869411764703</v>
      </c>
    </row>
    <row r="237" spans="1:9" ht="15.75" customHeight="1" x14ac:dyDescent="0.2">
      <c r="A237" t="s">
        <v>543</v>
      </c>
      <c r="E237" s="72"/>
      <c r="F237" s="72"/>
      <c r="G237" s="73"/>
      <c r="I237" s="74"/>
    </row>
    <row r="238" spans="1:9" ht="15.75" customHeight="1" x14ac:dyDescent="0.2">
      <c r="A238" t="s">
        <v>544</v>
      </c>
      <c r="B238" t="s">
        <v>545</v>
      </c>
      <c r="C238">
        <v>0.3</v>
      </c>
      <c r="D238" t="s">
        <v>546</v>
      </c>
      <c r="E238" s="72">
        <v>8372108424</v>
      </c>
      <c r="F238" s="72">
        <v>8372108424</v>
      </c>
      <c r="G238" s="73">
        <f t="shared" ref="G238:G255" si="14">F238/E238</f>
        <v>1</v>
      </c>
      <c r="I238" s="74">
        <v>1</v>
      </c>
    </row>
    <row r="239" spans="1:9" ht="15.75" customHeight="1" x14ac:dyDescent="0.2">
      <c r="A239" t="s">
        <v>547</v>
      </c>
      <c r="B239" t="s">
        <v>548</v>
      </c>
      <c r="C239">
        <v>1</v>
      </c>
      <c r="D239" t="s">
        <v>549</v>
      </c>
      <c r="E239" s="72">
        <v>176530675</v>
      </c>
      <c r="F239" s="72">
        <v>165410509</v>
      </c>
      <c r="G239" s="73">
        <f t="shared" si="14"/>
        <v>0.93700717453213156</v>
      </c>
      <c r="I239" s="74">
        <v>0.93700717453213156</v>
      </c>
    </row>
    <row r="240" spans="1:9" ht="15.75" customHeight="1" x14ac:dyDescent="0.2">
      <c r="A240" t="s">
        <v>550</v>
      </c>
      <c r="B240" t="s">
        <v>551</v>
      </c>
      <c r="C240">
        <v>49843</v>
      </c>
      <c r="D240" t="s">
        <v>552</v>
      </c>
      <c r="E240" s="72">
        <v>146417384644</v>
      </c>
      <c r="F240" s="72">
        <v>144887897</v>
      </c>
      <c r="G240" s="73">
        <f t="shared" si="14"/>
        <v>9.8955392047386445E-4</v>
      </c>
      <c r="I240" s="74">
        <v>9.8955392047386445E-4</v>
      </c>
    </row>
    <row r="241" spans="1:9" ht="15.75" customHeight="1" x14ac:dyDescent="0.2">
      <c r="A241" t="s">
        <v>553</v>
      </c>
      <c r="B241" t="s">
        <v>554</v>
      </c>
      <c r="C241">
        <v>12</v>
      </c>
      <c r="D241" t="s">
        <v>555</v>
      </c>
      <c r="E241" s="72">
        <v>18515647121</v>
      </c>
      <c r="F241" s="72">
        <v>16622072059</v>
      </c>
      <c r="G241" s="73">
        <f t="shared" si="14"/>
        <v>0.89773108929839385</v>
      </c>
      <c r="I241" s="74">
        <v>0.89773108929839385</v>
      </c>
    </row>
    <row r="242" spans="1:9" ht="15.75" customHeight="1" x14ac:dyDescent="0.2">
      <c r="A242" t="s">
        <v>556</v>
      </c>
      <c r="B242" t="s">
        <v>557</v>
      </c>
      <c r="C242">
        <v>100</v>
      </c>
      <c r="D242" t="s">
        <v>558</v>
      </c>
      <c r="E242" s="72">
        <v>47894994458</v>
      </c>
      <c r="F242" s="72">
        <v>37138155985</v>
      </c>
      <c r="G242" s="73">
        <f t="shared" si="14"/>
        <v>0.77540787727968385</v>
      </c>
      <c r="I242" s="74">
        <v>0.77540787727968385</v>
      </c>
    </row>
    <row r="243" spans="1:9" ht="15.75" customHeight="1" x14ac:dyDescent="0.2">
      <c r="A243" t="s">
        <v>559</v>
      </c>
      <c r="B243" t="s">
        <v>560</v>
      </c>
      <c r="C243">
        <v>100</v>
      </c>
      <c r="D243" t="s">
        <v>561</v>
      </c>
      <c r="E243" s="72">
        <v>11862309581</v>
      </c>
      <c r="F243" s="72">
        <v>11256093129</v>
      </c>
      <c r="G243" s="73">
        <f t="shared" si="14"/>
        <v>0.94889557991548423</v>
      </c>
      <c r="I243" s="74">
        <v>0.94889557991548423</v>
      </c>
    </row>
    <row r="244" spans="1:9" ht="15.75" customHeight="1" x14ac:dyDescent="0.2">
      <c r="A244" t="s">
        <v>562</v>
      </c>
      <c r="B244" t="s">
        <v>563</v>
      </c>
      <c r="C244">
        <v>35</v>
      </c>
      <c r="D244" t="s">
        <v>564</v>
      </c>
      <c r="E244" s="72">
        <v>50000000</v>
      </c>
      <c r="F244" s="72">
        <v>47839190</v>
      </c>
      <c r="G244" s="73">
        <f t="shared" si="14"/>
        <v>0.95678379999999996</v>
      </c>
      <c r="I244" s="74">
        <v>0.95678379999999996</v>
      </c>
    </row>
    <row r="245" spans="1:9" ht="15.75" customHeight="1" x14ac:dyDescent="0.2">
      <c r="A245" t="s">
        <v>565</v>
      </c>
      <c r="B245" t="s">
        <v>566</v>
      </c>
      <c r="C245">
        <v>17</v>
      </c>
      <c r="D245" t="s">
        <v>567</v>
      </c>
      <c r="E245" s="72">
        <v>11828853707</v>
      </c>
      <c r="F245" s="72">
        <v>2473436663</v>
      </c>
      <c r="G245" s="73">
        <f t="shared" si="14"/>
        <v>0.20910197422902324</v>
      </c>
      <c r="I245" s="74">
        <v>0.20910197422902324</v>
      </c>
    </row>
    <row r="246" spans="1:9" ht="15.75" customHeight="1" x14ac:dyDescent="0.2">
      <c r="A246" t="s">
        <v>568</v>
      </c>
      <c r="B246" t="s">
        <v>569</v>
      </c>
      <c r="C246">
        <v>250</v>
      </c>
      <c r="D246" t="s">
        <v>570</v>
      </c>
      <c r="E246" s="72">
        <v>1056632949</v>
      </c>
      <c r="F246" s="72">
        <v>888834659</v>
      </c>
      <c r="G246" s="73">
        <f t="shared" si="14"/>
        <v>0.84119528909371533</v>
      </c>
      <c r="I246" s="74">
        <v>0.84119528909371533</v>
      </c>
    </row>
    <row r="247" spans="1:9" ht="15.75" customHeight="1" x14ac:dyDescent="0.2">
      <c r="A247" t="s">
        <v>571</v>
      </c>
      <c r="B247" t="s">
        <v>572</v>
      </c>
      <c r="C247">
        <v>1</v>
      </c>
      <c r="D247" t="s">
        <v>573</v>
      </c>
      <c r="E247" s="72">
        <v>3863112880</v>
      </c>
      <c r="F247" s="72">
        <v>3299488300</v>
      </c>
      <c r="G247" s="73">
        <f t="shared" si="14"/>
        <v>0.85410092909322388</v>
      </c>
      <c r="I247" s="74">
        <v>0.85410092909322388</v>
      </c>
    </row>
    <row r="248" spans="1:9" ht="15.75" customHeight="1" x14ac:dyDescent="0.2">
      <c r="A248" t="s">
        <v>574</v>
      </c>
      <c r="B248" t="s">
        <v>575</v>
      </c>
      <c r="C248">
        <v>1</v>
      </c>
      <c r="D248" t="s">
        <v>576</v>
      </c>
      <c r="E248" s="72">
        <v>2000000000</v>
      </c>
      <c r="F248" s="72">
        <v>942287758</v>
      </c>
      <c r="G248" s="73">
        <f t="shared" si="14"/>
        <v>0.47114387899999999</v>
      </c>
      <c r="I248" s="74">
        <v>0.47114387899999999</v>
      </c>
    </row>
    <row r="249" spans="1:9" ht="15.75" customHeight="1" x14ac:dyDescent="0.2">
      <c r="A249" t="s">
        <v>577</v>
      </c>
      <c r="B249" t="s">
        <v>578</v>
      </c>
      <c r="C249" t="s">
        <v>579</v>
      </c>
      <c r="D249" t="s">
        <v>580</v>
      </c>
      <c r="E249" s="72">
        <v>2859448623</v>
      </c>
      <c r="F249" s="72">
        <v>2535236580</v>
      </c>
      <c r="G249" s="73">
        <f t="shared" si="14"/>
        <v>0.88661728684607322</v>
      </c>
      <c r="I249" s="74">
        <v>0.88661728684607322</v>
      </c>
    </row>
    <row r="250" spans="1:9" ht="15.75" customHeight="1" x14ac:dyDescent="0.2">
      <c r="A250" t="s">
        <v>581</v>
      </c>
      <c r="B250" t="s">
        <v>582</v>
      </c>
      <c r="C250">
        <v>1</v>
      </c>
      <c r="D250" t="s">
        <v>583</v>
      </c>
      <c r="E250" s="72">
        <v>650000000</v>
      </c>
      <c r="F250" s="72">
        <v>160200000</v>
      </c>
      <c r="G250" s="73">
        <f t="shared" si="14"/>
        <v>0.24646153846153845</v>
      </c>
      <c r="I250" s="74">
        <v>0.24646153846153845</v>
      </c>
    </row>
    <row r="251" spans="1:9" ht="15.75" customHeight="1" x14ac:dyDescent="0.2">
      <c r="A251" t="s">
        <v>584</v>
      </c>
      <c r="B251" t="s">
        <v>585</v>
      </c>
      <c r="C251">
        <v>2</v>
      </c>
      <c r="D251" t="s">
        <v>586</v>
      </c>
      <c r="E251" s="72">
        <v>70000000</v>
      </c>
      <c r="F251" s="72">
        <v>67431350</v>
      </c>
      <c r="G251" s="73">
        <f t="shared" si="14"/>
        <v>0.96330499999999997</v>
      </c>
      <c r="I251" s="74">
        <v>0.96330499999999997</v>
      </c>
    </row>
    <row r="252" spans="1:9" ht="15.75" customHeight="1" x14ac:dyDescent="0.2">
      <c r="A252" t="s">
        <v>587</v>
      </c>
      <c r="B252" t="s">
        <v>588</v>
      </c>
      <c r="C252">
        <v>1</v>
      </c>
      <c r="D252" t="s">
        <v>589</v>
      </c>
      <c r="E252" s="72">
        <v>200000000</v>
      </c>
      <c r="F252" s="72">
        <v>156690400</v>
      </c>
      <c r="G252" s="73">
        <f t="shared" si="14"/>
        <v>0.78345200000000004</v>
      </c>
      <c r="I252" s="74">
        <v>0.78345200000000004</v>
      </c>
    </row>
    <row r="253" spans="1:9" ht="15.75" customHeight="1" x14ac:dyDescent="0.2">
      <c r="A253" t="s">
        <v>590</v>
      </c>
      <c r="B253" t="s">
        <v>591</v>
      </c>
      <c r="C253">
        <v>2</v>
      </c>
      <c r="D253" t="s">
        <v>592</v>
      </c>
      <c r="E253" s="72">
        <v>890000000</v>
      </c>
      <c r="F253" s="72">
        <v>1E-3</v>
      </c>
      <c r="G253" s="73">
        <f t="shared" si="14"/>
        <v>1.1235955056179775E-12</v>
      </c>
      <c r="I253" s="74">
        <v>1.1235955056179775E-12</v>
      </c>
    </row>
    <row r="254" spans="1:9" ht="15.75" customHeight="1" x14ac:dyDescent="0.2">
      <c r="A254" t="s">
        <v>593</v>
      </c>
      <c r="B254" t="s">
        <v>594</v>
      </c>
      <c r="C254">
        <v>1</v>
      </c>
      <c r="D254" t="s">
        <v>595</v>
      </c>
      <c r="E254" s="72">
        <v>890000000</v>
      </c>
      <c r="F254" s="72">
        <v>503322399</v>
      </c>
      <c r="G254" s="73">
        <f t="shared" si="14"/>
        <v>0.56553078539325841</v>
      </c>
      <c r="I254" s="74">
        <v>0.56553078539325841</v>
      </c>
    </row>
    <row r="255" spans="1:9" ht="15.75" customHeight="1" x14ac:dyDescent="0.2">
      <c r="A255" t="s">
        <v>596</v>
      </c>
      <c r="B255" t="s">
        <v>597</v>
      </c>
      <c r="C255">
        <v>1</v>
      </c>
      <c r="D255" t="s">
        <v>598</v>
      </c>
      <c r="E255" s="72">
        <v>477254112</v>
      </c>
      <c r="F255" s="72">
        <v>266326522</v>
      </c>
      <c r="G255" s="73">
        <f t="shared" si="14"/>
        <v>0.55803924011030837</v>
      </c>
      <c r="I255" s="74">
        <v>0.55803924011030837</v>
      </c>
    </row>
    <row r="256" spans="1:9" ht="15.75" customHeight="1" x14ac:dyDescent="0.2">
      <c r="A256" t="s">
        <v>599</v>
      </c>
      <c r="B256" t="s">
        <v>600</v>
      </c>
      <c r="E256" s="72"/>
      <c r="F256" s="72"/>
      <c r="G256" s="73"/>
      <c r="I256" s="74"/>
    </row>
    <row r="257" spans="1:9" ht="15.75" customHeight="1" x14ac:dyDescent="0.2">
      <c r="A257" t="s">
        <v>601</v>
      </c>
      <c r="B257" t="s">
        <v>602</v>
      </c>
      <c r="C257">
        <v>100</v>
      </c>
      <c r="D257" t="s">
        <v>603</v>
      </c>
      <c r="E257" s="72">
        <v>738061000</v>
      </c>
      <c r="F257" s="72">
        <v>502326684</v>
      </c>
      <c r="G257" s="73">
        <f t="shared" ref="G257:G274" si="15">F257/E257</f>
        <v>0.68060320759395221</v>
      </c>
      <c r="I257" s="74">
        <v>0.68060320759395221</v>
      </c>
    </row>
    <row r="258" spans="1:9" ht="15.75" customHeight="1" x14ac:dyDescent="0.2">
      <c r="A258" t="s">
        <v>604</v>
      </c>
      <c r="B258" t="s">
        <v>605</v>
      </c>
      <c r="C258">
        <v>0</v>
      </c>
      <c r="D258" t="s">
        <v>606</v>
      </c>
      <c r="E258" s="72">
        <v>1348655760</v>
      </c>
      <c r="F258" s="72">
        <v>1232899356</v>
      </c>
      <c r="G258" s="73">
        <f t="shared" si="15"/>
        <v>0.91416905081842381</v>
      </c>
      <c r="I258" s="74">
        <v>0.91416905081842381</v>
      </c>
    </row>
    <row r="259" spans="1:9" ht="15.75" customHeight="1" x14ac:dyDescent="0.2">
      <c r="A259" t="s">
        <v>607</v>
      </c>
      <c r="B259" t="s">
        <v>608</v>
      </c>
      <c r="C259">
        <v>0</v>
      </c>
      <c r="E259" s="72">
        <v>1E-3</v>
      </c>
      <c r="F259" s="72">
        <v>1E-3</v>
      </c>
      <c r="G259" s="73">
        <f t="shared" si="15"/>
        <v>1</v>
      </c>
      <c r="I259" s="74">
        <v>1</v>
      </c>
    </row>
    <row r="260" spans="1:9" ht="15.75" customHeight="1" x14ac:dyDescent="0.2">
      <c r="A260" t="s">
        <v>609</v>
      </c>
      <c r="B260" t="s">
        <v>610</v>
      </c>
      <c r="C260">
        <v>0</v>
      </c>
      <c r="D260" t="s">
        <v>611</v>
      </c>
      <c r="E260" s="72">
        <v>3000818285</v>
      </c>
      <c r="F260" s="72">
        <v>2823206424</v>
      </c>
      <c r="G260" s="73">
        <f t="shared" si="15"/>
        <v>0.94081219049889919</v>
      </c>
      <c r="I260" s="74">
        <v>0.94081219049889919</v>
      </c>
    </row>
    <row r="261" spans="1:9" ht="15.75" customHeight="1" x14ac:dyDescent="0.2">
      <c r="A261" t="s">
        <v>612</v>
      </c>
      <c r="B261" t="s">
        <v>613</v>
      </c>
      <c r="C261">
        <v>22</v>
      </c>
      <c r="D261" t="s">
        <v>614</v>
      </c>
      <c r="E261" s="72">
        <v>250000000</v>
      </c>
      <c r="F261" s="72">
        <v>249657562</v>
      </c>
      <c r="G261" s="73">
        <f t="shared" si="15"/>
        <v>0.998630248</v>
      </c>
      <c r="I261" s="74">
        <v>0.998630248</v>
      </c>
    </row>
    <row r="262" spans="1:9" ht="15.75" customHeight="1" x14ac:dyDescent="0.2">
      <c r="A262" t="s">
        <v>615</v>
      </c>
      <c r="B262" t="s">
        <v>616</v>
      </c>
      <c r="C262">
        <v>13878</v>
      </c>
      <c r="D262" t="s">
        <v>617</v>
      </c>
      <c r="E262" s="72">
        <v>3066414411</v>
      </c>
      <c r="F262" s="72">
        <v>3038617256</v>
      </c>
      <c r="G262" s="73">
        <f t="shared" si="15"/>
        <v>0.99093496466091324</v>
      </c>
      <c r="I262" s="74">
        <v>0.99093496466091324</v>
      </c>
    </row>
    <row r="263" spans="1:9" ht="15.75" customHeight="1" x14ac:dyDescent="0.2">
      <c r="A263" t="s">
        <v>618</v>
      </c>
      <c r="B263" t="s">
        <v>619</v>
      </c>
      <c r="C263">
        <v>4868</v>
      </c>
      <c r="D263" t="s">
        <v>620</v>
      </c>
      <c r="E263" s="72">
        <v>1475142996</v>
      </c>
      <c r="F263" s="72">
        <v>1464355</v>
      </c>
      <c r="G263" s="73">
        <f t="shared" si="15"/>
        <v>9.926868133941912E-4</v>
      </c>
      <c r="I263" s="74">
        <v>9.926868133941912E-4</v>
      </c>
    </row>
    <row r="264" spans="1:9" ht="15.75" customHeight="1" x14ac:dyDescent="0.2">
      <c r="A264" t="s">
        <v>621</v>
      </c>
      <c r="B264" t="s">
        <v>622</v>
      </c>
      <c r="C264">
        <v>3.9049999999999998</v>
      </c>
      <c r="D264" t="s">
        <v>623</v>
      </c>
      <c r="E264" s="72">
        <v>2064905365</v>
      </c>
      <c r="F264" s="72">
        <v>2050865365</v>
      </c>
      <c r="G264" s="73">
        <f t="shared" si="15"/>
        <v>0.99320065692211512</v>
      </c>
      <c r="I264" s="74">
        <v>0.99320065692211512</v>
      </c>
    </row>
    <row r="265" spans="1:9" ht="15.75" customHeight="1" x14ac:dyDescent="0.2">
      <c r="A265" t="s">
        <v>624</v>
      </c>
      <c r="B265" t="s">
        <v>625</v>
      </c>
      <c r="C265">
        <v>0</v>
      </c>
      <c r="D265" t="s">
        <v>626</v>
      </c>
      <c r="E265" s="72">
        <v>699215104</v>
      </c>
      <c r="F265" s="72">
        <v>403851639</v>
      </c>
      <c r="G265" s="73">
        <f t="shared" si="15"/>
        <v>0.57757854012261156</v>
      </c>
      <c r="I265" s="74">
        <v>0.57757854012261156</v>
      </c>
    </row>
    <row r="266" spans="1:9" ht="15.75" customHeight="1" x14ac:dyDescent="0.2">
      <c r="A266" t="s">
        <v>627</v>
      </c>
      <c r="B266" t="s">
        <v>628</v>
      </c>
      <c r="C266">
        <v>0</v>
      </c>
      <c r="D266" t="s">
        <v>629</v>
      </c>
      <c r="E266" s="72">
        <v>160000000</v>
      </c>
      <c r="F266" s="72">
        <v>159642195</v>
      </c>
      <c r="G266" s="73">
        <f t="shared" si="15"/>
        <v>0.99776371875000003</v>
      </c>
      <c r="I266" s="74">
        <v>0.99776371875000003</v>
      </c>
    </row>
    <row r="267" spans="1:9" ht="15.75" customHeight="1" x14ac:dyDescent="0.2">
      <c r="A267" t="s">
        <v>630</v>
      </c>
      <c r="B267" t="s">
        <v>631</v>
      </c>
      <c r="C267">
        <v>5</v>
      </c>
      <c r="D267" t="s">
        <v>632</v>
      </c>
      <c r="E267" s="72">
        <v>1094587500</v>
      </c>
      <c r="F267" s="72">
        <v>94587500</v>
      </c>
      <c r="G267" s="73">
        <f t="shared" si="15"/>
        <v>8.6413831694588147E-2</v>
      </c>
      <c r="I267" s="74">
        <v>8.6413831694588147E-2</v>
      </c>
    </row>
    <row r="268" spans="1:9" ht="15.75" customHeight="1" x14ac:dyDescent="0.2">
      <c r="A268" t="s">
        <v>633</v>
      </c>
      <c r="B268" t="s">
        <v>634</v>
      </c>
      <c r="C268">
        <v>639</v>
      </c>
      <c r="D268" t="s">
        <v>635</v>
      </c>
      <c r="E268" s="72">
        <v>775676196</v>
      </c>
      <c r="F268" s="72">
        <v>682856018</v>
      </c>
      <c r="G268" s="73">
        <f t="shared" si="15"/>
        <v>0.88033643615898716</v>
      </c>
      <c r="I268" s="74">
        <v>0.88033643615898716</v>
      </c>
    </row>
    <row r="269" spans="1:9" ht="15.75" customHeight="1" x14ac:dyDescent="0.2">
      <c r="A269" t="s">
        <v>636</v>
      </c>
      <c r="B269" t="s">
        <v>637</v>
      </c>
      <c r="C269">
        <v>1860</v>
      </c>
      <c r="D269" t="s">
        <v>638</v>
      </c>
      <c r="E269" s="72">
        <v>2482174408</v>
      </c>
      <c r="F269" s="72">
        <v>2339669673</v>
      </c>
      <c r="G269" s="73">
        <f t="shared" si="15"/>
        <v>0.94258875019389854</v>
      </c>
      <c r="I269" s="74">
        <v>0.94258875019389854</v>
      </c>
    </row>
    <row r="270" spans="1:9" ht="15.75" customHeight="1" x14ac:dyDescent="0.2">
      <c r="A270" t="s">
        <v>639</v>
      </c>
      <c r="B270" t="s">
        <v>640</v>
      </c>
      <c r="C270">
        <v>0</v>
      </c>
      <c r="D270" t="s">
        <v>641</v>
      </c>
      <c r="E270" s="72">
        <v>3498250000</v>
      </c>
      <c r="F270" s="72">
        <v>2384155819</v>
      </c>
      <c r="G270" s="73">
        <f t="shared" si="15"/>
        <v>0.68152814092760661</v>
      </c>
      <c r="I270" s="74">
        <v>0.68152814092760661</v>
      </c>
    </row>
    <row r="271" spans="1:9" ht="15.75" customHeight="1" x14ac:dyDescent="0.2">
      <c r="A271" t="s">
        <v>642</v>
      </c>
      <c r="B271" t="s">
        <v>643</v>
      </c>
      <c r="C271">
        <v>0</v>
      </c>
      <c r="D271" t="s">
        <v>644</v>
      </c>
      <c r="E271" s="72">
        <v>256327104</v>
      </c>
      <c r="F271" s="72">
        <v>255546300</v>
      </c>
      <c r="G271" s="73">
        <f t="shared" si="15"/>
        <v>0.9969538765592264</v>
      </c>
      <c r="I271" s="74">
        <v>0.9969538765592264</v>
      </c>
    </row>
    <row r="272" spans="1:9" ht="15.75" customHeight="1" x14ac:dyDescent="0.2">
      <c r="A272" t="s">
        <v>645</v>
      </c>
      <c r="B272" t="s">
        <v>646</v>
      </c>
      <c r="C272">
        <v>1077</v>
      </c>
      <c r="D272" t="s">
        <v>647</v>
      </c>
      <c r="E272" s="72">
        <v>386873660</v>
      </c>
      <c r="F272" s="72">
        <v>385263660</v>
      </c>
      <c r="G272" s="73">
        <f t="shared" si="15"/>
        <v>0.99583843469726008</v>
      </c>
      <c r="I272" s="74">
        <v>0.99583843469726008</v>
      </c>
    </row>
    <row r="273" spans="1:9" ht="15.75" customHeight="1" x14ac:dyDescent="0.2">
      <c r="A273" t="s">
        <v>648</v>
      </c>
      <c r="B273" t="s">
        <v>649</v>
      </c>
      <c r="C273">
        <v>2900</v>
      </c>
      <c r="D273" t="s">
        <v>650</v>
      </c>
      <c r="E273" s="72">
        <v>480400000</v>
      </c>
      <c r="F273" s="72">
        <v>476026500</v>
      </c>
      <c r="G273" s="73">
        <f t="shared" si="15"/>
        <v>0.99089612822647799</v>
      </c>
      <c r="I273" s="74">
        <v>0.99089612822647799</v>
      </c>
    </row>
    <row r="274" spans="1:9" ht="15.75" customHeight="1" x14ac:dyDescent="0.2">
      <c r="A274" t="s">
        <v>651</v>
      </c>
      <c r="B274" t="s">
        <v>652</v>
      </c>
      <c r="C274">
        <v>9</v>
      </c>
      <c r="D274" t="s">
        <v>653</v>
      </c>
      <c r="E274" s="72">
        <v>638866840</v>
      </c>
      <c r="F274" s="72">
        <v>608379099</v>
      </c>
      <c r="G274" s="73">
        <f t="shared" si="15"/>
        <v>0.95227841063092267</v>
      </c>
      <c r="I274" s="74">
        <v>0.95227841063092267</v>
      </c>
    </row>
    <row r="275" spans="1:9" ht="15.75" customHeight="1" x14ac:dyDescent="0.2">
      <c r="A275" t="s">
        <v>654</v>
      </c>
      <c r="E275" s="72"/>
      <c r="F275" s="72"/>
      <c r="G275" s="73"/>
      <c r="I275" s="74"/>
    </row>
    <row r="276" spans="1:9" ht="15.75" customHeight="1" x14ac:dyDescent="0.2">
      <c r="A276" t="s">
        <v>655</v>
      </c>
      <c r="B276" t="s">
        <v>656</v>
      </c>
      <c r="C276">
        <v>0</v>
      </c>
      <c r="D276" t="s">
        <v>657</v>
      </c>
      <c r="E276" s="72">
        <v>2217200000</v>
      </c>
      <c r="F276" s="72">
        <v>2144191842</v>
      </c>
      <c r="G276" s="73">
        <f t="shared" ref="G276:G317" si="16">F276/E276</f>
        <v>0.96707191141980875</v>
      </c>
      <c r="I276" s="74">
        <v>0.96707191141980875</v>
      </c>
    </row>
    <row r="277" spans="1:9" ht="15.75" customHeight="1" x14ac:dyDescent="0.2">
      <c r="A277" t="s">
        <v>658</v>
      </c>
      <c r="B277" t="s">
        <v>659</v>
      </c>
      <c r="C277">
        <v>0</v>
      </c>
      <c r="D277" t="s">
        <v>660</v>
      </c>
      <c r="E277" s="72">
        <v>230000000</v>
      </c>
      <c r="F277" s="72">
        <v>229999998</v>
      </c>
      <c r="G277" s="73">
        <f t="shared" si="16"/>
        <v>0.9999999913043478</v>
      </c>
      <c r="I277" s="74">
        <v>0.9999999913043478</v>
      </c>
    </row>
    <row r="278" spans="1:9" ht="15.75" customHeight="1" x14ac:dyDescent="0.2">
      <c r="A278" t="s">
        <v>661</v>
      </c>
      <c r="B278" t="s">
        <v>662</v>
      </c>
      <c r="C278">
        <v>0.8</v>
      </c>
      <c r="D278" t="s">
        <v>663</v>
      </c>
      <c r="E278" s="72">
        <v>250000000</v>
      </c>
      <c r="F278" s="72">
        <v>250000000</v>
      </c>
      <c r="G278" s="73">
        <f t="shared" si="16"/>
        <v>1</v>
      </c>
      <c r="I278" s="74">
        <v>1</v>
      </c>
    </row>
    <row r="279" spans="1:9" ht="15.75" customHeight="1" x14ac:dyDescent="0.2">
      <c r="A279" t="s">
        <v>664</v>
      </c>
      <c r="B279" t="s">
        <v>665</v>
      </c>
      <c r="C279">
        <v>0</v>
      </c>
      <c r="D279" t="s">
        <v>666</v>
      </c>
      <c r="E279" s="72">
        <v>420000000</v>
      </c>
      <c r="F279" s="72">
        <v>419940499</v>
      </c>
      <c r="G279" s="73">
        <f t="shared" si="16"/>
        <v>0.99985833095238097</v>
      </c>
      <c r="I279" s="74">
        <v>0.99985833095238097</v>
      </c>
    </row>
    <row r="280" spans="1:9" ht="15.75" customHeight="1" x14ac:dyDescent="0.2">
      <c r="A280" t="s">
        <v>667</v>
      </c>
      <c r="B280" t="s">
        <v>668</v>
      </c>
      <c r="C280">
        <v>4</v>
      </c>
      <c r="D280" t="s">
        <v>669</v>
      </c>
      <c r="E280" s="72">
        <v>27274723701</v>
      </c>
      <c r="F280" s="72">
        <v>26689402231</v>
      </c>
      <c r="G280" s="73">
        <f t="shared" si="16"/>
        <v>0.9785397837053601</v>
      </c>
      <c r="I280" s="74">
        <v>0.9785397837053601</v>
      </c>
    </row>
    <row r="281" spans="1:9" ht="15.75" customHeight="1" x14ac:dyDescent="0.2">
      <c r="A281" t="s">
        <v>670</v>
      </c>
      <c r="B281" t="s">
        <v>671</v>
      </c>
      <c r="C281">
        <v>0</v>
      </c>
      <c r="D281" t="s">
        <v>672</v>
      </c>
      <c r="E281" s="72">
        <v>350000000</v>
      </c>
      <c r="F281" s="72">
        <v>349999998</v>
      </c>
      <c r="G281" s="73">
        <f t="shared" si="16"/>
        <v>0.99999999428571429</v>
      </c>
      <c r="I281" s="74">
        <v>0.99999999428571429</v>
      </c>
    </row>
    <row r="282" spans="1:9" ht="15.75" customHeight="1" x14ac:dyDescent="0.2">
      <c r="A282" t="s">
        <v>673</v>
      </c>
      <c r="B282" t="s">
        <v>674</v>
      </c>
      <c r="C282">
        <v>0</v>
      </c>
      <c r="D282" t="s">
        <v>675</v>
      </c>
      <c r="E282" s="72">
        <v>300000000</v>
      </c>
      <c r="F282" s="72">
        <v>267348712</v>
      </c>
      <c r="G282" s="73">
        <f t="shared" si="16"/>
        <v>0.89116237333333337</v>
      </c>
      <c r="I282" s="74">
        <v>0.89116237333333337</v>
      </c>
    </row>
    <row r="283" spans="1:9" ht="15.75" customHeight="1" x14ac:dyDescent="0.2">
      <c r="A283" t="s">
        <v>676</v>
      </c>
      <c r="B283" t="s">
        <v>677</v>
      </c>
      <c r="C283">
        <v>0</v>
      </c>
      <c r="D283" t="s">
        <v>678</v>
      </c>
      <c r="E283" s="72">
        <v>160000000</v>
      </c>
      <c r="F283" s="72">
        <v>159817000</v>
      </c>
      <c r="G283" s="73">
        <f t="shared" si="16"/>
        <v>0.99885625</v>
      </c>
      <c r="I283" s="74">
        <v>0.99885625</v>
      </c>
    </row>
    <row r="284" spans="1:9" ht="15.75" customHeight="1" x14ac:dyDescent="0.2">
      <c r="A284" t="s">
        <v>679</v>
      </c>
      <c r="B284" t="s">
        <v>680</v>
      </c>
      <c r="C284">
        <v>1860</v>
      </c>
      <c r="D284" t="s">
        <v>681</v>
      </c>
      <c r="E284" s="72">
        <v>18880642759</v>
      </c>
      <c r="F284" s="72">
        <v>10453541984</v>
      </c>
      <c r="G284" s="73">
        <f t="shared" si="16"/>
        <v>0.55366451859892429</v>
      </c>
      <c r="I284" s="74">
        <v>0.55366451859892429</v>
      </c>
    </row>
    <row r="285" spans="1:9" ht="15.75" customHeight="1" x14ac:dyDescent="0.2">
      <c r="A285" t="s">
        <v>682</v>
      </c>
      <c r="B285" t="s">
        <v>683</v>
      </c>
      <c r="C285">
        <v>0</v>
      </c>
      <c r="D285" t="s">
        <v>684</v>
      </c>
      <c r="E285" s="72">
        <v>240000000</v>
      </c>
      <c r="F285" s="72">
        <v>240000000</v>
      </c>
      <c r="G285" s="73">
        <f t="shared" si="16"/>
        <v>1</v>
      </c>
      <c r="I285" s="74">
        <v>1</v>
      </c>
    </row>
    <row r="286" spans="1:9" ht="15.75" customHeight="1" x14ac:dyDescent="0.2">
      <c r="A286" t="s">
        <v>685</v>
      </c>
      <c r="B286" t="s">
        <v>686</v>
      </c>
      <c r="C286">
        <v>0</v>
      </c>
      <c r="D286" t="s">
        <v>687</v>
      </c>
      <c r="E286" s="72">
        <v>80000000</v>
      </c>
      <c r="F286" s="72">
        <v>61096048</v>
      </c>
      <c r="G286" s="73">
        <f t="shared" si="16"/>
        <v>0.76370059999999995</v>
      </c>
      <c r="I286" s="74">
        <v>0.76370059999999995</v>
      </c>
    </row>
    <row r="287" spans="1:9" ht="15.75" customHeight="1" x14ac:dyDescent="0.2">
      <c r="A287" t="s">
        <v>688</v>
      </c>
      <c r="B287" t="s">
        <v>689</v>
      </c>
      <c r="C287">
        <v>1</v>
      </c>
      <c r="D287" t="s">
        <v>690</v>
      </c>
      <c r="E287" s="72">
        <v>78001000000</v>
      </c>
      <c r="F287" s="72">
        <v>78001000000</v>
      </c>
      <c r="G287" s="73">
        <f t="shared" si="16"/>
        <v>1</v>
      </c>
      <c r="I287" s="74">
        <v>1</v>
      </c>
    </row>
    <row r="288" spans="1:9" ht="15.75" customHeight="1" x14ac:dyDescent="0.2">
      <c r="A288" t="s">
        <v>691</v>
      </c>
      <c r="B288" t="s">
        <v>692</v>
      </c>
      <c r="C288">
        <v>1</v>
      </c>
      <c r="D288" t="s">
        <v>693</v>
      </c>
      <c r="E288" s="72">
        <v>1344020000</v>
      </c>
      <c r="F288" s="72">
        <v>906024000</v>
      </c>
      <c r="G288" s="73">
        <f t="shared" si="16"/>
        <v>0.67411496852725405</v>
      </c>
      <c r="I288" s="74">
        <v>0.67411496852725405</v>
      </c>
    </row>
    <row r="289" spans="1:9" ht="15.75" customHeight="1" x14ac:dyDescent="0.2">
      <c r="A289" t="s">
        <v>691</v>
      </c>
      <c r="B289" t="s">
        <v>692</v>
      </c>
      <c r="C289">
        <v>1</v>
      </c>
      <c r="D289" t="s">
        <v>694</v>
      </c>
      <c r="E289" s="72">
        <v>757889266</v>
      </c>
      <c r="F289" s="72">
        <v>390803710</v>
      </c>
      <c r="G289" s="73">
        <f t="shared" si="16"/>
        <v>0.5156475062149779</v>
      </c>
      <c r="I289" s="74">
        <v>0.5156475062149779</v>
      </c>
    </row>
    <row r="290" spans="1:9" ht="15.75" customHeight="1" x14ac:dyDescent="0.2">
      <c r="A290" t="s">
        <v>695</v>
      </c>
      <c r="B290" t="s">
        <v>692</v>
      </c>
      <c r="C290">
        <v>1</v>
      </c>
      <c r="D290" t="s">
        <v>696</v>
      </c>
      <c r="E290" s="72">
        <v>52841824807</v>
      </c>
      <c r="F290" s="72">
        <v>48409510391</v>
      </c>
      <c r="G290" s="73">
        <f t="shared" si="16"/>
        <v>0.91612109475422876</v>
      </c>
      <c r="I290" s="74">
        <v>0.91612109475422876</v>
      </c>
    </row>
    <row r="291" spans="1:9" ht="15.75" customHeight="1" x14ac:dyDescent="0.2">
      <c r="A291" t="s">
        <v>695</v>
      </c>
      <c r="B291" t="s">
        <v>692</v>
      </c>
      <c r="C291">
        <v>1</v>
      </c>
      <c r="D291" t="s">
        <v>697</v>
      </c>
      <c r="E291" s="72">
        <v>1960000000</v>
      </c>
      <c r="F291" s="72">
        <v>1959978589</v>
      </c>
      <c r="G291" s="73">
        <f t="shared" si="16"/>
        <v>0.99998907602040821</v>
      </c>
      <c r="I291" s="74">
        <v>0.99998907602040821</v>
      </c>
    </row>
    <row r="292" spans="1:9" ht="15.75" customHeight="1" x14ac:dyDescent="0.2">
      <c r="A292" t="s">
        <v>695</v>
      </c>
      <c r="B292" t="s">
        <v>692</v>
      </c>
      <c r="C292">
        <v>1</v>
      </c>
      <c r="D292" t="s">
        <v>698</v>
      </c>
      <c r="E292" s="72">
        <v>200000000</v>
      </c>
      <c r="F292" s="72">
        <v>16865343</v>
      </c>
      <c r="G292" s="73">
        <f t="shared" si="16"/>
        <v>8.4326714999999997E-2</v>
      </c>
      <c r="I292" s="74">
        <v>8.4326714999999997E-2</v>
      </c>
    </row>
    <row r="293" spans="1:9" ht="15.75" customHeight="1" x14ac:dyDescent="0.2">
      <c r="A293" t="s">
        <v>695</v>
      </c>
      <c r="B293" t="s">
        <v>692</v>
      </c>
      <c r="C293">
        <v>1</v>
      </c>
      <c r="D293" t="s">
        <v>699</v>
      </c>
      <c r="E293" s="72">
        <v>450000000</v>
      </c>
      <c r="F293" s="72">
        <v>250000000</v>
      </c>
      <c r="G293" s="73">
        <f t="shared" si="16"/>
        <v>0.55555555555555558</v>
      </c>
      <c r="I293" s="74">
        <v>0.55555555555555558</v>
      </c>
    </row>
    <row r="294" spans="1:9" ht="15.75" customHeight="1" x14ac:dyDescent="0.2">
      <c r="A294" t="s">
        <v>695</v>
      </c>
      <c r="B294" t="s">
        <v>692</v>
      </c>
      <c r="C294">
        <v>1</v>
      </c>
      <c r="D294" t="s">
        <v>700</v>
      </c>
      <c r="E294" s="72">
        <v>80000000</v>
      </c>
      <c r="F294" s="72">
        <v>51287215</v>
      </c>
      <c r="G294" s="73">
        <f t="shared" si="16"/>
        <v>0.64109018750000002</v>
      </c>
      <c r="I294" s="74">
        <v>0.64109018750000002</v>
      </c>
    </row>
    <row r="295" spans="1:9" ht="15.75" customHeight="1" x14ac:dyDescent="0.2">
      <c r="A295" t="s">
        <v>695</v>
      </c>
      <c r="B295" t="s">
        <v>692</v>
      </c>
      <c r="C295">
        <v>1</v>
      </c>
      <c r="D295" t="s">
        <v>701</v>
      </c>
      <c r="E295" s="72">
        <v>54624017</v>
      </c>
      <c r="F295" s="72">
        <v>50000000</v>
      </c>
      <c r="G295" s="73">
        <f t="shared" si="16"/>
        <v>0.91534827986012091</v>
      </c>
      <c r="I295" s="74">
        <v>0.91534827986012091</v>
      </c>
    </row>
    <row r="296" spans="1:9" ht="15.75" customHeight="1" x14ac:dyDescent="0.2">
      <c r="A296" t="s">
        <v>695</v>
      </c>
      <c r="B296" t="s">
        <v>692</v>
      </c>
      <c r="C296">
        <v>1</v>
      </c>
      <c r="D296" t="s">
        <v>702</v>
      </c>
      <c r="E296" s="72">
        <v>90000000</v>
      </c>
      <c r="F296" s="72">
        <v>71100512</v>
      </c>
      <c r="G296" s="73">
        <f t="shared" si="16"/>
        <v>0.79000568888888889</v>
      </c>
      <c r="I296" s="74">
        <v>0.79000568888888889</v>
      </c>
    </row>
    <row r="297" spans="1:9" ht="15.75" customHeight="1" x14ac:dyDescent="0.2">
      <c r="A297" t="s">
        <v>695</v>
      </c>
      <c r="B297" t="s">
        <v>692</v>
      </c>
      <c r="C297">
        <v>1</v>
      </c>
      <c r="D297" t="s">
        <v>703</v>
      </c>
      <c r="E297" s="72">
        <v>504091258</v>
      </c>
      <c r="F297" s="72">
        <v>504091258</v>
      </c>
      <c r="G297" s="73">
        <f t="shared" si="16"/>
        <v>1</v>
      </c>
      <c r="I297" s="74">
        <v>1</v>
      </c>
    </row>
    <row r="298" spans="1:9" ht="15.75" customHeight="1" x14ac:dyDescent="0.2">
      <c r="A298" t="s">
        <v>704</v>
      </c>
      <c r="B298" t="s">
        <v>705</v>
      </c>
      <c r="C298">
        <v>1</v>
      </c>
      <c r="D298" t="s">
        <v>706</v>
      </c>
      <c r="E298" s="72">
        <v>2300000000</v>
      </c>
      <c r="F298" s="72">
        <v>2027004915</v>
      </c>
      <c r="G298" s="73">
        <f t="shared" si="16"/>
        <v>0.88130648478260865</v>
      </c>
      <c r="I298" s="74">
        <v>0.88130648478260865</v>
      </c>
    </row>
    <row r="299" spans="1:9" ht="15.75" customHeight="1" x14ac:dyDescent="0.2">
      <c r="A299" t="s">
        <v>707</v>
      </c>
      <c r="B299" t="s">
        <v>708</v>
      </c>
      <c r="C299">
        <v>1</v>
      </c>
      <c r="D299" t="s">
        <v>709</v>
      </c>
      <c r="E299" s="72">
        <v>1125000000</v>
      </c>
      <c r="F299" s="72">
        <v>807826922</v>
      </c>
      <c r="G299" s="73">
        <f t="shared" si="16"/>
        <v>0.7180683751111111</v>
      </c>
      <c r="I299" s="74">
        <v>0.7180683751111111</v>
      </c>
    </row>
    <row r="300" spans="1:9" ht="15.75" customHeight="1" x14ac:dyDescent="0.2">
      <c r="A300" t="s">
        <v>710</v>
      </c>
      <c r="B300" t="s">
        <v>711</v>
      </c>
      <c r="C300">
        <v>1</v>
      </c>
      <c r="D300" t="s">
        <v>712</v>
      </c>
      <c r="E300" s="72">
        <v>8020000000</v>
      </c>
      <c r="F300" s="72">
        <v>4393619596</v>
      </c>
      <c r="G300" s="73">
        <f t="shared" si="16"/>
        <v>0.5478328673316708</v>
      </c>
      <c r="I300" s="74">
        <v>0.5478328673316708</v>
      </c>
    </row>
    <row r="301" spans="1:9" ht="15.75" customHeight="1" x14ac:dyDescent="0.2">
      <c r="A301" t="s">
        <v>713</v>
      </c>
      <c r="B301" t="s">
        <v>714</v>
      </c>
      <c r="C301">
        <v>1</v>
      </c>
      <c r="D301" t="s">
        <v>715</v>
      </c>
      <c r="E301" s="72">
        <v>20000000</v>
      </c>
      <c r="F301" s="72">
        <v>9470000</v>
      </c>
      <c r="G301" s="73">
        <f t="shared" si="16"/>
        <v>0.47349999999999998</v>
      </c>
      <c r="I301" s="74">
        <v>0.47349999999999998</v>
      </c>
    </row>
    <row r="302" spans="1:9" ht="15.75" customHeight="1" x14ac:dyDescent="0.2">
      <c r="A302" t="s">
        <v>716</v>
      </c>
      <c r="B302" t="s">
        <v>717</v>
      </c>
      <c r="C302">
        <v>1</v>
      </c>
      <c r="D302" t="s">
        <v>718</v>
      </c>
      <c r="E302" s="72">
        <v>200000000</v>
      </c>
      <c r="F302" s="72">
        <v>194210343</v>
      </c>
      <c r="G302" s="73">
        <f t="shared" si="16"/>
        <v>0.97105171499999998</v>
      </c>
      <c r="I302" s="74">
        <v>0.97105171499999998</v>
      </c>
    </row>
    <row r="303" spans="1:9" ht="15.75" customHeight="1" x14ac:dyDescent="0.2">
      <c r="A303" t="s">
        <v>716</v>
      </c>
      <c r="B303" t="s">
        <v>717</v>
      </c>
      <c r="C303">
        <v>1</v>
      </c>
      <c r="D303" t="s">
        <v>719</v>
      </c>
      <c r="E303" s="72">
        <v>100000000</v>
      </c>
      <c r="F303" s="72">
        <v>44849999</v>
      </c>
      <c r="G303" s="73">
        <f t="shared" si="16"/>
        <v>0.44849999000000002</v>
      </c>
      <c r="I303" s="74">
        <v>0.44849999000000002</v>
      </c>
    </row>
    <row r="304" spans="1:9" ht="15.75" customHeight="1" x14ac:dyDescent="0.2">
      <c r="A304" t="s">
        <v>716</v>
      </c>
      <c r="B304" t="s">
        <v>717</v>
      </c>
      <c r="C304">
        <v>1</v>
      </c>
      <c r="D304" t="s">
        <v>720</v>
      </c>
      <c r="E304" s="72">
        <v>435000000</v>
      </c>
      <c r="F304" s="72">
        <v>411712079</v>
      </c>
      <c r="G304" s="73">
        <f t="shared" si="16"/>
        <v>0.94646454942528735</v>
      </c>
      <c r="I304" s="74">
        <v>0.94646454942528735</v>
      </c>
    </row>
    <row r="305" spans="1:15" ht="15.75" customHeight="1" x14ac:dyDescent="0.2">
      <c r="A305" t="s">
        <v>716</v>
      </c>
      <c r="B305" t="s">
        <v>717</v>
      </c>
      <c r="C305">
        <v>1</v>
      </c>
      <c r="D305" t="s">
        <v>721</v>
      </c>
      <c r="E305" s="72">
        <v>104004927</v>
      </c>
      <c r="F305" s="72">
        <v>89559000</v>
      </c>
      <c r="G305" s="73">
        <f t="shared" si="16"/>
        <v>0.86110343599395056</v>
      </c>
      <c r="I305" s="74">
        <v>0.86110343599395056</v>
      </c>
    </row>
    <row r="306" spans="1:15" ht="15.75" customHeight="1" x14ac:dyDescent="0.2">
      <c r="A306" t="s">
        <v>722</v>
      </c>
      <c r="B306" t="s">
        <v>723</v>
      </c>
      <c r="C306">
        <v>1</v>
      </c>
      <c r="D306" t="s">
        <v>724</v>
      </c>
      <c r="E306" s="72">
        <v>17605365183</v>
      </c>
      <c r="F306" s="72">
        <v>0</v>
      </c>
      <c r="G306" s="73">
        <f t="shared" si="16"/>
        <v>0</v>
      </c>
      <c r="I306" s="74">
        <v>0</v>
      </c>
    </row>
    <row r="307" spans="1:15" ht="15.75" customHeight="1" x14ac:dyDescent="0.2">
      <c r="A307" t="s">
        <v>722</v>
      </c>
      <c r="B307" t="s">
        <v>723</v>
      </c>
      <c r="C307">
        <v>1</v>
      </c>
      <c r="D307" t="s">
        <v>725</v>
      </c>
      <c r="E307" s="72">
        <v>4630651601</v>
      </c>
      <c r="F307" s="72">
        <v>2198347002</v>
      </c>
      <c r="G307" s="73">
        <f t="shared" si="16"/>
        <v>0.474738155970374</v>
      </c>
      <c r="I307" s="74">
        <v>0.474738155970374</v>
      </c>
    </row>
    <row r="308" spans="1:15" ht="15.75" customHeight="1" x14ac:dyDescent="0.2">
      <c r="A308" t="s">
        <v>722</v>
      </c>
      <c r="B308" t="s">
        <v>723</v>
      </c>
      <c r="C308">
        <v>1</v>
      </c>
      <c r="D308" t="s">
        <v>726</v>
      </c>
      <c r="E308" s="72">
        <v>1674622076</v>
      </c>
      <c r="F308" s="72">
        <v>762455658</v>
      </c>
      <c r="G308" s="73">
        <f t="shared" si="16"/>
        <v>0.45530013543187042</v>
      </c>
      <c r="I308" s="74">
        <v>0.45530013543187042</v>
      </c>
    </row>
    <row r="309" spans="1:15" ht="15.75" customHeight="1" x14ac:dyDescent="0.2">
      <c r="A309" t="s">
        <v>727</v>
      </c>
      <c r="B309" t="s">
        <v>728</v>
      </c>
      <c r="C309">
        <v>1</v>
      </c>
      <c r="D309" t="s">
        <v>729</v>
      </c>
      <c r="E309" s="72">
        <v>1402861980</v>
      </c>
      <c r="F309" s="72">
        <v>1228807081</v>
      </c>
      <c r="G309" s="73">
        <f t="shared" si="16"/>
        <v>0.87592870754113672</v>
      </c>
      <c r="I309" s="74">
        <v>0.87592870754113672</v>
      </c>
    </row>
    <row r="310" spans="1:15" ht="15.75" customHeight="1" x14ac:dyDescent="0.2">
      <c r="A310" t="s">
        <v>730</v>
      </c>
      <c r="B310" t="s">
        <v>731</v>
      </c>
      <c r="C310">
        <v>1</v>
      </c>
      <c r="D310" t="s">
        <v>732</v>
      </c>
      <c r="E310" s="72">
        <v>8726060800</v>
      </c>
      <c r="F310" s="72">
        <v>7569184039</v>
      </c>
      <c r="G310" s="73">
        <f t="shared" si="16"/>
        <v>0.86742279391406485</v>
      </c>
      <c r="I310" s="74">
        <v>0.86742279391406485</v>
      </c>
    </row>
    <row r="311" spans="1:15" ht="15.75" customHeight="1" x14ac:dyDescent="0.2">
      <c r="A311" t="s">
        <v>730</v>
      </c>
      <c r="B311" t="s">
        <v>731</v>
      </c>
      <c r="C311">
        <v>1</v>
      </c>
      <c r="D311" t="s">
        <v>733</v>
      </c>
      <c r="E311" s="72">
        <v>1163939200</v>
      </c>
      <c r="F311" s="72">
        <v>649657509</v>
      </c>
      <c r="G311" s="73">
        <f t="shared" si="16"/>
        <v>0.55815416217616864</v>
      </c>
      <c r="I311" s="74">
        <v>0.55815416217616864</v>
      </c>
    </row>
    <row r="312" spans="1:15" ht="15.75" customHeight="1" x14ac:dyDescent="0.2">
      <c r="A312" t="s">
        <v>734</v>
      </c>
      <c r="B312" t="s">
        <v>735</v>
      </c>
      <c r="C312">
        <v>1</v>
      </c>
      <c r="D312" t="s">
        <v>736</v>
      </c>
      <c r="E312" s="72">
        <v>9389745869</v>
      </c>
      <c r="F312" s="72">
        <v>9341844476</v>
      </c>
      <c r="G312" s="73">
        <f t="shared" si="16"/>
        <v>0.99489854212581563</v>
      </c>
      <c r="I312" s="74">
        <v>0.99489854212581563</v>
      </c>
    </row>
    <row r="313" spans="1:15" ht="15.75" customHeight="1" x14ac:dyDescent="0.2">
      <c r="A313" t="s">
        <v>734</v>
      </c>
      <c r="B313" t="s">
        <v>735</v>
      </c>
      <c r="C313">
        <v>1</v>
      </c>
      <c r="D313" t="s">
        <v>737</v>
      </c>
      <c r="E313" s="72">
        <v>1024136944</v>
      </c>
      <c r="F313" s="72">
        <v>1023519285</v>
      </c>
      <c r="G313" s="73">
        <f t="shared" si="16"/>
        <v>0.99939689803827636</v>
      </c>
      <c r="I313" s="74">
        <v>0.99939689803827636</v>
      </c>
    </row>
    <row r="314" spans="1:15" ht="15.75" customHeight="1" x14ac:dyDescent="0.2">
      <c r="A314" t="s">
        <v>738</v>
      </c>
      <c r="B314" t="s">
        <v>735</v>
      </c>
      <c r="C314">
        <v>1</v>
      </c>
      <c r="D314" t="s">
        <v>739</v>
      </c>
      <c r="E314" s="72">
        <v>37866292757</v>
      </c>
      <c r="F314" s="72">
        <v>27657301491</v>
      </c>
      <c r="G314" s="73">
        <f t="shared" si="16"/>
        <v>0.73039369521821607</v>
      </c>
      <c r="I314" s="74">
        <v>0.73039369521821607</v>
      </c>
    </row>
    <row r="315" spans="1:15" ht="15.75" customHeight="1" x14ac:dyDescent="0.2">
      <c r="A315" t="s">
        <v>738</v>
      </c>
      <c r="B315" t="s">
        <v>735</v>
      </c>
      <c r="C315">
        <v>1</v>
      </c>
      <c r="D315" t="s">
        <v>740</v>
      </c>
      <c r="E315" s="72">
        <v>8209888101</v>
      </c>
      <c r="F315" s="72">
        <v>8213532101</v>
      </c>
      <c r="G315" s="73">
        <f t="shared" si="16"/>
        <v>1.0004438550142427</v>
      </c>
      <c r="I315" s="74">
        <v>1.0004438550142427</v>
      </c>
    </row>
    <row r="316" spans="1:15" ht="15.75" customHeight="1" x14ac:dyDescent="0.2">
      <c r="A316" t="s">
        <v>741</v>
      </c>
      <c r="B316" t="s">
        <v>742</v>
      </c>
      <c r="C316">
        <v>4</v>
      </c>
      <c r="D316" t="s">
        <v>743</v>
      </c>
      <c r="E316" s="72">
        <v>19067103895</v>
      </c>
      <c r="F316" s="72">
        <v>19011660628</v>
      </c>
      <c r="G316" s="73">
        <f t="shared" si="16"/>
        <v>0.99709220302646284</v>
      </c>
      <c r="I316" s="74">
        <v>0.99709220302646284</v>
      </c>
    </row>
    <row r="317" spans="1:15" ht="15.75" customHeight="1" x14ac:dyDescent="0.2">
      <c r="A317" t="s">
        <v>741</v>
      </c>
      <c r="B317" t="s">
        <v>742</v>
      </c>
      <c r="C317">
        <v>4</v>
      </c>
      <c r="D317" t="s">
        <v>744</v>
      </c>
      <c r="E317" s="72">
        <v>19067103895</v>
      </c>
      <c r="F317" s="72">
        <v>19011660628</v>
      </c>
      <c r="G317" s="73">
        <f t="shared" si="16"/>
        <v>0.99709220302646284</v>
      </c>
      <c r="I317" s="74">
        <v>0.99709220302646284</v>
      </c>
    </row>
    <row r="318" spans="1:15" ht="15.75" customHeight="1" x14ac:dyDescent="0.2">
      <c r="A318" t="s">
        <v>741</v>
      </c>
      <c r="B318" t="s">
        <v>742</v>
      </c>
      <c r="C318" t="s">
        <v>745</v>
      </c>
      <c r="D318" s="75" t="s">
        <v>746</v>
      </c>
      <c r="E318" s="48" t="s">
        <v>747</v>
      </c>
      <c r="F318" s="48" t="s">
        <v>748</v>
      </c>
      <c r="G318" s="50"/>
      <c r="H318" s="49"/>
      <c r="I318" s="51"/>
      <c r="J318" s="49"/>
      <c r="K318" s="49"/>
      <c r="L318" s="49"/>
      <c r="M318" s="49"/>
      <c r="N318" s="49"/>
      <c r="O318" s="49"/>
    </row>
    <row r="319" spans="1:15" ht="15.75" customHeight="1" x14ac:dyDescent="0.2">
      <c r="A319" t="s">
        <v>749</v>
      </c>
      <c r="B319" t="s">
        <v>750</v>
      </c>
      <c r="C319">
        <v>62</v>
      </c>
      <c r="D319" t="s">
        <v>751</v>
      </c>
      <c r="E319" s="72">
        <v>539265570</v>
      </c>
      <c r="F319" s="72">
        <v>525492640</v>
      </c>
      <c r="G319" s="73">
        <f t="shared" ref="G319:G332" si="17">F319/E319</f>
        <v>0.97445983803490366</v>
      </c>
      <c r="I319" s="74">
        <v>0.97445983803490366</v>
      </c>
    </row>
    <row r="320" spans="1:15" ht="15.75" customHeight="1" x14ac:dyDescent="0.2">
      <c r="A320" t="s">
        <v>752</v>
      </c>
      <c r="B320" t="s">
        <v>750</v>
      </c>
      <c r="C320">
        <v>62</v>
      </c>
      <c r="D320" t="s">
        <v>753</v>
      </c>
      <c r="E320" s="72">
        <v>516000000</v>
      </c>
      <c r="F320" s="72">
        <v>500373247</v>
      </c>
      <c r="G320" s="73">
        <f t="shared" si="17"/>
        <v>0.96971559496124027</v>
      </c>
      <c r="I320" s="74">
        <v>0.96971559496124027</v>
      </c>
    </row>
    <row r="321" spans="1:9" ht="15.75" customHeight="1" x14ac:dyDescent="0.2">
      <c r="A321" t="s">
        <v>754</v>
      </c>
      <c r="B321" t="s">
        <v>750</v>
      </c>
      <c r="C321">
        <v>25</v>
      </c>
      <c r="D321" t="s">
        <v>755</v>
      </c>
      <c r="E321" s="72">
        <v>508673213</v>
      </c>
      <c r="F321" s="72">
        <v>496045999</v>
      </c>
      <c r="G321" s="73">
        <f t="shared" si="17"/>
        <v>0.97517617661537837</v>
      </c>
      <c r="I321" s="74">
        <v>0.97517617661537837</v>
      </c>
    </row>
    <row r="322" spans="1:9" ht="15.75" customHeight="1" x14ac:dyDescent="0.2">
      <c r="A322" t="s">
        <v>756</v>
      </c>
      <c r="B322" t="s">
        <v>757</v>
      </c>
      <c r="C322">
        <v>0</v>
      </c>
      <c r="D322" t="s">
        <v>758</v>
      </c>
      <c r="E322" s="72">
        <v>435120000</v>
      </c>
      <c r="F322" s="72">
        <v>435120000</v>
      </c>
      <c r="G322" s="73">
        <f t="shared" si="17"/>
        <v>1</v>
      </c>
      <c r="I322" s="74">
        <v>1</v>
      </c>
    </row>
    <row r="323" spans="1:9" ht="15.75" customHeight="1" x14ac:dyDescent="0.2">
      <c r="A323" t="s">
        <v>759</v>
      </c>
      <c r="B323" t="s">
        <v>760</v>
      </c>
      <c r="C323">
        <v>25</v>
      </c>
      <c r="D323" t="s">
        <v>761</v>
      </c>
      <c r="E323" s="72">
        <v>430000000</v>
      </c>
      <c r="F323" s="72">
        <v>374932210</v>
      </c>
      <c r="G323" s="73">
        <f t="shared" si="17"/>
        <v>0.8719353720930233</v>
      </c>
      <c r="I323" s="74">
        <v>0.8719353720930233</v>
      </c>
    </row>
    <row r="324" spans="1:9" ht="15.75" customHeight="1" x14ac:dyDescent="0.2">
      <c r="A324" t="s">
        <v>752</v>
      </c>
      <c r="B324" t="s">
        <v>760</v>
      </c>
      <c r="C324">
        <v>62</v>
      </c>
      <c r="D324" t="s">
        <v>762</v>
      </c>
      <c r="E324" s="72">
        <v>318915750</v>
      </c>
      <c r="F324" s="72">
        <v>314725880</v>
      </c>
      <c r="G324" s="73">
        <f t="shared" si="17"/>
        <v>0.98686214149034657</v>
      </c>
      <c r="I324" s="74">
        <v>0.98686214149034657</v>
      </c>
    </row>
    <row r="325" spans="1:9" ht="15.75" customHeight="1" x14ac:dyDescent="0.2">
      <c r="A325" t="s">
        <v>763</v>
      </c>
      <c r="B325" t="s">
        <v>764</v>
      </c>
      <c r="C325" t="s">
        <v>765</v>
      </c>
      <c r="D325" t="s">
        <v>766</v>
      </c>
      <c r="E325" s="72">
        <v>9904395464</v>
      </c>
      <c r="F325" s="72">
        <v>7450759082</v>
      </c>
      <c r="G325" s="73">
        <f t="shared" si="17"/>
        <v>0.75226793084763688</v>
      </c>
      <c r="I325" s="74">
        <v>0.75226793084763688</v>
      </c>
    </row>
    <row r="326" spans="1:9" ht="15.75" customHeight="1" x14ac:dyDescent="0.2">
      <c r="A326" t="s">
        <v>767</v>
      </c>
      <c r="B326" t="s">
        <v>768</v>
      </c>
      <c r="C326">
        <v>6</v>
      </c>
      <c r="D326" t="s">
        <v>769</v>
      </c>
      <c r="E326" s="72">
        <v>1936480000</v>
      </c>
      <c r="F326" s="72">
        <v>1181624461</v>
      </c>
      <c r="G326" s="73">
        <f t="shared" si="17"/>
        <v>0.61019192607204831</v>
      </c>
      <c r="I326" s="74">
        <v>0.61019192607204831</v>
      </c>
    </row>
    <row r="327" spans="1:9" ht="15.75" customHeight="1" x14ac:dyDescent="0.2">
      <c r="A327" t="s">
        <v>770</v>
      </c>
      <c r="B327" t="s">
        <v>771</v>
      </c>
      <c r="C327">
        <v>242389</v>
      </c>
      <c r="D327" t="s">
        <v>772</v>
      </c>
      <c r="E327" s="72">
        <v>4021558308</v>
      </c>
      <c r="F327" s="72">
        <v>3723378048</v>
      </c>
      <c r="G327" s="73">
        <f t="shared" si="17"/>
        <v>0.92585454762477615</v>
      </c>
      <c r="I327" s="74">
        <v>0.92585454762477615</v>
      </c>
    </row>
    <row r="328" spans="1:9" ht="15.75" customHeight="1" x14ac:dyDescent="0.2">
      <c r="A328" t="s">
        <v>773</v>
      </c>
      <c r="B328" t="s">
        <v>774</v>
      </c>
      <c r="C328">
        <v>0</v>
      </c>
      <c r="D328" t="s">
        <v>775</v>
      </c>
      <c r="E328" s="72">
        <v>252000000</v>
      </c>
      <c r="F328" s="72">
        <v>239425200</v>
      </c>
      <c r="G328" s="73">
        <f t="shared" si="17"/>
        <v>0.95009999999999994</v>
      </c>
      <c r="I328" s="74">
        <v>0.95009999999999994</v>
      </c>
    </row>
    <row r="329" spans="1:9" ht="15.75" customHeight="1" x14ac:dyDescent="0.2">
      <c r="A329" t="s">
        <v>776</v>
      </c>
      <c r="B329" t="s">
        <v>777</v>
      </c>
      <c r="C329">
        <v>0</v>
      </c>
      <c r="D329" t="s">
        <v>778</v>
      </c>
      <c r="E329" s="72">
        <v>238095235</v>
      </c>
      <c r="F329" s="72">
        <v>238095235</v>
      </c>
      <c r="G329" s="73">
        <f t="shared" si="17"/>
        <v>1</v>
      </c>
      <c r="I329" s="74">
        <v>1</v>
      </c>
    </row>
    <row r="330" spans="1:9" ht="15.75" customHeight="1" x14ac:dyDescent="0.2">
      <c r="A330" t="s">
        <v>756</v>
      </c>
      <c r="B330" t="s">
        <v>757</v>
      </c>
      <c r="C330">
        <v>7060</v>
      </c>
      <c r="D330" t="s">
        <v>779</v>
      </c>
      <c r="E330" s="72">
        <v>1604022085</v>
      </c>
      <c r="F330" s="72">
        <v>1137217737</v>
      </c>
      <c r="G330" s="73">
        <f t="shared" si="17"/>
        <v>0.70897885237035252</v>
      </c>
      <c r="I330" s="74">
        <v>0.70897885237035252</v>
      </c>
    </row>
    <row r="331" spans="1:9" ht="15.75" customHeight="1" x14ac:dyDescent="0.2">
      <c r="A331" t="s">
        <v>780</v>
      </c>
      <c r="B331" t="s">
        <v>781</v>
      </c>
      <c r="C331">
        <v>4</v>
      </c>
      <c r="D331" t="s">
        <v>782</v>
      </c>
      <c r="E331" s="72">
        <v>1004523810</v>
      </c>
      <c r="F331" s="72">
        <v>969231136</v>
      </c>
      <c r="G331" s="73">
        <f t="shared" si="17"/>
        <v>0.9648662643446948</v>
      </c>
      <c r="I331" s="74">
        <v>0.9648662643446948</v>
      </c>
    </row>
    <row r="332" spans="1:9" ht="15.75" customHeight="1" x14ac:dyDescent="0.2">
      <c r="A332" t="s">
        <v>767</v>
      </c>
      <c r="B332" t="s">
        <v>768</v>
      </c>
      <c r="C332">
        <v>6</v>
      </c>
      <c r="D332" t="s">
        <v>783</v>
      </c>
      <c r="E332" s="72">
        <v>219762660</v>
      </c>
      <c r="F332" s="72">
        <v>219762660</v>
      </c>
      <c r="G332" s="73">
        <f t="shared" si="17"/>
        <v>1</v>
      </c>
      <c r="I332" s="74">
        <v>1</v>
      </c>
    </row>
    <row r="333" spans="1:9" ht="15.75" customHeight="1" x14ac:dyDescent="0.2">
      <c r="E333" s="72"/>
      <c r="F333" s="72"/>
      <c r="G333" s="73"/>
      <c r="H333" s="52" t="s">
        <v>784</v>
      </c>
      <c r="I333" s="53">
        <f>AVERAGE(I4:I332)</f>
        <v>0.97493742278963302</v>
      </c>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14D3F324386A44B70769D3D2A071BE" ma:contentTypeVersion="12" ma:contentTypeDescription="Create a new document." ma:contentTypeScope="" ma:versionID="a9e0b12a49473160250a5317ebd6956c">
  <xsd:schema xmlns:xsd="http://www.w3.org/2001/XMLSchema" xmlns:xs="http://www.w3.org/2001/XMLSchema" xmlns:p="http://schemas.microsoft.com/office/2006/metadata/properties" xmlns:ns2="1a46007b-ffe8-44c1-bafb-0a94a90f840c" xmlns:ns3="129bedc3-c512-4484-b81c-4f1c3ac0db5c" targetNamespace="http://schemas.microsoft.com/office/2006/metadata/properties" ma:root="true" ma:fieldsID="917ec7f0917bf219c1d5fa35f0609d13" ns2:_="" ns3:_="">
    <xsd:import namespace="1a46007b-ffe8-44c1-bafb-0a94a90f840c"/>
    <xsd:import namespace="129bedc3-c512-4484-b81c-4f1c3ac0db5c"/>
    <xsd:element name="properties">
      <xsd:complexType>
        <xsd:sequence>
          <xsd:element name="documentManagement">
            <xsd:complexType>
              <xsd:all>
                <xsd:element ref="ns2:NOTA"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46007b-ffe8-44c1-bafb-0a94a90f840c" elementFormDefault="qualified">
    <xsd:import namespace="http://schemas.microsoft.com/office/2006/documentManagement/types"/>
    <xsd:import namespace="http://schemas.microsoft.com/office/infopath/2007/PartnerControls"/>
    <xsd:element name="NOTA" ma:index="8" nillable="true" ma:displayName="NOTA" ma:format="Dropdown" ma:internalName="NOTA">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5338eb-234c-4fef-9958-0f22ef8cd8c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9bedc3-c512-4484-b81c-4f1c3ac0db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3f1eccfd-5f41-4900-8503-c21ffb08dbc3}" ma:internalName="TaxCatchAll" ma:showField="CatchAllData" ma:web="129bedc3-c512-4484-b81c-4f1c3ac0db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29bedc3-c512-4484-b81c-4f1c3ac0db5c" xsi:nil="true"/>
    <lcf76f155ced4ddcb4097134ff3c332f xmlns="1a46007b-ffe8-44c1-bafb-0a94a90f840c">
      <Terms xmlns="http://schemas.microsoft.com/office/infopath/2007/PartnerControls"/>
    </lcf76f155ced4ddcb4097134ff3c332f>
    <NOTA xmlns="1a46007b-ffe8-44c1-bafb-0a94a90f840c" xsi:nil="true"/>
  </documentManagement>
</p:properties>
</file>

<file path=customXml/itemProps1.xml><?xml version="1.0" encoding="utf-8"?>
<ds:datastoreItem xmlns:ds="http://schemas.openxmlformats.org/officeDocument/2006/customXml" ds:itemID="{BC07B008-2479-4A65-8506-2206082D56F6}">
  <ds:schemaRefs>
    <ds:schemaRef ds:uri="http://schemas.microsoft.com/sharepoint/v3/contenttype/forms"/>
  </ds:schemaRefs>
</ds:datastoreItem>
</file>

<file path=customXml/itemProps2.xml><?xml version="1.0" encoding="utf-8"?>
<ds:datastoreItem xmlns:ds="http://schemas.openxmlformats.org/officeDocument/2006/customXml" ds:itemID="{9B6042FC-9B6E-499B-B772-E0D4FA0D3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46007b-ffe8-44c1-bafb-0a94a90f840c"/>
    <ds:schemaRef ds:uri="129bedc3-c512-4484-b81c-4f1c3ac0db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712467-9CDE-48D0-9CE7-29C442389253}">
  <ds:schemaRefs>
    <ds:schemaRef ds:uri="1a46007b-ffe8-44c1-bafb-0a94a90f840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129bedc3-c512-4484-b81c-4f1c3ac0db5c"/>
    <ds:schemaRef ds:uri="http://purl.org/dc/term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PLAN DE MEJORAM</vt:lpstr>
      <vt:lpstr>Ppto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subject/>
  <dc:creator>JOSE MARIO GRISALES</dc:creator>
  <cp:keywords/>
  <dc:description/>
  <cp:lastModifiedBy>Lisette Del Socorro  Ortega Consuegra</cp:lastModifiedBy>
  <cp:revision/>
  <cp:lastPrinted>2023-09-11T16:27:47Z</cp:lastPrinted>
  <dcterms:created xsi:type="dcterms:W3CDTF">2010-02-24T13:59:50Z</dcterms:created>
  <dcterms:modified xsi:type="dcterms:W3CDTF">2024-03-07T21:50:19Z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0x0101001214D3F324386A44B70769D3D2A071BE</vt:lpwstr>
  </property>
  <property fmtid="{D5CDD505-2E9C-101B-9397-08002B2CF9AE}" pid="3" name="Nombre Doc">
    <vt:lpwstr>Plantilla calificacion de gestion febrero 21_2011</vt:lpwstr>
  </property>
  <property fmtid="{D5CDD505-2E9C-101B-9397-08002B2CF9AE}" pid="4" name="MediaServiceImageTags">
    <vt:lpwstr/>
  </property>
</Properties>
</file>