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J:\FUNCIÓN PÚBLICA\Acuerdos de Gestión\FORMATOS\"/>
    </mc:Choice>
  </mc:AlternateContent>
  <bookViews>
    <workbookView xWindow="0" yWindow="0" windowWidth="20490" windowHeight="7755" tabRatio="712" firstSheet="1" activeTab="2"/>
  </bookViews>
  <sheets>
    <sheet name="Concertacion " sheetId="1" state="hidden" r:id="rId1"/>
    <sheet name="instructivo de diligenciamiento"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Instructivo" sheetId="3" state="hidden" r:id="rId9"/>
  </sheets>
  <definedNames>
    <definedName name="_xlnm.Print_Area" localSheetId="2">'ANEXO 1'!$A$1:$R$40</definedName>
    <definedName name="_xlnm.Print_Area" localSheetId="7">'Componente de Gestion Adicional'!$A$1:$O$20</definedName>
    <definedName name="_xlnm.Print_Area" localSheetId="1">'instructivo de diligenciamiento'!$A$1:$J$41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8" i="12" l="1"/>
  <c r="O13" i="12"/>
  <c r="O18" i="12"/>
  <c r="O23" i="12"/>
  <c r="O28" i="12"/>
  <c r="P13" i="12"/>
  <c r="P18" i="12"/>
  <c r="P23" i="12"/>
  <c r="P28" i="12"/>
  <c r="H33" i="12"/>
  <c r="P8" i="12"/>
  <c r="I16" i="9"/>
  <c r="H13" i="9"/>
  <c r="K13" i="9"/>
  <c r="L13" i="9"/>
  <c r="K10" i="9"/>
  <c r="K16" i="9"/>
  <c r="H10" i="9"/>
  <c r="L10" i="9"/>
  <c r="H7" i="9"/>
  <c r="L7" i="9"/>
  <c r="M13" i="9"/>
  <c r="M7" i="9"/>
  <c r="M10" i="9"/>
  <c r="M16" i="9"/>
  <c r="J16" i="9"/>
  <c r="B16" i="9"/>
  <c r="H27" i="5"/>
  <c r="M24" i="7"/>
  <c r="M21" i="7"/>
  <c r="M18" i="7"/>
  <c r="M27" i="7"/>
  <c r="K24" i="7"/>
  <c r="K21" i="7"/>
  <c r="M24" i="6"/>
  <c r="J24" i="6"/>
  <c r="J24" i="7"/>
  <c r="J21" i="6"/>
  <c r="J21" i="7"/>
  <c r="J18" i="6"/>
  <c r="J18" i="7"/>
  <c r="M18" i="6"/>
  <c r="I18" i="5"/>
  <c r="I18" i="6"/>
  <c r="H18" i="6"/>
  <c r="M24" i="5"/>
  <c r="M21" i="5"/>
  <c r="M18" i="5"/>
  <c r="I24" i="5"/>
  <c r="I24" i="7"/>
  <c r="H24" i="7"/>
  <c r="I21" i="5"/>
  <c r="I21" i="7"/>
  <c r="K27" i="7"/>
  <c r="H21" i="6"/>
  <c r="B27" i="7"/>
  <c r="H21" i="7"/>
  <c r="L21" i="7"/>
  <c r="H18" i="7"/>
  <c r="D7" i="7"/>
  <c r="D6" i="7"/>
  <c r="D5" i="7"/>
  <c r="D4" i="7"/>
  <c r="B27" i="6"/>
  <c r="H24" i="6"/>
  <c r="I24" i="6"/>
  <c r="L24" i="6"/>
  <c r="D7" i="6"/>
  <c r="D6" i="6"/>
  <c r="D5" i="6"/>
  <c r="D4" i="6"/>
  <c r="B27" i="5"/>
  <c r="L24" i="5"/>
  <c r="L21" i="5"/>
  <c r="D7" i="5"/>
  <c r="D6" i="5"/>
  <c r="D5" i="5"/>
  <c r="D4" i="5"/>
  <c r="B26" i="1"/>
  <c r="I18" i="7"/>
  <c r="I27" i="7"/>
  <c r="M27" i="5"/>
  <c r="J27" i="6"/>
  <c r="H16" i="9"/>
  <c r="H27" i="7"/>
  <c r="I27" i="5"/>
  <c r="L24" i="7"/>
  <c r="L18" i="7"/>
  <c r="J27" i="7"/>
  <c r="L16" i="9"/>
  <c r="I21" i="6"/>
  <c r="I27" i="6"/>
  <c r="L18" i="6"/>
  <c r="H27" i="6"/>
  <c r="L21" i="6"/>
  <c r="M21" i="6"/>
  <c r="M27" i="6"/>
  <c r="L18" i="5"/>
  <c r="L27" i="5"/>
  <c r="L27" i="6"/>
  <c r="L27" i="7"/>
  <c r="P33" i="12" l="1"/>
  <c r="P35" i="12" s="1"/>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sharedStrings.xml><?xml version="1.0" encoding="utf-8"?>
<sst xmlns="http://schemas.openxmlformats.org/spreadsheetml/2006/main" count="439" uniqueCount="178">
  <si>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</si>
  <si>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</si>
  <si>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</si>
  <si>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</si>
  <si>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</si>
  <si>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</si>
  <si>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</si>
  <si>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</si>
  <si>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</si>
  <si>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</si>
  <si>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</si>
  <si>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</si>
  <si>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</si>
  <si>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</si>
  <si>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</si>
  <si>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</si>
  <si>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</si>
  <si>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</si>
  <si>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</si>
  <si>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</si>
  <si>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</si>
  <si>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</si>
  <si>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</si>
  <si>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</si>
  <si>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</si>
  <si>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</si>
  <si>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</si>
  <si>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</si>
  <si>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</si>
  <si>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</si>
  <si>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</si>
  <si>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</si>
  <si>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</si>
  <si>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</si>
  <si>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</si>
  <si>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</si>
  <si>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</si>
  <si>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</si>
  <si>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</si>
  <si>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</si>
  <si>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</si>
  <si>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</si>
  <si>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</si>
  <si>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</si>
  <si>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</si>
  <si>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</si>
  <si>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</si>
  <si>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</si>
  <si>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</si>
  <si>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</si>
  <si>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</si>
  <si>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1</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</si>
  <si>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</si>
  <si>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</si>
  <si>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</si>
  <si>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</si>
  <si>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Indicador</t>
  </si>
  <si>
    <t>Es la representación cuantitativa en número o porcentaje que debe ser verificable objetivamente y mediante el cual se determina el cumplimiento de los compromisos gerenciales.</t>
  </si>
  <si>
    <t>Fecha inicio – fin</t>
  </si>
  <si>
    <t>Corresponde al lapso de ejecución del compromiso concertado en el cual deberán adelantarse las acciones necesarias para el cumplimiento del mismo.</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</si>
  <si>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</si>
  <si>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</si>
  <si>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</si>
  <si>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</si>
  <si>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</si>
  <si>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</si>
  <si>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</si>
  <si>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</si>
  <si>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</si>
  <si>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</si>
  <si>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</si>
  <si>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</si>
  <si>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</si>
  <si>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</si>
  <si>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</si>
  <si>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</si>
  <si>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</si>
  <si>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</si>
  <si>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</si>
  <si>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</si>
  <si>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</si>
  <si>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</si>
  <si>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</si>
  <si>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</si>
  <si>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</si>
  <si>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</si>
  <si>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</si>
  <si>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</si>
  <si>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</si>
  <si>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</si>
  <si>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</si>
  <si>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</si>
  <si>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</si>
  <si>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</si>
  <si>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</si>
  <si>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</si>
  <si>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</si>
  <si>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</si>
  <si>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</si>
  <si>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</si>
  <si>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</si>
  <si>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</si>
  <si>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</si>
  <si>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</si>
  <si>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</si>
  <si>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</si>
  <si>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</si>
  <si>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</si>
  <si>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</si>
  <si>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</si>
  <si>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</si>
  <si>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</si>
  <si>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</si>
  <si>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</si>
  <si>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</si>
  <si>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</si>
  <si>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</si>
  <si>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</si>
  <si>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</si>
  <si>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</si>
  <si>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</si>
  <si>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</si>
  <si>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</si>
  <si>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</si>
  <si>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</si>
  <si>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</si>
  <si>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</si>
  <si>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</si>
  <si>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</si>
  <si>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</si>
  <si>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</si>
  <si>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</si>
  <si>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</si>
  <si>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</si>
  <si>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</si>
  <si>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</si>
  <si>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</si>
  <si>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</si>
  <si>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</si>
  <si>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</si>
  <si>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</si>
  <si>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</si>
  <si>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</si>
  <si>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</si>
  <si>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</si>
  <si>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</si>
  <si>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</si>
  <si>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</si>
  <si>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</si>
  <si>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</si>
  <si>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</si>
  <si>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</si>
  <si>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</si>
  <si>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</si>
  <si>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</si>
  <si>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</si>
  <si>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</si>
  <si>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</si>
  <si>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</si>
  <si>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</si>
  <si>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</si>
  <si>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</si>
  <si>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</si>
  <si>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</si>
  <si>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</si>
  <si>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</si>
  <si>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</si>
  <si>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</si>
  <si>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</si>
  <si>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</si>
  <si>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</si>
  <si>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</si>
  <si>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</si>
  <si>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</si>
  <si>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</si>
  <si>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</si>
  <si>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Instructivo de diligenciamiento</t>
  </si>
  <si>
    <t xml:space="preserve">Firma del Superior Jerárquico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</si>
</sst>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b/>
      <sz val="12"/>
      <color rgb="FF000000"/>
      <name val="Arial"/>
      <family val="2"/>
    </font>
    <font>
      <b/>
      <sz val="22"/>
      <color theme="1"/>
      <name val="Arial"/>
      <family val="2"/>
    </font>
    <font>
      <sz val="18"/>
      <color indexed="81"/>
      <name val="Tahoma"/>
      <family val="2"/>
    </font>
    <font>
      <b/>
      <sz val="28"/>
      <color theme="1"/>
      <name val="Arial"/>
      <family val="2"/>
    </font>
    <font>
      <b/>
      <sz val="18"/>
      <name val="Arial"/>
      <family val="2"/>
    </font>
    <font>
      <b/>
      <sz val="20"/>
      <color theme="1"/>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theme="0"/>
        <bgColor rgb="FF000000"/>
      </patternFill>
    </fill>
    <fill>
      <patternFill patternType="solid">
        <fgColor rgb="FF3772FF"/>
        <bgColor indexed="64"/>
      </patternFill>
    </fill>
    <fill>
      <patternFill patternType="solid">
        <fgColor rgb="FF3067CC"/>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19"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336">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25" fillId="0" borderId="0" xfId="0" applyFont="1" applyAlignment="1" applyProtection="1">
      <alignment wrapText="1"/>
      <protection locked="0"/>
    </xf>
    <xf numFmtId="0" fontId="25" fillId="0" borderId="0" xfId="0" applyFont="1" applyProtection="1">
      <protection locked="0"/>
    </xf>
    <xf numFmtId="0" fontId="24"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27" fillId="0" borderId="39" xfId="0" applyFont="1" applyBorder="1" applyProtection="1">
      <protection locked="0"/>
    </xf>
    <xf numFmtId="0" fontId="23" fillId="9" borderId="0" xfId="0" applyFont="1" applyFill="1" applyBorder="1" applyAlignment="1" applyProtection="1">
      <alignment horizontal="center" vertical="center" wrapText="1"/>
      <protection locked="0"/>
    </xf>
    <xf numFmtId="0" fontId="23" fillId="9" borderId="0" xfId="0" applyFont="1" applyFill="1" applyBorder="1" applyAlignment="1" applyProtection="1">
      <alignment vertical="center" wrapText="1"/>
      <protection locked="0"/>
    </xf>
    <xf numFmtId="0" fontId="23" fillId="9" borderId="0" xfId="0" applyFont="1" applyFill="1" applyBorder="1" applyAlignment="1" applyProtection="1">
      <alignment vertical="center"/>
      <protection locked="0"/>
    </xf>
    <xf numFmtId="9" fontId="26" fillId="10" borderId="1" xfId="0" applyNumberFormat="1" applyFont="1" applyFill="1" applyBorder="1" applyAlignment="1" applyProtection="1">
      <alignment horizontal="center" vertical="center" wrapText="1"/>
      <protection locked="0"/>
    </xf>
    <xf numFmtId="0" fontId="26" fillId="0" borderId="4" xfId="0" applyNumberFormat="1" applyFont="1" applyBorder="1" applyAlignment="1" applyProtection="1">
      <alignment vertical="center"/>
      <protection locked="0"/>
    </xf>
    <xf numFmtId="9" fontId="26" fillId="9" borderId="4" xfId="1" applyFont="1" applyFill="1" applyBorder="1" applyAlignment="1" applyProtection="1">
      <alignment horizontal="center" vertical="center" wrapText="1"/>
      <protection locked="0"/>
    </xf>
    <xf numFmtId="0" fontId="26" fillId="4" borderId="17" xfId="0" applyFont="1" applyFill="1" applyBorder="1" applyAlignment="1" applyProtection="1">
      <alignment horizontal="center" vertical="center"/>
      <protection locked="0"/>
    </xf>
    <xf numFmtId="9" fontId="26" fillId="4" borderId="18" xfId="0" applyNumberFormat="1" applyFont="1" applyFill="1" applyBorder="1" applyAlignment="1" applyProtection="1">
      <alignment vertical="center"/>
      <protection locked="0"/>
    </xf>
    <xf numFmtId="1" fontId="26" fillId="4" borderId="37" xfId="0" applyNumberFormat="1" applyFont="1" applyFill="1" applyBorder="1" applyAlignment="1" applyProtection="1">
      <alignment horizontal="center" vertical="center"/>
    </xf>
    <xf numFmtId="9" fontId="26" fillId="4" borderId="37" xfId="0" applyNumberFormat="1" applyFont="1" applyFill="1" applyBorder="1" applyAlignment="1" applyProtection="1">
      <alignment horizontal="center" vertical="center"/>
    </xf>
    <xf numFmtId="9" fontId="26" fillId="4" borderId="37" xfId="1" applyFont="1" applyFill="1" applyBorder="1" applyAlignment="1" applyProtection="1">
      <alignment horizontal="center" vertical="center"/>
    </xf>
    <xf numFmtId="0" fontId="23" fillId="9" borderId="47" xfId="0" applyFont="1" applyFill="1" applyBorder="1" applyAlignment="1" applyProtection="1">
      <alignment vertical="center"/>
      <protection locked="0"/>
    </xf>
    <xf numFmtId="0" fontId="23" fillId="9" borderId="47"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39" xfId="0" applyFont="1" applyFill="1" applyBorder="1" applyProtection="1">
      <protection locked="0"/>
    </xf>
    <xf numFmtId="0" fontId="27" fillId="0" borderId="41" xfId="0" applyFont="1" applyBorder="1" applyProtection="1">
      <protection locked="0"/>
    </xf>
    <xf numFmtId="0" fontId="30" fillId="0" borderId="0" xfId="0" applyFont="1"/>
    <xf numFmtId="0" fontId="30" fillId="9" borderId="0" xfId="0" applyFont="1" applyFill="1"/>
    <xf numFmtId="0" fontId="26" fillId="0" borderId="1" xfId="0" applyNumberFormat="1" applyFont="1" applyBorder="1" applyAlignment="1" applyProtection="1">
      <alignment vertical="center"/>
      <protection locked="0"/>
    </xf>
    <xf numFmtId="0" fontId="29" fillId="11" borderId="0" xfId="0" applyFont="1" applyFill="1"/>
    <xf numFmtId="0" fontId="30" fillId="9" borderId="0" xfId="0" applyFont="1" applyFill="1" applyAlignment="1"/>
    <xf numFmtId="0" fontId="37" fillId="9" borderId="0" xfId="0" applyFont="1" applyFill="1"/>
    <xf numFmtId="0" fontId="37" fillId="9" borderId="0" xfId="0" applyFont="1" applyFill="1" applyAlignment="1">
      <alignment horizontal="center"/>
    </xf>
    <xf numFmtId="0" fontId="12" fillId="9" borderId="37" xfId="0" applyFont="1" applyFill="1" applyBorder="1" applyAlignment="1">
      <alignment horizontal="center" vertical="center"/>
    </xf>
    <xf numFmtId="0" fontId="39" fillId="9" borderId="37" xfId="0" applyFont="1" applyFill="1" applyBorder="1" applyAlignment="1">
      <alignment horizontal="center" vertical="center"/>
    </xf>
    <xf numFmtId="0" fontId="39" fillId="9" borderId="37" xfId="0" applyFont="1" applyFill="1" applyBorder="1" applyAlignment="1">
      <alignment horizontal="center" vertical="center" wrapText="1"/>
    </xf>
    <xf numFmtId="0" fontId="38" fillId="11" borderId="0" xfId="0" applyFont="1" applyFill="1"/>
    <xf numFmtId="0" fontId="17" fillId="9" borderId="0" xfId="0" applyFont="1" applyFill="1" applyBorder="1" applyAlignment="1" applyProtection="1">
      <alignment vertical="center"/>
      <protection locked="0"/>
    </xf>
    <xf numFmtId="0" fontId="32"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0" fillId="8" borderId="37" xfId="0" applyFont="1" applyFill="1" applyBorder="1" applyAlignment="1" applyProtection="1">
      <alignment horizontal="center" vertical="center"/>
    </xf>
    <xf numFmtId="0" fontId="23" fillId="9" borderId="47"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48"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48"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48" xfId="0" applyFont="1" applyFill="1" applyBorder="1" applyAlignment="1" applyProtection="1">
      <alignment horizontal="center"/>
      <protection locked="0"/>
    </xf>
    <xf numFmtId="0" fontId="23" fillId="9" borderId="43" xfId="0" applyFont="1" applyFill="1" applyBorder="1" applyAlignment="1" applyProtection="1">
      <alignment horizontal="center" vertical="center"/>
      <protection locked="0"/>
    </xf>
    <xf numFmtId="0" fontId="11" fillId="9" borderId="39" xfId="0" applyFont="1" applyFill="1" applyBorder="1" applyAlignment="1" applyProtection="1">
      <alignment horizontal="center" vertical="center"/>
      <protection locked="0"/>
    </xf>
    <xf numFmtId="2" fontId="15" fillId="9" borderId="39" xfId="0" applyNumberFormat="1" applyFont="1" applyFill="1" applyBorder="1" applyProtection="1">
      <protection locked="0"/>
    </xf>
    <xf numFmtId="0" fontId="15" fillId="9" borderId="41" xfId="0" applyFont="1" applyFill="1" applyBorder="1" applyProtection="1">
      <protection locked="0"/>
    </xf>
    <xf numFmtId="0" fontId="29" fillId="12"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22"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38" fillId="9" borderId="0" xfId="0" applyFont="1" applyFill="1" applyBorder="1" applyAlignment="1">
      <alignment horizontal="left" vertical="center" wrapText="1"/>
    </xf>
    <xf numFmtId="0" fontId="35" fillId="9" borderId="0" xfId="0" applyFont="1" applyFill="1" applyAlignment="1">
      <alignment horizontal="center" vertical="center" wrapText="1"/>
    </xf>
    <xf numFmtId="0" fontId="36" fillId="9" borderId="0" xfId="0" applyFont="1" applyFill="1" applyAlignment="1">
      <alignment horizontal="center"/>
    </xf>
    <xf numFmtId="9" fontId="27" fillId="0" borderId="1" xfId="1" applyFont="1" applyBorder="1" applyAlignment="1" applyProtection="1">
      <alignment horizontal="center" vertical="center" wrapText="1"/>
      <protection locked="0"/>
    </xf>
    <xf numFmtId="0" fontId="40" fillId="8" borderId="37"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44" fillId="4" borderId="17" xfId="0" applyFont="1" applyFill="1" applyBorder="1" applyAlignment="1" applyProtection="1">
      <alignment horizontal="center" vertical="center"/>
      <protection locked="0"/>
    </xf>
    <xf numFmtId="9" fontId="26" fillId="4" borderId="56" xfId="0" applyNumberFormat="1" applyFont="1" applyFill="1" applyBorder="1" applyAlignment="1" applyProtection="1">
      <alignment horizontal="center" vertical="center"/>
    </xf>
    <xf numFmtId="0" fontId="31" fillId="14" borderId="39" xfId="0" applyFont="1" applyFill="1" applyBorder="1" applyAlignment="1" applyProtection="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38" fillId="9" borderId="35" xfId="0" applyFont="1" applyFill="1" applyBorder="1" applyAlignment="1">
      <alignment horizontal="left" vertical="center" wrapText="1"/>
    </xf>
    <xf numFmtId="0" fontId="38" fillId="9" borderId="42" xfId="0" applyFont="1" applyFill="1" applyBorder="1" applyAlignment="1">
      <alignment horizontal="left" vertical="center" wrapText="1"/>
    </xf>
    <xf numFmtId="0" fontId="38" fillId="9" borderId="44" xfId="0" applyFont="1" applyFill="1" applyBorder="1" applyAlignment="1">
      <alignment horizontal="left" vertical="center" wrapText="1"/>
    </xf>
    <xf numFmtId="0" fontId="38" fillId="9" borderId="47" xfId="0" applyFont="1" applyFill="1" applyBorder="1" applyAlignment="1">
      <alignment horizontal="left" vertical="center" wrapText="1"/>
    </xf>
    <xf numFmtId="0" fontId="38" fillId="9" borderId="0" xfId="0" applyFont="1" applyFill="1" applyBorder="1" applyAlignment="1">
      <alignment horizontal="left" vertical="center" wrapText="1"/>
    </xf>
    <xf numFmtId="0" fontId="38" fillId="9" borderId="48" xfId="0" applyFont="1" applyFill="1" applyBorder="1" applyAlignment="1">
      <alignment horizontal="left" vertical="center" wrapText="1"/>
    </xf>
    <xf numFmtId="0" fontId="38" fillId="9" borderId="43"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38" fillId="9" borderId="41" xfId="0" applyFont="1" applyFill="1" applyBorder="1" applyAlignment="1">
      <alignment horizontal="left" vertical="center" wrapText="1"/>
    </xf>
    <xf numFmtId="0" fontId="39" fillId="9" borderId="45" xfId="0" applyFont="1" applyFill="1" applyBorder="1" applyAlignment="1">
      <alignment horizontal="center" vertical="center" wrapText="1"/>
    </xf>
    <xf numFmtId="0" fontId="39" fillId="9" borderId="52" xfId="0" applyFont="1" applyFill="1" applyBorder="1" applyAlignment="1">
      <alignment horizontal="center" vertical="center" wrapText="1"/>
    </xf>
    <xf numFmtId="0" fontId="39" fillId="9" borderId="46" xfId="0" applyFont="1" applyFill="1" applyBorder="1" applyAlignment="1">
      <alignment horizontal="center" vertical="center" wrapText="1"/>
    </xf>
    <xf numFmtId="0" fontId="36" fillId="9" borderId="0" xfId="0" applyFont="1" applyFill="1" applyAlignment="1">
      <alignment horizontal="center"/>
    </xf>
    <xf numFmtId="0" fontId="38" fillId="9" borderId="17" xfId="0" applyFont="1" applyFill="1" applyBorder="1" applyAlignment="1">
      <alignment horizontal="left" vertical="center" wrapText="1"/>
    </xf>
    <xf numFmtId="0" fontId="38" fillId="9" borderId="18" xfId="0" applyFont="1" applyFill="1" applyBorder="1" applyAlignment="1">
      <alignment horizontal="left" vertical="center" wrapText="1"/>
    </xf>
    <xf numFmtId="0" fontId="38" fillId="9" borderId="19" xfId="0" applyFont="1" applyFill="1" applyBorder="1" applyAlignment="1">
      <alignment horizontal="left" vertical="center" wrapText="1"/>
    </xf>
    <xf numFmtId="0" fontId="22" fillId="13" borderId="0" xfId="0" applyFont="1" applyFill="1" applyAlignment="1">
      <alignment horizontal="center" vertical="center"/>
    </xf>
    <xf numFmtId="0" fontId="40" fillId="8" borderId="35" xfId="0" applyFont="1" applyFill="1" applyBorder="1" applyAlignment="1" applyProtection="1">
      <alignment horizontal="center" vertical="center" wrapText="1"/>
    </xf>
    <xf numFmtId="0" fontId="40" fillId="8" borderId="44" xfId="0" applyFont="1" applyFill="1" applyBorder="1" applyAlignment="1" applyProtection="1">
      <alignment horizontal="center" vertical="center" wrapText="1"/>
    </xf>
    <xf numFmtId="0" fontId="40" fillId="8" borderId="43" xfId="0" applyFont="1" applyFill="1" applyBorder="1" applyAlignment="1" applyProtection="1">
      <alignment horizontal="center" vertical="center" wrapText="1"/>
    </xf>
    <xf numFmtId="0" fontId="40" fillId="8" borderId="41" xfId="0" applyFont="1" applyFill="1" applyBorder="1" applyAlignment="1" applyProtection="1">
      <alignment horizontal="center" vertical="center" wrapText="1"/>
    </xf>
    <xf numFmtId="0" fontId="27" fillId="0" borderId="0" xfId="0" applyFont="1" applyBorder="1" applyAlignment="1" applyProtection="1">
      <alignment horizontal="center"/>
      <protection locked="0"/>
    </xf>
    <xf numFmtId="0" fontId="27" fillId="0" borderId="48" xfId="0" applyFont="1" applyBorder="1" applyAlignment="1" applyProtection="1">
      <alignment horizontal="center"/>
      <protection locked="0"/>
    </xf>
    <xf numFmtId="164" fontId="27" fillId="0" borderId="0" xfId="1" applyNumberFormat="1" applyFont="1" applyBorder="1" applyAlignment="1" applyProtection="1">
      <alignment horizontal="center" vertical="center" wrapText="1"/>
      <protection locked="0"/>
    </xf>
    <xf numFmtId="0" fontId="31" fillId="14" borderId="39" xfId="0" applyFont="1" applyFill="1" applyBorder="1" applyAlignment="1" applyProtection="1">
      <alignment horizontal="center" vertical="center"/>
    </xf>
    <xf numFmtId="0" fontId="31" fillId="14" borderId="41" xfId="0" applyFont="1" applyFill="1" applyBorder="1" applyAlignment="1" applyProtection="1">
      <alignment horizontal="center" vertical="center"/>
    </xf>
    <xf numFmtId="0" fontId="40" fillId="8" borderId="37"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1" fillId="14" borderId="43" xfId="0" applyFont="1" applyFill="1" applyBorder="1" applyAlignment="1" applyProtection="1">
      <alignment horizontal="center" vertical="center"/>
    </xf>
    <xf numFmtId="0" fontId="13" fillId="14" borderId="39" xfId="0" applyFont="1" applyFill="1" applyBorder="1" applyAlignment="1" applyProtection="1">
      <alignment horizontal="center" vertical="center"/>
    </xf>
    <xf numFmtId="0" fontId="13" fillId="14" borderId="41" xfId="0" applyFont="1" applyFill="1" applyBorder="1" applyAlignment="1" applyProtection="1">
      <alignment horizontal="center" vertical="center"/>
    </xf>
    <xf numFmtId="2" fontId="40" fillId="8" borderId="37" xfId="0" applyNumberFormat="1" applyFont="1" applyFill="1" applyBorder="1" applyAlignment="1" applyProtection="1">
      <alignment horizontal="center" vertical="center" wrapText="1"/>
    </xf>
    <xf numFmtId="0" fontId="17" fillId="14" borderId="17" xfId="0" applyFont="1" applyFill="1" applyBorder="1" applyAlignment="1" applyProtection="1">
      <alignment horizontal="center" vertical="center"/>
    </xf>
    <xf numFmtId="0" fontId="17" fillId="14" borderId="18" xfId="0" applyFont="1" applyFill="1" applyBorder="1" applyAlignment="1" applyProtection="1">
      <alignment horizontal="center" vertical="center"/>
    </xf>
    <xf numFmtId="0" fontId="17" fillId="14" borderId="19" xfId="0" applyFont="1" applyFill="1" applyBorder="1" applyAlignment="1" applyProtection="1">
      <alignment horizontal="center" vertical="center"/>
    </xf>
    <xf numFmtId="0" fontId="44" fillId="8" borderId="37" xfId="0" applyFont="1" applyFill="1" applyBorder="1" applyAlignment="1" applyProtection="1">
      <alignment horizontal="center" vertical="center"/>
    </xf>
    <xf numFmtId="0" fontId="40" fillId="8" borderId="45" xfId="0" applyFont="1" applyFill="1" applyBorder="1" applyAlignment="1" applyProtection="1">
      <alignment horizontal="center" vertical="center" wrapText="1"/>
    </xf>
    <xf numFmtId="0" fontId="40" fillId="8" borderId="46" xfId="0" applyFont="1" applyFill="1" applyBorder="1" applyAlignment="1" applyProtection="1">
      <alignment horizontal="center" vertical="center" wrapText="1"/>
    </xf>
    <xf numFmtId="14" fontId="27" fillId="0" borderId="1" xfId="0" applyNumberFormat="1"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9" fontId="28" fillId="0" borderId="36" xfId="1" applyFont="1" applyFill="1" applyBorder="1" applyAlignment="1" applyProtection="1">
      <alignment horizontal="center" vertical="center" wrapText="1"/>
    </xf>
    <xf numFmtId="9" fontId="28" fillId="0" borderId="3" xfId="1" applyFont="1" applyFill="1" applyBorder="1" applyAlignment="1" applyProtection="1">
      <alignment horizontal="center" vertical="center" wrapText="1"/>
    </xf>
    <xf numFmtId="0" fontId="42" fillId="9" borderId="38" xfId="0" applyFont="1" applyFill="1" applyBorder="1" applyAlignment="1" applyProtection="1">
      <alignment horizontal="left" vertical="center" wrapText="1"/>
      <protection locked="0"/>
    </xf>
    <xf numFmtId="0" fontId="42" fillId="9" borderId="25" xfId="0" applyFont="1" applyFill="1" applyBorder="1" applyAlignment="1" applyProtection="1">
      <alignment horizontal="left" vertical="center" wrapText="1"/>
      <protection locked="0"/>
    </xf>
    <xf numFmtId="0" fontId="42" fillId="9" borderId="55" xfId="0" applyFont="1" applyFill="1" applyBorder="1" applyAlignment="1" applyProtection="1">
      <alignment horizontal="left" vertical="center" wrapText="1"/>
      <protection locked="0"/>
    </xf>
    <xf numFmtId="9" fontId="27" fillId="0" borderId="36" xfId="1" applyNumberFormat="1" applyFont="1" applyBorder="1" applyAlignment="1" applyProtection="1">
      <alignment horizontal="center" vertical="center" wrapText="1"/>
    </xf>
    <xf numFmtId="9" fontId="27" fillId="0" borderId="3" xfId="1" applyNumberFormat="1" applyFont="1" applyBorder="1" applyAlignment="1" applyProtection="1">
      <alignment horizontal="center" vertical="center" wrapText="1"/>
    </xf>
    <xf numFmtId="0" fontId="44" fillId="8" borderId="40" xfId="0" applyFont="1" applyFill="1" applyBorder="1" applyAlignment="1" applyProtection="1">
      <alignment horizontal="center" vertical="center" wrapText="1"/>
      <protection locked="0"/>
    </xf>
    <xf numFmtId="0" fontId="44" fillId="8" borderId="54" xfId="0" applyFont="1" applyFill="1" applyBorder="1" applyAlignment="1" applyProtection="1">
      <alignment horizontal="center" vertical="center" wrapText="1"/>
      <protection locked="0"/>
    </xf>
    <xf numFmtId="0" fontId="44" fillId="8" borderId="16"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justify" vertical="center" wrapText="1"/>
      <protection locked="0"/>
    </xf>
    <xf numFmtId="0" fontId="27" fillId="0" borderId="3" xfId="0" applyFont="1" applyFill="1" applyBorder="1" applyAlignment="1" applyProtection="1">
      <alignment horizontal="justify" vertical="center" wrapText="1"/>
      <protection locked="0"/>
    </xf>
    <xf numFmtId="0" fontId="27" fillId="0" borderId="4" xfId="0" applyFont="1" applyFill="1" applyBorder="1" applyAlignment="1" applyProtection="1">
      <alignment horizontal="justify"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43" fillId="9" borderId="33" xfId="0" applyFont="1" applyFill="1" applyBorder="1" applyAlignment="1" applyProtection="1">
      <alignment horizontal="center" vertical="center"/>
      <protection locked="0"/>
    </xf>
    <xf numFmtId="0" fontId="43" fillId="9" borderId="49" xfId="0" applyFont="1" applyFill="1" applyBorder="1" applyAlignment="1" applyProtection="1">
      <alignment horizontal="center" vertical="center"/>
      <protection locked="0"/>
    </xf>
    <xf numFmtId="0" fontId="43"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38"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44" fillId="8" borderId="51" xfId="0" applyFont="1" applyFill="1" applyBorder="1" applyAlignment="1" applyProtection="1">
      <alignment horizontal="center" vertical="center" wrapText="1"/>
      <protection locked="0"/>
    </xf>
    <xf numFmtId="9" fontId="27" fillId="0" borderId="1" xfId="1" applyFont="1" applyBorder="1" applyAlignment="1" applyProtection="1">
      <alignment horizontal="center" vertical="center" wrapText="1"/>
      <protection locked="0"/>
    </xf>
    <xf numFmtId="9" fontId="27" fillId="0" borderId="2" xfId="1" applyFont="1" applyBorder="1" applyAlignment="1" applyProtection="1">
      <alignment horizontal="center" vertical="center" wrapText="1"/>
      <protection locked="0"/>
    </xf>
    <xf numFmtId="9" fontId="27" fillId="0" borderId="2" xfId="1" applyFont="1" applyFill="1" applyBorder="1" applyAlignment="1" applyProtection="1">
      <alignment horizontal="center" vertical="center" wrapText="1"/>
      <protection locked="0"/>
    </xf>
    <xf numFmtId="9" fontId="27" fillId="0" borderId="3" xfId="1" applyFont="1" applyFill="1" applyBorder="1" applyAlignment="1" applyProtection="1">
      <alignment horizontal="center" vertical="center" wrapText="1"/>
      <protection locked="0"/>
    </xf>
    <xf numFmtId="9" fontId="27" fillId="0" borderId="4" xfId="1"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9" fontId="27" fillId="0" borderId="3" xfId="0" applyNumberFormat="1"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50"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justify" vertical="center" wrapText="1"/>
      <protection locked="0"/>
    </xf>
    <xf numFmtId="0" fontId="44" fillId="8" borderId="53" xfId="0" applyFont="1" applyFill="1" applyBorder="1" applyAlignment="1" applyProtection="1">
      <alignment horizontal="center" vertical="center" wrapText="1"/>
      <protection locked="0"/>
    </xf>
    <xf numFmtId="0" fontId="27" fillId="0" borderId="36" xfId="0" applyFont="1" applyFill="1" applyBorder="1" applyAlignment="1" applyProtection="1">
      <alignment horizontal="center" vertical="center" wrapText="1"/>
      <protection locked="0"/>
    </xf>
    <xf numFmtId="0" fontId="27" fillId="0" borderId="36" xfId="0" applyFont="1" applyBorder="1" applyAlignment="1" applyProtection="1">
      <alignment horizontal="justify" vertical="center" wrapText="1"/>
      <protection locked="0"/>
    </xf>
    <xf numFmtId="0" fontId="27" fillId="0" borderId="3" xfId="0" applyFont="1" applyBorder="1" applyAlignment="1" applyProtection="1">
      <alignment horizontal="justify" vertical="center" wrapText="1"/>
      <protection locked="0"/>
    </xf>
    <xf numFmtId="0" fontId="27" fillId="0" borderId="4" xfId="0" applyFont="1" applyBorder="1" applyAlignment="1" applyProtection="1">
      <alignment horizontal="justify" vertical="center" wrapText="1"/>
      <protection locked="0"/>
    </xf>
    <xf numFmtId="0" fontId="27" fillId="0" borderId="36" xfId="0" applyFont="1" applyBorder="1" applyAlignment="1" applyProtection="1">
      <alignment horizontal="center" vertical="center" wrapText="1"/>
      <protection locked="0"/>
    </xf>
    <xf numFmtId="14" fontId="27" fillId="0" borderId="36" xfId="0" applyNumberFormat="1" applyFont="1" applyBorder="1" applyAlignment="1" applyProtection="1">
      <alignment horizontal="center" vertical="center" wrapText="1"/>
      <protection locked="0"/>
    </xf>
    <xf numFmtId="9" fontId="27" fillId="0" borderId="36" xfId="0" applyNumberFormat="1" applyFont="1" applyBorder="1" applyAlignment="1" applyProtection="1">
      <alignment horizontal="center" vertical="center" wrapText="1"/>
      <protection locked="0"/>
    </xf>
    <xf numFmtId="9" fontId="27" fillId="0" borderId="36" xfId="1" applyFont="1" applyBorder="1" applyAlignment="1" applyProtection="1">
      <alignment horizontal="center" vertical="center" wrapText="1"/>
      <protection locked="0"/>
    </xf>
    <xf numFmtId="9" fontId="27" fillId="0" borderId="3" xfId="1" applyFont="1" applyBorder="1" applyAlignment="1" applyProtection="1">
      <alignment horizontal="center" vertical="center" wrapText="1"/>
      <protection locked="0"/>
    </xf>
    <xf numFmtId="9" fontId="27" fillId="0" borderId="4" xfId="1" applyFont="1" applyBorder="1" applyAlignment="1" applyProtection="1">
      <alignment horizontal="center" vertical="center" wrapText="1"/>
      <protection locked="0"/>
    </xf>
    <xf numFmtId="14" fontId="27" fillId="0" borderId="3" xfId="0" applyNumberFormat="1" applyFont="1" applyBorder="1" applyAlignment="1" applyProtection="1">
      <alignment horizontal="center" vertical="center" wrapText="1"/>
      <protection locked="0"/>
    </xf>
    <xf numFmtId="0" fontId="40" fillId="8" borderId="17" xfId="0" applyFont="1" applyFill="1" applyBorder="1" applyAlignment="1" applyProtection="1">
      <alignment horizontal="center" vertical="center" wrapText="1"/>
    </xf>
    <xf numFmtId="0" fontId="40" fillId="8" borderId="18" xfId="0" applyFont="1" applyFill="1" applyBorder="1" applyAlignment="1" applyProtection="1">
      <alignment horizontal="center" vertical="center" wrapText="1"/>
    </xf>
    <xf numFmtId="0" fontId="40" fillId="8" borderId="19" xfId="0" applyFont="1" applyFill="1" applyBorder="1" applyAlignment="1" applyProtection="1">
      <alignment horizontal="center" vertical="center" wrapText="1"/>
    </xf>
    <xf numFmtId="9" fontId="27" fillId="0" borderId="4" xfId="0" applyNumberFormat="1" applyFont="1" applyBorder="1" applyAlignment="1" applyProtection="1">
      <alignment horizontal="center" vertical="center" wrapText="1"/>
      <protection locked="0"/>
    </xf>
    <xf numFmtId="9" fontId="27" fillId="0" borderId="1" xfId="0" applyNumberFormat="1" applyFont="1" applyBorder="1" applyAlignment="1" applyProtection="1">
      <alignment horizontal="center" vertical="center" wrapText="1"/>
      <protection locked="0"/>
    </xf>
    <xf numFmtId="9" fontId="28" fillId="0" borderId="1" xfId="1" applyFont="1" applyFill="1" applyBorder="1" applyAlignment="1" applyProtection="1">
      <alignment horizontal="center" vertical="center" wrapText="1"/>
    </xf>
    <xf numFmtId="9" fontId="27" fillId="0" borderId="1" xfId="1" applyNumberFormat="1" applyFont="1" applyBorder="1" applyAlignment="1" applyProtection="1">
      <alignment horizontal="center" vertical="center" wrapText="1"/>
    </xf>
    <xf numFmtId="9" fontId="27" fillId="0" borderId="4" xfId="1" applyNumberFormat="1" applyFont="1" applyBorder="1" applyAlignment="1" applyProtection="1">
      <alignment horizontal="center"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0" fillId="7" borderId="37" xfId="0" applyFont="1" applyFill="1" applyBorder="1" applyAlignment="1">
      <alignment horizontal="left" vertical="top"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8" fillId="7" borderId="4" xfId="0" applyFont="1" applyFill="1" applyBorder="1" applyAlignment="1">
      <alignment vertical="center" wrapText="1"/>
    </xf>
    <xf numFmtId="0" fontId="18" fillId="7" borderId="1" xfId="0" applyFont="1" applyFill="1" applyBorder="1" applyAlignment="1">
      <alignment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5" borderId="42"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67CC"/>
      <color rgb="FF3772FF"/>
      <color rgb="FF65A17B"/>
      <color rgb="FF55473B"/>
      <color rgb="FF584739"/>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186070</xdr:colOff>
      <xdr:row>1</xdr:row>
      <xdr:rowOff>0</xdr:rowOff>
    </xdr:from>
    <xdr:to>
      <xdr:col>2</xdr:col>
      <xdr:colOff>924140</xdr:colOff>
      <xdr:row>3</xdr:row>
      <xdr:rowOff>246191</xdr:rowOff>
    </xdr:to>
    <xdr:pic>
      <xdr:nvPicPr>
        <xdr:cNvPr id="4" name="Imagen 3"/>
        <xdr:cNvPicPr>
          <a:picLocks noChangeAspect="1"/>
        </xdr:cNvPicPr>
      </xdr:nvPicPr>
      <xdr:blipFill rotWithShape="1">
        <a:blip xmlns:r="http://schemas.openxmlformats.org/officeDocument/2006/relationships" r:embed="rId1"/>
        <a:srcRect t="22870" b="26916"/>
        <a:stretch/>
      </xdr:blipFill>
      <xdr:spPr>
        <a:xfrm>
          <a:off x="186070" y="194930"/>
          <a:ext cx="3600000" cy="636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46182</xdr:colOff>
      <xdr:row>0</xdr:row>
      <xdr:rowOff>92364</xdr:rowOff>
    </xdr:from>
    <xdr:to>
      <xdr:col>3</xdr:col>
      <xdr:colOff>1008711</xdr:colOff>
      <xdr:row>0</xdr:row>
      <xdr:rowOff>946728</xdr:rowOff>
    </xdr:to>
    <xdr:pic>
      <xdr:nvPicPr>
        <xdr:cNvPr id="2" name="Imagen 1"/>
        <xdr:cNvPicPr>
          <a:picLocks noChangeAspect="1"/>
        </xdr:cNvPicPr>
      </xdr:nvPicPr>
      <xdr:blipFill rotWithShape="1">
        <a:blip xmlns:r="http://schemas.openxmlformats.org/officeDocument/2006/relationships" r:embed="rId1"/>
        <a:srcRect t="22870" b="26916"/>
        <a:stretch/>
      </xdr:blipFill>
      <xdr:spPr>
        <a:xfrm>
          <a:off x="369455" y="92364"/>
          <a:ext cx="5118892" cy="8543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152" t="s">
        <v>0</v>
      </c>
      <c r="C2" s="152"/>
      <c r="D2" s="152"/>
      <c r="E2" s="152"/>
      <c r="F2" s="152"/>
      <c r="G2" s="152"/>
      <c r="H2" s="152"/>
      <c r="I2" s="152"/>
    </row>
    <row r="3" spans="1:9" x14ac:dyDescent="0.25">
      <c r="B3" s="162" t="s">
        <v>1</v>
      </c>
      <c r="C3" s="162"/>
      <c r="D3" s="162"/>
      <c r="E3" s="162"/>
      <c r="F3" s="162"/>
      <c r="G3" s="162"/>
      <c r="H3" s="162"/>
      <c r="I3" s="16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156" t="s">
        <v>11</v>
      </c>
      <c r="D9" s="5" t="s">
        <v>12</v>
      </c>
      <c r="E9" s="20"/>
      <c r="F9" s="7"/>
      <c r="I9" s="8"/>
    </row>
    <row r="10" spans="1:9" x14ac:dyDescent="0.25">
      <c r="C10" s="156"/>
      <c r="D10" s="5" t="s">
        <v>13</v>
      </c>
      <c r="E10" s="20"/>
    </row>
    <row r="12" spans="1:9" x14ac:dyDescent="0.25">
      <c r="A12" s="157" t="s">
        <v>14</v>
      </c>
      <c r="B12" s="158"/>
      <c r="C12" s="158"/>
      <c r="D12" s="158"/>
      <c r="E12" s="158"/>
      <c r="F12" s="158"/>
      <c r="G12" s="158"/>
      <c r="H12" s="158"/>
      <c r="I12" s="159"/>
    </row>
    <row r="13" spans="1:9" x14ac:dyDescent="0.25">
      <c r="A13" s="157" t="s">
        <v>15</v>
      </c>
      <c r="B13" s="158"/>
      <c r="C13" s="158"/>
      <c r="D13" s="158"/>
      <c r="E13" s="158"/>
      <c r="F13" s="158"/>
      <c r="G13" s="158"/>
      <c r="H13" s="158"/>
      <c r="I13" s="159"/>
    </row>
    <row r="14" spans="1:9" x14ac:dyDescent="0.25">
      <c r="A14" s="163"/>
      <c r="B14" s="164"/>
      <c r="C14" s="164"/>
      <c r="D14" s="164"/>
      <c r="E14" s="164"/>
      <c r="F14" s="164"/>
      <c r="G14" s="165"/>
      <c r="H14" s="154" t="s">
        <v>16</v>
      </c>
      <c r="I14" s="155"/>
    </row>
    <row r="15" spans="1:9" ht="28.5" x14ac:dyDescent="0.25">
      <c r="A15" s="117" t="s">
        <v>17</v>
      </c>
      <c r="B15" s="22" t="s">
        <v>18</v>
      </c>
      <c r="C15" s="35" t="s">
        <v>19</v>
      </c>
      <c r="D15" s="22" t="s">
        <v>20</v>
      </c>
      <c r="E15" s="117" t="s">
        <v>21</v>
      </c>
      <c r="F15" s="117" t="s">
        <v>22</v>
      </c>
      <c r="G15" s="49" t="s">
        <v>23</v>
      </c>
      <c r="H15" s="117" t="s">
        <v>24</v>
      </c>
      <c r="I15" s="117" t="s">
        <v>25</v>
      </c>
    </row>
    <row r="16" spans="1:9" ht="30" x14ac:dyDescent="0.25">
      <c r="A16" s="160" t="s">
        <v>26</v>
      </c>
      <c r="B16" s="161">
        <v>0.3</v>
      </c>
      <c r="C16" s="153" t="s">
        <v>27</v>
      </c>
      <c r="D16" s="10" t="s">
        <v>28</v>
      </c>
      <c r="E16" s="139">
        <v>4</v>
      </c>
      <c r="F16" s="139" t="s">
        <v>29</v>
      </c>
      <c r="G16" s="153" t="s">
        <v>30</v>
      </c>
      <c r="H16" s="139"/>
      <c r="I16" s="142"/>
    </row>
    <row r="17" spans="1:9" ht="56.25" customHeight="1" x14ac:dyDescent="0.25">
      <c r="A17" s="160"/>
      <c r="B17" s="160"/>
      <c r="C17" s="153"/>
      <c r="D17" s="11" t="s">
        <v>31</v>
      </c>
      <c r="E17" s="140"/>
      <c r="F17" s="140"/>
      <c r="G17" s="153"/>
      <c r="H17" s="140"/>
      <c r="I17" s="142"/>
    </row>
    <row r="18" spans="1:9" ht="25.5" customHeight="1" x14ac:dyDescent="0.25">
      <c r="A18" s="160"/>
      <c r="B18" s="160"/>
      <c r="C18" s="153"/>
      <c r="D18" s="11" t="s">
        <v>32</v>
      </c>
      <c r="E18" s="140"/>
      <c r="F18" s="140"/>
      <c r="G18" s="153"/>
      <c r="H18" s="140"/>
      <c r="I18" s="142"/>
    </row>
    <row r="19" spans="1:9" ht="49.5" customHeight="1" x14ac:dyDescent="0.25">
      <c r="A19" s="160"/>
      <c r="B19" s="160"/>
      <c r="C19" s="153"/>
      <c r="D19" s="11" t="s">
        <v>33</v>
      </c>
      <c r="E19" s="141"/>
      <c r="F19" s="141"/>
      <c r="G19" s="153"/>
      <c r="H19" s="141"/>
      <c r="I19" s="142"/>
    </row>
    <row r="20" spans="1:9" ht="82.5" customHeight="1" x14ac:dyDescent="0.25">
      <c r="A20" s="149" t="s">
        <v>34</v>
      </c>
      <c r="B20" s="146">
        <v>0.3</v>
      </c>
      <c r="C20" s="139" t="s">
        <v>35</v>
      </c>
      <c r="D20" s="11" t="s">
        <v>36</v>
      </c>
      <c r="E20" s="139">
        <v>20</v>
      </c>
      <c r="F20" s="139" t="s">
        <v>37</v>
      </c>
      <c r="G20" s="116" t="s">
        <v>38</v>
      </c>
      <c r="H20" s="139"/>
      <c r="I20" s="143"/>
    </row>
    <row r="21" spans="1:9" ht="68.25" customHeight="1" x14ac:dyDescent="0.25">
      <c r="A21" s="150"/>
      <c r="B21" s="147"/>
      <c r="C21" s="140"/>
      <c r="D21" s="11" t="s">
        <v>39</v>
      </c>
      <c r="E21" s="140"/>
      <c r="F21" s="140"/>
      <c r="G21" s="116" t="s">
        <v>40</v>
      </c>
      <c r="H21" s="140"/>
      <c r="I21" s="144"/>
    </row>
    <row r="22" spans="1:9" ht="66" customHeight="1" x14ac:dyDescent="0.25">
      <c r="A22" s="151"/>
      <c r="B22" s="148"/>
      <c r="C22" s="141"/>
      <c r="D22" s="11" t="s">
        <v>41</v>
      </c>
      <c r="E22" s="141"/>
      <c r="F22" s="141"/>
      <c r="G22" s="116" t="s">
        <v>42</v>
      </c>
      <c r="H22" s="141"/>
      <c r="I22" s="145"/>
    </row>
    <row r="23" spans="1:9" ht="97.5" customHeight="1" x14ac:dyDescent="0.25">
      <c r="A23" s="149" t="s">
        <v>43</v>
      </c>
      <c r="B23" s="146">
        <v>0.4</v>
      </c>
      <c r="C23" s="139" t="s">
        <v>44</v>
      </c>
      <c r="D23" s="11" t="s">
        <v>45</v>
      </c>
      <c r="E23" s="139">
        <v>15</v>
      </c>
      <c r="F23" s="139" t="s">
        <v>29</v>
      </c>
      <c r="G23" s="139" t="s">
        <v>42</v>
      </c>
      <c r="H23" s="139"/>
      <c r="I23" s="143"/>
    </row>
    <row r="24" spans="1:9" ht="55.5" customHeight="1" x14ac:dyDescent="0.25">
      <c r="A24" s="150"/>
      <c r="B24" s="147"/>
      <c r="C24" s="140"/>
      <c r="D24" s="11" t="s">
        <v>46</v>
      </c>
      <c r="E24" s="140"/>
      <c r="F24" s="140"/>
      <c r="G24" s="140"/>
      <c r="H24" s="140"/>
      <c r="I24" s="144"/>
    </row>
    <row r="25" spans="1:9" ht="55.5" customHeight="1" x14ac:dyDescent="0.25">
      <c r="A25" s="151"/>
      <c r="B25" s="148"/>
      <c r="C25" s="141"/>
      <c r="D25" s="11" t="s">
        <v>47</v>
      </c>
      <c r="E25" s="141"/>
      <c r="F25" s="141"/>
      <c r="G25" s="141"/>
      <c r="H25" s="141"/>
      <c r="I25" s="145"/>
    </row>
    <row r="26" spans="1:9" x14ac:dyDescent="0.25">
      <c r="A26" s="117" t="s">
        <v>48</v>
      </c>
      <c r="B26" s="12">
        <f>SUM(B16:B25)</f>
        <v>1</v>
      </c>
      <c r="C26" s="5"/>
      <c r="D26" s="5"/>
      <c r="E26" s="5"/>
      <c r="F26" s="11"/>
      <c r="G26" s="5"/>
      <c r="H26" s="5"/>
      <c r="I26" s="5"/>
    </row>
    <row r="27" spans="1:9" ht="4.5" customHeight="1" thickBot="1" x14ac:dyDescent="0.3">
      <c r="A27" s="13"/>
    </row>
    <row r="28" spans="1:9" ht="27" customHeight="1" x14ac:dyDescent="0.25">
      <c r="A28" s="13"/>
      <c r="C28" s="134"/>
      <c r="D28" s="135"/>
      <c r="E28" s="122"/>
      <c r="F28" s="137"/>
      <c r="G28" s="138"/>
      <c r="H28" s="24"/>
    </row>
    <row r="29" spans="1:9" ht="15.75" thickBot="1" x14ac:dyDescent="0.3">
      <c r="A29" s="13"/>
      <c r="C29" s="132" t="s">
        <v>49</v>
      </c>
      <c r="D29" s="133"/>
      <c r="E29" s="121"/>
      <c r="F29" s="133" t="s">
        <v>50</v>
      </c>
      <c r="G29" s="136"/>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9"/>
  <sheetViews>
    <sheetView view="pageBreakPreview" zoomScale="86" zoomScaleNormal="86" zoomScalePageLayoutView="86" workbookViewId="0">
      <selection activeCell="L15" sqref="L15"/>
    </sheetView>
  </sheetViews>
  <sheetFormatPr baseColWidth="10" defaultColWidth="10.85546875" defaultRowHeight="15.75" x14ac:dyDescent="0.25"/>
  <cols>
    <col min="1" max="1" width="3.28515625" style="79" customWidth="1"/>
    <col min="2" max="2" width="38.28515625" style="79" customWidth="1"/>
    <col min="3" max="3" width="15.28515625" style="79" bestFit="1" customWidth="1"/>
    <col min="4" max="8" width="10.85546875" style="79"/>
    <col min="9" max="9" width="17.85546875" style="79" customWidth="1"/>
    <col min="10" max="10" width="3.140625" style="79" customWidth="1"/>
    <col min="11" max="11" width="3.42578125" style="79" customWidth="1"/>
    <col min="12" max="12" width="38.42578125" style="79" customWidth="1"/>
    <col min="13" max="13" width="15.28515625" style="79" customWidth="1"/>
    <col min="14" max="16" width="10.85546875" style="79"/>
    <col min="17" max="17" width="11.42578125" style="79" customWidth="1"/>
    <col min="18" max="19" width="10.85546875" style="79"/>
    <col min="20" max="20" width="17.85546875" style="79" customWidth="1"/>
    <col min="21" max="21" width="3.28515625" style="79" customWidth="1"/>
    <col min="22" max="16384" width="10.85546875" style="79"/>
  </cols>
  <sheetData>
    <row r="1" spans="1:12" x14ac:dyDescent="0.25">
      <c r="A1" s="80"/>
      <c r="B1" s="80"/>
      <c r="C1" s="80"/>
      <c r="D1" s="80"/>
      <c r="E1" s="80"/>
      <c r="F1" s="80"/>
      <c r="G1" s="80"/>
      <c r="H1" s="80"/>
      <c r="I1" s="80"/>
      <c r="J1" s="80"/>
      <c r="K1" s="80"/>
    </row>
    <row r="2" spans="1:12" x14ac:dyDescent="0.25">
      <c r="A2" s="80"/>
      <c r="B2" s="80"/>
      <c r="C2" s="80"/>
      <c r="D2" s="80"/>
      <c r="E2" s="80"/>
      <c r="F2" s="80"/>
      <c r="G2" s="80"/>
      <c r="H2" s="80"/>
      <c r="I2" s="80"/>
      <c r="J2" s="80"/>
      <c r="K2" s="80"/>
    </row>
    <row r="3" spans="1:12" x14ac:dyDescent="0.25">
      <c r="A3" s="80"/>
      <c r="B3" s="80"/>
      <c r="C3" s="80"/>
      <c r="D3" s="80"/>
      <c r="E3" s="80"/>
      <c r="F3" s="80"/>
      <c r="G3" s="80"/>
      <c r="H3" s="80"/>
      <c r="I3" s="80"/>
      <c r="J3" s="80"/>
      <c r="K3" s="80"/>
    </row>
    <row r="4" spans="1:12" ht="24.75" customHeight="1" x14ac:dyDescent="0.25">
      <c r="A4" s="110"/>
      <c r="B4" s="83"/>
      <c r="C4" s="83"/>
      <c r="D4" s="83"/>
      <c r="E4" s="83"/>
      <c r="F4" s="83"/>
      <c r="G4" s="83"/>
      <c r="H4" s="83"/>
      <c r="I4" s="83"/>
      <c r="J4" s="83"/>
      <c r="K4" s="80"/>
      <c r="L4" s="82"/>
    </row>
    <row r="5" spans="1:12" x14ac:dyDescent="0.25">
      <c r="A5" s="82"/>
      <c r="B5" s="83"/>
      <c r="C5" s="83"/>
      <c r="D5" s="83"/>
      <c r="E5" s="83"/>
      <c r="F5" s="83"/>
      <c r="G5" s="83"/>
      <c r="H5" s="83"/>
      <c r="I5" s="83"/>
      <c r="J5" s="83"/>
      <c r="K5" s="80"/>
      <c r="L5" s="82"/>
    </row>
    <row r="6" spans="1:12" ht="12" customHeight="1" x14ac:dyDescent="0.25">
      <c r="A6" s="82"/>
      <c r="B6" s="124"/>
      <c r="C6" s="124"/>
      <c r="D6" s="124"/>
      <c r="E6" s="124"/>
      <c r="F6" s="124"/>
      <c r="G6" s="124"/>
      <c r="H6" s="124"/>
      <c r="I6" s="124"/>
      <c r="J6" s="124"/>
      <c r="K6" s="84"/>
      <c r="L6" s="82"/>
    </row>
    <row r="7" spans="1:12" ht="24" customHeight="1" x14ac:dyDescent="0.4">
      <c r="A7" s="82"/>
      <c r="B7" s="178" t="s">
        <v>176</v>
      </c>
      <c r="C7" s="178"/>
      <c r="D7" s="178"/>
      <c r="E7" s="178"/>
      <c r="F7" s="178"/>
      <c r="G7" s="178"/>
      <c r="H7" s="178"/>
      <c r="I7" s="178"/>
      <c r="J7" s="125"/>
      <c r="K7" s="84"/>
      <c r="L7" s="82"/>
    </row>
    <row r="8" spans="1:12" ht="12.95" customHeight="1" x14ac:dyDescent="0.25">
      <c r="A8" s="82"/>
      <c r="B8" s="84"/>
      <c r="C8" s="84"/>
      <c r="D8" s="85"/>
      <c r="E8" s="84"/>
      <c r="F8" s="84"/>
      <c r="G8" s="85"/>
      <c r="H8" s="84"/>
      <c r="I8" s="84"/>
      <c r="J8" s="84"/>
      <c r="K8" s="84"/>
      <c r="L8" s="82"/>
    </row>
    <row r="9" spans="1:12" ht="26.25" customHeight="1" x14ac:dyDescent="0.25">
      <c r="A9" s="82"/>
      <c r="B9" s="182" t="s">
        <v>51</v>
      </c>
      <c r="C9" s="182"/>
      <c r="D9" s="182"/>
      <c r="E9" s="182"/>
      <c r="F9" s="182"/>
      <c r="G9" s="182"/>
      <c r="H9" s="182"/>
      <c r="I9" s="182"/>
      <c r="J9" s="114"/>
      <c r="K9" s="84"/>
      <c r="L9" s="82"/>
    </row>
    <row r="10" spans="1:12" ht="15.95" customHeight="1" thickBot="1" x14ac:dyDescent="0.3">
      <c r="A10" s="82"/>
      <c r="B10" s="84"/>
      <c r="C10" s="84"/>
      <c r="D10" s="84"/>
      <c r="E10" s="84"/>
      <c r="F10" s="84"/>
      <c r="G10" s="84"/>
      <c r="H10" s="84"/>
      <c r="I10" s="84"/>
      <c r="J10" s="84"/>
      <c r="K10" s="84"/>
      <c r="L10" s="82"/>
    </row>
    <row r="11" spans="1:12" ht="66.75" customHeight="1" thickBot="1" x14ac:dyDescent="0.3">
      <c r="A11" s="82"/>
      <c r="B11" s="86" t="s">
        <v>52</v>
      </c>
      <c r="C11" s="179" t="s">
        <v>53</v>
      </c>
      <c r="D11" s="180"/>
      <c r="E11" s="180"/>
      <c r="F11" s="180"/>
      <c r="G11" s="180"/>
      <c r="H11" s="180"/>
      <c r="I11" s="181"/>
      <c r="J11" s="123"/>
      <c r="K11" s="84"/>
      <c r="L11" s="82"/>
    </row>
    <row r="12" spans="1:12" ht="24.75" customHeight="1" x14ac:dyDescent="0.25">
      <c r="A12" s="82"/>
      <c r="B12" s="175" t="s">
        <v>54</v>
      </c>
      <c r="C12" s="166" t="s">
        <v>55</v>
      </c>
      <c r="D12" s="167"/>
      <c r="E12" s="167"/>
      <c r="F12" s="167"/>
      <c r="G12" s="167"/>
      <c r="H12" s="167"/>
      <c r="I12" s="168"/>
      <c r="J12" s="123"/>
      <c r="K12" s="84"/>
      <c r="L12" s="82"/>
    </row>
    <row r="13" spans="1:12" ht="51.75" customHeight="1" x14ac:dyDescent="0.25">
      <c r="A13" s="82"/>
      <c r="B13" s="176"/>
      <c r="C13" s="169"/>
      <c r="D13" s="170"/>
      <c r="E13" s="170"/>
      <c r="F13" s="170"/>
      <c r="G13" s="170"/>
      <c r="H13" s="170"/>
      <c r="I13" s="171"/>
      <c r="J13" s="123"/>
      <c r="K13" s="84"/>
      <c r="L13" s="82"/>
    </row>
    <row r="14" spans="1:12" ht="42" customHeight="1" thickBot="1" x14ac:dyDescent="0.3">
      <c r="A14" s="82"/>
      <c r="B14" s="177"/>
      <c r="C14" s="172"/>
      <c r="D14" s="173"/>
      <c r="E14" s="173"/>
      <c r="F14" s="173"/>
      <c r="G14" s="173"/>
      <c r="H14" s="173"/>
      <c r="I14" s="174"/>
      <c r="J14" s="123"/>
      <c r="K14" s="84"/>
      <c r="L14" s="82"/>
    </row>
    <row r="15" spans="1:12" ht="90" customHeight="1" thickBot="1" x14ac:dyDescent="0.3">
      <c r="A15" s="82"/>
      <c r="B15" s="87" t="s">
        <v>56</v>
      </c>
      <c r="C15" s="179" t="s">
        <v>57</v>
      </c>
      <c r="D15" s="180"/>
      <c r="E15" s="180"/>
      <c r="F15" s="180"/>
      <c r="G15" s="180"/>
      <c r="H15" s="180"/>
      <c r="I15" s="181"/>
      <c r="J15" s="123"/>
      <c r="K15" s="84"/>
      <c r="L15" s="82"/>
    </row>
    <row r="16" spans="1:12" ht="48.75" customHeight="1" x14ac:dyDescent="0.25">
      <c r="A16" s="82"/>
      <c r="B16" s="175" t="s">
        <v>58</v>
      </c>
      <c r="C16" s="166" t="s">
        <v>59</v>
      </c>
      <c r="D16" s="167"/>
      <c r="E16" s="167"/>
      <c r="F16" s="167"/>
      <c r="G16" s="167"/>
      <c r="H16" s="167"/>
      <c r="I16" s="168"/>
      <c r="J16" s="123"/>
      <c r="K16" s="84"/>
      <c r="L16" s="82"/>
    </row>
    <row r="17" spans="1:21" ht="38.25" customHeight="1" thickBot="1" x14ac:dyDescent="0.3">
      <c r="A17" s="82"/>
      <c r="B17" s="177"/>
      <c r="C17" s="172"/>
      <c r="D17" s="173"/>
      <c r="E17" s="173"/>
      <c r="F17" s="173"/>
      <c r="G17" s="173"/>
      <c r="H17" s="173"/>
      <c r="I17" s="174"/>
      <c r="J17" s="123"/>
      <c r="K17" s="84"/>
      <c r="L17" s="82"/>
    </row>
    <row r="18" spans="1:21" ht="15" customHeight="1" x14ac:dyDescent="0.25">
      <c r="A18" s="82"/>
      <c r="B18" s="175" t="s">
        <v>60</v>
      </c>
      <c r="C18" s="166" t="s">
        <v>61</v>
      </c>
      <c r="D18" s="167"/>
      <c r="E18" s="167"/>
      <c r="F18" s="167"/>
      <c r="G18" s="167"/>
      <c r="H18" s="167"/>
      <c r="I18" s="168"/>
      <c r="J18" s="123"/>
      <c r="K18" s="84"/>
      <c r="L18" s="82"/>
    </row>
    <row r="19" spans="1:21" ht="59.25" customHeight="1" x14ac:dyDescent="0.25">
      <c r="A19" s="82"/>
      <c r="B19" s="176"/>
      <c r="C19" s="169"/>
      <c r="D19" s="170"/>
      <c r="E19" s="170"/>
      <c r="F19" s="170"/>
      <c r="G19" s="170"/>
      <c r="H19" s="170"/>
      <c r="I19" s="171"/>
      <c r="J19" s="123"/>
      <c r="K19" s="84"/>
      <c r="L19" s="82"/>
    </row>
    <row r="20" spans="1:21" ht="39" customHeight="1" thickBot="1" x14ac:dyDescent="0.3">
      <c r="A20" s="82"/>
      <c r="B20" s="177"/>
      <c r="C20" s="172"/>
      <c r="D20" s="173"/>
      <c r="E20" s="173"/>
      <c r="F20" s="173"/>
      <c r="G20" s="173"/>
      <c r="H20" s="173"/>
      <c r="I20" s="174"/>
      <c r="J20" s="123"/>
      <c r="K20" s="84"/>
      <c r="L20" s="82"/>
    </row>
    <row r="21" spans="1:21" ht="90" customHeight="1" x14ac:dyDescent="0.25">
      <c r="A21" s="82"/>
      <c r="B21" s="175" t="s">
        <v>62</v>
      </c>
      <c r="C21" s="166" t="s">
        <v>63</v>
      </c>
      <c r="D21" s="167"/>
      <c r="E21" s="167"/>
      <c r="F21" s="167"/>
      <c r="G21" s="167"/>
      <c r="H21" s="167"/>
      <c r="I21" s="168"/>
      <c r="J21" s="123"/>
      <c r="K21" s="84"/>
      <c r="L21" s="82"/>
    </row>
    <row r="22" spans="1:21" ht="54.75" customHeight="1" x14ac:dyDescent="0.25">
      <c r="A22" s="82"/>
      <c r="B22" s="176"/>
      <c r="C22" s="169"/>
      <c r="D22" s="170"/>
      <c r="E22" s="170"/>
      <c r="F22" s="170"/>
      <c r="G22" s="170"/>
      <c r="H22" s="170"/>
      <c r="I22" s="171"/>
      <c r="J22" s="123"/>
      <c r="K22" s="84"/>
      <c r="L22" s="82"/>
    </row>
    <row r="23" spans="1:21" ht="65.25" customHeight="1" x14ac:dyDescent="0.25">
      <c r="A23" s="82"/>
      <c r="B23" s="176"/>
      <c r="C23" s="169"/>
      <c r="D23" s="170"/>
      <c r="E23" s="170"/>
      <c r="F23" s="170"/>
      <c r="G23" s="170"/>
      <c r="H23" s="170"/>
      <c r="I23" s="171"/>
      <c r="J23" s="123"/>
      <c r="K23" s="84"/>
      <c r="L23" s="82"/>
    </row>
    <row r="24" spans="1:21" ht="55.5" customHeight="1" thickBot="1" x14ac:dyDescent="0.3">
      <c r="A24" s="82"/>
      <c r="B24" s="176"/>
      <c r="C24" s="169"/>
      <c r="D24" s="170"/>
      <c r="E24" s="170"/>
      <c r="F24" s="170"/>
      <c r="G24" s="170"/>
      <c r="H24" s="170"/>
      <c r="I24" s="171"/>
      <c r="J24" s="123"/>
      <c r="K24" s="84"/>
      <c r="L24" s="82"/>
    </row>
    <row r="25" spans="1:21" ht="57" customHeight="1" thickBot="1" x14ac:dyDescent="0.3">
      <c r="A25" s="82"/>
      <c r="B25" s="88" t="s">
        <v>64</v>
      </c>
      <c r="C25" s="179" t="s">
        <v>65</v>
      </c>
      <c r="D25" s="180"/>
      <c r="E25" s="180"/>
      <c r="F25" s="180"/>
      <c r="G25" s="180"/>
      <c r="H25" s="180"/>
      <c r="I25" s="181"/>
      <c r="J25" s="123"/>
      <c r="K25" s="84"/>
      <c r="L25" s="82"/>
    </row>
    <row r="26" spans="1:21" ht="24.75" customHeight="1" x14ac:dyDescent="0.25">
      <c r="A26" s="82"/>
      <c r="B26" s="175" t="s">
        <v>66</v>
      </c>
      <c r="C26" s="166" t="s">
        <v>67</v>
      </c>
      <c r="D26" s="167"/>
      <c r="E26" s="167"/>
      <c r="F26" s="167"/>
      <c r="G26" s="167"/>
      <c r="H26" s="167"/>
      <c r="I26" s="168"/>
      <c r="J26" s="123"/>
      <c r="K26" s="84"/>
      <c r="L26" s="82"/>
    </row>
    <row r="27" spans="1:21" ht="54.95" customHeight="1" thickBot="1" x14ac:dyDescent="0.3">
      <c r="A27" s="82"/>
      <c r="B27" s="177"/>
      <c r="C27" s="169"/>
      <c r="D27" s="170"/>
      <c r="E27" s="170"/>
      <c r="F27" s="170"/>
      <c r="G27" s="170"/>
      <c r="H27" s="170"/>
      <c r="I27" s="171"/>
      <c r="J27" s="123"/>
      <c r="K27" s="84"/>
      <c r="L27" s="82"/>
    </row>
    <row r="28" spans="1:21" ht="30" customHeight="1" x14ac:dyDescent="0.25">
      <c r="A28" s="82"/>
      <c r="B28" s="175" t="s">
        <v>68</v>
      </c>
      <c r="C28" s="166" t="s">
        <v>69</v>
      </c>
      <c r="D28" s="167"/>
      <c r="E28" s="167"/>
      <c r="F28" s="167"/>
      <c r="G28" s="167"/>
      <c r="H28" s="167"/>
      <c r="I28" s="168"/>
      <c r="J28" s="123"/>
      <c r="K28" s="89"/>
      <c r="L28" s="89"/>
      <c r="M28" s="89"/>
      <c r="N28" s="89"/>
      <c r="O28" s="89"/>
      <c r="P28" s="89"/>
      <c r="Q28" s="89"/>
      <c r="R28" s="89"/>
      <c r="S28" s="89"/>
      <c r="T28" s="89"/>
      <c r="U28" s="82"/>
    </row>
    <row r="29" spans="1:21" ht="42.75" customHeight="1" thickBot="1" x14ac:dyDescent="0.3">
      <c r="A29" s="82"/>
      <c r="B29" s="177"/>
      <c r="C29" s="172"/>
      <c r="D29" s="173"/>
      <c r="E29" s="173"/>
      <c r="F29" s="173"/>
      <c r="G29" s="173"/>
      <c r="H29" s="173"/>
      <c r="I29" s="174"/>
      <c r="J29" s="123"/>
      <c r="K29" s="89"/>
      <c r="L29" s="89"/>
      <c r="M29" s="89"/>
      <c r="N29" s="89"/>
      <c r="O29" s="89"/>
      <c r="P29" s="89"/>
      <c r="Q29" s="89"/>
      <c r="R29" s="89"/>
      <c r="S29" s="89"/>
      <c r="T29" s="89"/>
      <c r="U29" s="82"/>
    </row>
    <row r="30" spans="1:21" ht="59.25" customHeight="1" thickBot="1" x14ac:dyDescent="0.3">
      <c r="A30" s="82"/>
      <c r="B30" s="88" t="s">
        <v>70</v>
      </c>
      <c r="C30" s="179" t="s">
        <v>71</v>
      </c>
      <c r="D30" s="180"/>
      <c r="E30" s="180"/>
      <c r="F30" s="180"/>
      <c r="G30" s="180"/>
      <c r="H30" s="180"/>
      <c r="I30" s="181"/>
      <c r="J30" s="123"/>
      <c r="K30" s="89"/>
      <c r="L30" s="89"/>
      <c r="M30" s="89"/>
      <c r="N30" s="89"/>
      <c r="O30" s="89"/>
      <c r="P30" s="89"/>
      <c r="Q30" s="89"/>
      <c r="R30" s="89"/>
      <c r="S30" s="89"/>
      <c r="T30" s="89"/>
      <c r="U30" s="82"/>
    </row>
    <row r="31" spans="1:21" ht="15" customHeight="1" x14ac:dyDescent="0.25">
      <c r="A31" s="82"/>
      <c r="B31" s="175" t="s">
        <v>72</v>
      </c>
      <c r="C31" s="166" t="s">
        <v>73</v>
      </c>
      <c r="D31" s="167"/>
      <c r="E31" s="167"/>
      <c r="F31" s="167"/>
      <c r="G31" s="167"/>
      <c r="H31" s="167"/>
      <c r="I31" s="168"/>
      <c r="J31" s="123"/>
      <c r="K31" s="89"/>
      <c r="L31" s="89"/>
      <c r="M31" s="89"/>
      <c r="N31" s="89"/>
      <c r="O31" s="89"/>
      <c r="P31" s="89"/>
      <c r="Q31" s="89"/>
      <c r="R31" s="89"/>
      <c r="S31" s="89"/>
      <c r="T31" s="89"/>
      <c r="U31" s="82"/>
    </row>
    <row r="32" spans="1:21" ht="15" customHeight="1" x14ac:dyDescent="0.25">
      <c r="A32" s="82"/>
      <c r="B32" s="176"/>
      <c r="C32" s="169"/>
      <c r="D32" s="170"/>
      <c r="E32" s="170"/>
      <c r="F32" s="170"/>
      <c r="G32" s="170"/>
      <c r="H32" s="170"/>
      <c r="I32" s="171"/>
      <c r="J32" s="123"/>
      <c r="K32" s="89"/>
      <c r="L32" s="89"/>
      <c r="M32" s="89"/>
      <c r="N32" s="89"/>
      <c r="O32" s="89"/>
      <c r="P32" s="89"/>
      <c r="Q32" s="89"/>
      <c r="R32" s="89"/>
      <c r="S32" s="89"/>
      <c r="T32" s="89"/>
      <c r="U32" s="82"/>
    </row>
    <row r="33" spans="1:21" ht="15" customHeight="1" x14ac:dyDescent="0.25">
      <c r="A33" s="82"/>
      <c r="B33" s="176"/>
      <c r="C33" s="169"/>
      <c r="D33" s="170"/>
      <c r="E33" s="170"/>
      <c r="F33" s="170"/>
      <c r="G33" s="170"/>
      <c r="H33" s="170"/>
      <c r="I33" s="171"/>
      <c r="J33" s="123"/>
      <c r="K33" s="89"/>
      <c r="L33" s="89"/>
      <c r="M33" s="89"/>
      <c r="N33" s="89"/>
      <c r="O33" s="89"/>
      <c r="P33" s="89"/>
      <c r="Q33" s="89"/>
      <c r="R33" s="89"/>
      <c r="S33" s="89"/>
      <c r="T33" s="89"/>
      <c r="U33" s="82"/>
    </row>
    <row r="34" spans="1:21" ht="50.25" customHeight="1" thickBot="1" x14ac:dyDescent="0.3">
      <c r="A34" s="82"/>
      <c r="B34" s="177"/>
      <c r="C34" s="172"/>
      <c r="D34" s="173"/>
      <c r="E34" s="173"/>
      <c r="F34" s="173"/>
      <c r="G34" s="173"/>
      <c r="H34" s="173"/>
      <c r="I34" s="174"/>
      <c r="J34" s="123"/>
      <c r="K34" s="89"/>
      <c r="L34" s="89"/>
      <c r="M34" s="89"/>
      <c r="N34" s="89"/>
      <c r="O34" s="89"/>
      <c r="P34" s="89"/>
      <c r="Q34" s="89"/>
      <c r="R34" s="89"/>
      <c r="S34" s="89"/>
      <c r="T34" s="89"/>
      <c r="U34" s="82"/>
    </row>
    <row r="35" spans="1:21" ht="41.25" customHeight="1" thickBot="1" x14ac:dyDescent="0.3">
      <c r="A35" s="82"/>
      <c r="B35" s="88" t="s">
        <v>74</v>
      </c>
      <c r="C35" s="179" t="s">
        <v>75</v>
      </c>
      <c r="D35" s="180"/>
      <c r="E35" s="180"/>
      <c r="F35" s="180"/>
      <c r="G35" s="180"/>
      <c r="H35" s="180"/>
      <c r="I35" s="181"/>
      <c r="J35" s="123"/>
      <c r="K35" s="89"/>
      <c r="L35" s="82"/>
      <c r="M35" s="82"/>
      <c r="N35" s="82"/>
      <c r="O35" s="82"/>
      <c r="P35" s="82"/>
      <c r="Q35" s="82"/>
      <c r="R35" s="82"/>
      <c r="S35" s="82"/>
      <c r="U35" s="82"/>
    </row>
    <row r="36" spans="1:21" ht="51.75" customHeight="1" thickBot="1" x14ac:dyDescent="0.3">
      <c r="A36" s="82"/>
      <c r="B36" s="87" t="s">
        <v>76</v>
      </c>
      <c r="C36" s="179" t="s">
        <v>77</v>
      </c>
      <c r="D36" s="180"/>
      <c r="E36" s="180"/>
      <c r="F36" s="180"/>
      <c r="G36" s="180"/>
      <c r="H36" s="180"/>
      <c r="I36" s="181"/>
      <c r="J36" s="123"/>
      <c r="K36" s="89"/>
      <c r="L36" s="82"/>
      <c r="M36" s="82"/>
      <c r="N36" s="82"/>
      <c r="O36" s="82"/>
      <c r="P36" s="82"/>
      <c r="Q36" s="82"/>
      <c r="R36" s="82"/>
      <c r="S36" s="82"/>
      <c r="T36" s="82"/>
      <c r="U36" s="82"/>
    </row>
    <row r="37" spans="1:21" ht="15" customHeight="1" x14ac:dyDescent="0.25">
      <c r="A37" s="82"/>
      <c r="B37" s="175" t="s">
        <v>78</v>
      </c>
      <c r="C37" s="166" t="s">
        <v>79</v>
      </c>
      <c r="D37" s="167"/>
      <c r="E37" s="167"/>
      <c r="F37" s="167"/>
      <c r="G37" s="167"/>
      <c r="H37" s="167"/>
      <c r="I37" s="168"/>
      <c r="J37" s="123"/>
      <c r="K37" s="89"/>
      <c r="L37" s="82"/>
      <c r="M37" s="82"/>
      <c r="N37" s="82"/>
      <c r="O37" s="82"/>
      <c r="P37" s="82"/>
      <c r="Q37" s="82"/>
      <c r="R37" s="82"/>
      <c r="S37" s="82"/>
      <c r="T37" s="82"/>
      <c r="U37" s="82"/>
    </row>
    <row r="38" spans="1:21" ht="39" customHeight="1" x14ac:dyDescent="0.25">
      <c r="A38" s="82"/>
      <c r="B38" s="176"/>
      <c r="C38" s="169"/>
      <c r="D38" s="170"/>
      <c r="E38" s="170"/>
      <c r="F38" s="170"/>
      <c r="G38" s="170"/>
      <c r="H38" s="170"/>
      <c r="I38" s="171"/>
      <c r="J38" s="123"/>
      <c r="K38" s="82"/>
      <c r="L38" s="82"/>
      <c r="M38" s="82"/>
      <c r="N38" s="82"/>
      <c r="O38" s="82"/>
      <c r="P38" s="82"/>
      <c r="Q38" s="82"/>
      <c r="R38" s="82"/>
      <c r="S38" s="82"/>
      <c r="T38" s="82"/>
      <c r="U38" s="82"/>
    </row>
    <row r="39" spans="1:21" ht="27" customHeight="1" x14ac:dyDescent="0.25">
      <c r="A39" s="82"/>
      <c r="B39" s="176"/>
      <c r="C39" s="169"/>
      <c r="D39" s="170"/>
      <c r="E39" s="170"/>
      <c r="F39" s="170"/>
      <c r="G39" s="170"/>
      <c r="H39" s="170"/>
      <c r="I39" s="171"/>
      <c r="J39" s="123"/>
      <c r="K39" s="82"/>
      <c r="L39" s="82"/>
      <c r="M39" s="82"/>
      <c r="N39" s="82"/>
      <c r="O39" s="82"/>
      <c r="P39" s="82"/>
      <c r="Q39" s="82"/>
      <c r="R39" s="82"/>
      <c r="S39" s="82"/>
      <c r="T39" s="82"/>
      <c r="U39" s="82"/>
    </row>
    <row r="40" spans="1:21" ht="24.75" customHeight="1" thickBot="1" x14ac:dyDescent="0.3">
      <c r="A40" s="82"/>
      <c r="B40" s="177"/>
      <c r="C40" s="172"/>
      <c r="D40" s="173"/>
      <c r="E40" s="173"/>
      <c r="F40" s="173"/>
      <c r="G40" s="173"/>
      <c r="H40" s="173"/>
      <c r="I40" s="174"/>
      <c r="J40" s="123"/>
      <c r="K40" s="82"/>
      <c r="L40" s="82"/>
      <c r="M40" s="82"/>
      <c r="N40" s="82"/>
      <c r="O40" s="82"/>
      <c r="P40" s="82"/>
      <c r="Q40" s="82"/>
      <c r="R40" s="82"/>
      <c r="S40" s="82"/>
      <c r="T40" s="82"/>
      <c r="U40" s="82"/>
    </row>
    <row r="41" spans="1:21" ht="36.75" customHeight="1" x14ac:dyDescent="0.25">
      <c r="A41" s="82"/>
      <c r="B41" s="89"/>
      <c r="C41" s="89"/>
      <c r="D41" s="89"/>
      <c r="E41" s="89"/>
      <c r="F41" s="89"/>
      <c r="G41" s="89"/>
      <c r="H41" s="89"/>
      <c r="I41" s="89"/>
      <c r="J41" s="89"/>
      <c r="K41" s="82"/>
      <c r="L41" s="82"/>
      <c r="M41" s="82"/>
      <c r="N41" s="82"/>
      <c r="O41" s="82"/>
      <c r="P41" s="82"/>
      <c r="Q41" s="82"/>
      <c r="R41" s="82"/>
      <c r="S41" s="82"/>
      <c r="T41" s="82"/>
      <c r="U41" s="82"/>
    </row>
    <row r="42" spans="1:21" ht="15" customHeight="1" x14ac:dyDescent="0.25">
      <c r="A42" s="82"/>
      <c r="B42" s="82"/>
      <c r="C42" s="82"/>
      <c r="D42" s="82"/>
      <c r="E42" s="82"/>
      <c r="F42" s="82"/>
      <c r="G42" s="82"/>
      <c r="H42" s="82"/>
      <c r="I42" s="82"/>
      <c r="J42" s="82"/>
      <c r="K42" s="82"/>
      <c r="U42" s="82"/>
    </row>
    <row r="43" spans="1:21" ht="15" customHeight="1" x14ac:dyDescent="0.25">
      <c r="A43" s="82"/>
      <c r="B43" s="82"/>
      <c r="C43" s="82"/>
      <c r="D43" s="82"/>
      <c r="E43" s="82"/>
      <c r="F43" s="82"/>
      <c r="G43" s="82"/>
      <c r="H43" s="82"/>
      <c r="I43" s="82"/>
      <c r="J43" s="82"/>
      <c r="K43" s="82"/>
      <c r="U43" s="82"/>
    </row>
    <row r="44" spans="1:21" ht="15" customHeight="1" x14ac:dyDescent="0.25">
      <c r="A44" s="82"/>
      <c r="B44" s="82"/>
      <c r="C44" s="82"/>
      <c r="D44" s="82"/>
      <c r="E44" s="82"/>
      <c r="F44" s="82"/>
      <c r="G44" s="82"/>
      <c r="H44" s="82"/>
      <c r="I44" s="82"/>
      <c r="J44" s="82"/>
      <c r="K44" s="82"/>
      <c r="U44" s="82"/>
    </row>
    <row r="45" spans="1:21" ht="15" customHeight="1" x14ac:dyDescent="0.25">
      <c r="A45" s="82"/>
      <c r="B45" s="82"/>
      <c r="C45" s="82"/>
      <c r="D45" s="82"/>
      <c r="E45" s="82"/>
      <c r="F45" s="82"/>
      <c r="G45" s="82"/>
      <c r="H45" s="82"/>
      <c r="I45" s="82"/>
      <c r="J45" s="82"/>
    </row>
    <row r="46" spans="1:21" ht="15" customHeight="1" x14ac:dyDescent="0.25">
      <c r="A46" s="82"/>
      <c r="B46" s="82"/>
      <c r="C46" s="82"/>
      <c r="D46" s="82"/>
      <c r="E46" s="82"/>
      <c r="F46" s="82"/>
      <c r="G46" s="82"/>
      <c r="H46" s="82"/>
      <c r="I46" s="82"/>
      <c r="J46" s="82"/>
    </row>
    <row r="47" spans="1:21" ht="15" customHeight="1" x14ac:dyDescent="0.25">
      <c r="A47" s="82"/>
      <c r="B47" s="82"/>
      <c r="C47" s="82"/>
      <c r="D47" s="82"/>
      <c r="E47" s="82"/>
      <c r="F47" s="82"/>
      <c r="G47" s="82"/>
      <c r="H47" s="82"/>
      <c r="I47" s="82"/>
      <c r="J47" s="82"/>
    </row>
    <row r="48" spans="1:21" ht="15" customHeight="1" x14ac:dyDescent="0.25">
      <c r="A48" s="82"/>
      <c r="B48" s="82"/>
      <c r="C48" s="82"/>
      <c r="D48" s="82"/>
      <c r="E48" s="82"/>
      <c r="F48" s="82"/>
      <c r="G48" s="82"/>
      <c r="H48" s="82"/>
      <c r="I48" s="82"/>
      <c r="J48" s="82"/>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sheetData>
  <mergeCells count="24">
    <mergeCell ref="B12:B14"/>
    <mergeCell ref="C25:I25"/>
    <mergeCell ref="C31:I34"/>
    <mergeCell ref="C28:I29"/>
    <mergeCell ref="C21:I24"/>
    <mergeCell ref="C26:I27"/>
    <mergeCell ref="C18:I20"/>
    <mergeCell ref="B31:B34"/>
    <mergeCell ref="C37:I40"/>
    <mergeCell ref="B37:B40"/>
    <mergeCell ref="B7:I7"/>
    <mergeCell ref="C35:I35"/>
    <mergeCell ref="C36:I36"/>
    <mergeCell ref="C30:I30"/>
    <mergeCell ref="C15:I15"/>
    <mergeCell ref="B28:B29"/>
    <mergeCell ref="B9:I9"/>
    <mergeCell ref="B21:B24"/>
    <mergeCell ref="B26:B27"/>
    <mergeCell ref="C16:I17"/>
    <mergeCell ref="B16:B17"/>
    <mergeCell ref="B18:B20"/>
    <mergeCell ref="C11:I11"/>
    <mergeCell ref="C12:I14"/>
  </mergeCells>
  <pageMargins left="0.7" right="0.7" top="0.75" bottom="0.75" header="0.3" footer="0.3"/>
  <pageSetup scale="59" orientation="portrait" r:id="rId1"/>
  <rowBreaks count="1" manualBreakCount="1">
    <brk id="25" max="9" man="1"/>
  </rowBreaks>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2"/>
  <sheetViews>
    <sheetView tabSelected="1" view="pageBreakPreview" topLeftCell="G21" zoomScale="55" zoomScaleNormal="50" zoomScaleSheetLayoutView="55" zoomScalePageLayoutView="50" workbookViewId="0">
      <selection activeCell="J23" sqref="J23:J27"/>
    </sheetView>
  </sheetViews>
  <sheetFormatPr baseColWidth="10" defaultColWidth="10.85546875" defaultRowHeight="18.75" x14ac:dyDescent="0.3"/>
  <cols>
    <col min="1" max="1" width="4.28515625" style="52" customWidth="1"/>
    <col min="2" max="2" width="13" style="58" bestFit="1" customWidth="1"/>
    <col min="3" max="3" width="41.42578125" style="52" customWidth="1"/>
    <col min="4" max="4" width="41.7109375" style="52" customWidth="1"/>
    <col min="5" max="5" width="28.85546875" style="52" customWidth="1"/>
    <col min="6" max="6" width="29.7109375" style="52" customWidth="1"/>
    <col min="7" max="7" width="33.42578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42578125" style="52" customWidth="1"/>
    <col min="19" max="19" width="3.7109375" style="52" customWidth="1"/>
    <col min="20" max="16384" width="10.85546875" style="52"/>
  </cols>
  <sheetData>
    <row r="1" spans="1:21" ht="132" customHeight="1" thickBot="1" x14ac:dyDescent="0.5">
      <c r="A1" s="90"/>
      <c r="B1" s="91"/>
      <c r="C1" s="92"/>
      <c r="D1" s="92"/>
      <c r="E1" s="92"/>
      <c r="F1" s="193"/>
      <c r="G1" s="111"/>
      <c r="H1" s="189"/>
      <c r="I1" s="112"/>
      <c r="J1" s="112"/>
      <c r="K1" s="92"/>
      <c r="L1" s="92"/>
      <c r="M1" s="92"/>
      <c r="N1" s="92"/>
      <c r="O1" s="92"/>
      <c r="P1" s="93"/>
      <c r="Q1" s="92"/>
      <c r="R1" s="92"/>
      <c r="S1" s="90"/>
      <c r="T1" s="90"/>
      <c r="U1" s="90"/>
    </row>
    <row r="2" spans="1:21" ht="7.5" hidden="1" customHeight="1" x14ac:dyDescent="0.25">
      <c r="A2" s="90"/>
      <c r="B2" s="91"/>
      <c r="C2" s="92"/>
      <c r="D2" s="92"/>
      <c r="E2" s="92"/>
      <c r="F2" s="194"/>
      <c r="G2" s="113"/>
      <c r="H2" s="189"/>
      <c r="I2" s="112"/>
      <c r="J2" s="112"/>
      <c r="K2" s="92"/>
      <c r="L2" s="92"/>
      <c r="M2" s="92"/>
      <c r="N2" s="92"/>
      <c r="O2" s="92"/>
      <c r="P2" s="93"/>
      <c r="Q2" s="92"/>
      <c r="R2" s="92"/>
      <c r="S2" s="90"/>
      <c r="T2" s="90"/>
      <c r="U2" s="90"/>
    </row>
    <row r="3" spans="1:21" ht="27" hidden="1" thickBot="1" x14ac:dyDescent="0.3">
      <c r="A3" s="90"/>
      <c r="B3" s="91"/>
      <c r="C3" s="92"/>
      <c r="D3" s="92"/>
      <c r="E3" s="92"/>
      <c r="F3" s="92"/>
      <c r="G3" s="92"/>
      <c r="H3" s="92"/>
      <c r="I3" s="92"/>
      <c r="J3" s="92"/>
      <c r="K3" s="92"/>
      <c r="L3" s="92"/>
      <c r="M3" s="92"/>
      <c r="N3" s="92"/>
      <c r="O3" s="92"/>
      <c r="P3" s="93"/>
      <c r="Q3" s="92"/>
      <c r="R3" s="92"/>
      <c r="S3" s="90"/>
      <c r="T3" s="90"/>
      <c r="U3" s="90"/>
    </row>
    <row r="4" spans="1:21" ht="64.5" customHeight="1" thickBot="1" x14ac:dyDescent="0.3">
      <c r="A4" s="90"/>
      <c r="B4" s="199" t="s">
        <v>80</v>
      </c>
      <c r="C4" s="200"/>
      <c r="D4" s="200"/>
      <c r="E4" s="200"/>
      <c r="F4" s="200"/>
      <c r="G4" s="200"/>
      <c r="H4" s="200"/>
      <c r="I4" s="200"/>
      <c r="J4" s="200"/>
      <c r="K4" s="200"/>
      <c r="L4" s="200"/>
      <c r="M4" s="200"/>
      <c r="N4" s="200"/>
      <c r="O4" s="200"/>
      <c r="P4" s="200"/>
      <c r="Q4" s="200"/>
      <c r="R4" s="201"/>
      <c r="S4" s="90"/>
      <c r="T4" s="90"/>
      <c r="U4" s="90"/>
    </row>
    <row r="5" spans="1:21" ht="35.25" customHeight="1" thickBot="1" x14ac:dyDescent="0.3">
      <c r="A5" s="90"/>
      <c r="B5" s="195" t="s">
        <v>81</v>
      </c>
      <c r="C5" s="190"/>
      <c r="D5" s="190"/>
      <c r="E5" s="190"/>
      <c r="F5" s="190"/>
      <c r="G5" s="190"/>
      <c r="H5" s="191"/>
      <c r="I5" s="131"/>
      <c r="J5" s="131"/>
      <c r="K5" s="190"/>
      <c r="L5" s="190"/>
      <c r="M5" s="190"/>
      <c r="N5" s="191"/>
      <c r="O5" s="195" t="s">
        <v>82</v>
      </c>
      <c r="P5" s="196"/>
      <c r="Q5" s="196"/>
      <c r="R5" s="197"/>
      <c r="S5" s="90"/>
      <c r="T5" s="90"/>
      <c r="U5" s="90"/>
    </row>
    <row r="6" spans="1:21" s="56" customFormat="1" ht="56.25" customHeight="1" thickBot="1" x14ac:dyDescent="0.5">
      <c r="A6" s="90"/>
      <c r="B6" s="202" t="s">
        <v>17</v>
      </c>
      <c r="C6" s="203" t="s">
        <v>83</v>
      </c>
      <c r="D6" s="192" t="s">
        <v>84</v>
      </c>
      <c r="E6" s="192" t="s">
        <v>85</v>
      </c>
      <c r="F6" s="192" t="s">
        <v>86</v>
      </c>
      <c r="G6" s="192" t="s">
        <v>60</v>
      </c>
      <c r="H6" s="183" t="s">
        <v>87</v>
      </c>
      <c r="I6" s="184"/>
      <c r="J6" s="265" t="s">
        <v>88</v>
      </c>
      <c r="K6" s="266"/>
      <c r="L6" s="266"/>
      <c r="M6" s="266"/>
      <c r="N6" s="267"/>
      <c r="O6" s="192" t="s">
        <v>89</v>
      </c>
      <c r="P6" s="198" t="s">
        <v>90</v>
      </c>
      <c r="Q6" s="192" t="s">
        <v>78</v>
      </c>
      <c r="R6" s="192"/>
      <c r="S6" s="90"/>
      <c r="T6" s="90"/>
      <c r="U6" s="90"/>
    </row>
    <row r="7" spans="1:21" s="57" customFormat="1" ht="129" customHeight="1" thickBot="1" x14ac:dyDescent="0.5">
      <c r="A7" s="90"/>
      <c r="B7" s="202"/>
      <c r="C7" s="204"/>
      <c r="D7" s="192"/>
      <c r="E7" s="192"/>
      <c r="F7" s="192"/>
      <c r="G7" s="192"/>
      <c r="H7" s="185"/>
      <c r="I7" s="186"/>
      <c r="J7" s="127" t="s">
        <v>91</v>
      </c>
      <c r="K7" s="127" t="s">
        <v>92</v>
      </c>
      <c r="L7" s="127" t="s">
        <v>93</v>
      </c>
      <c r="M7" s="127" t="s">
        <v>94</v>
      </c>
      <c r="N7" s="127" t="s">
        <v>95</v>
      </c>
      <c r="O7" s="192"/>
      <c r="P7" s="198"/>
      <c r="Q7" s="94" t="s">
        <v>96</v>
      </c>
      <c r="R7" s="94" t="s">
        <v>97</v>
      </c>
      <c r="S7" s="90"/>
      <c r="T7" s="90"/>
      <c r="U7" s="90"/>
    </row>
    <row r="8" spans="1:21" ht="46.5" customHeight="1" x14ac:dyDescent="0.25">
      <c r="A8" s="90"/>
      <c r="B8" s="253">
        <v>1</v>
      </c>
      <c r="C8" s="254"/>
      <c r="D8" s="255"/>
      <c r="E8" s="258"/>
      <c r="F8" s="259"/>
      <c r="G8" s="67"/>
      <c r="H8" s="260"/>
      <c r="I8" s="263"/>
      <c r="J8" s="268"/>
      <c r="K8" s="260"/>
      <c r="L8" s="258"/>
      <c r="M8" s="261"/>
      <c r="N8" s="263"/>
      <c r="O8" s="207">
        <f>IF(SUM(K8,N8)&gt;100%,"NO PERMITIDO",SUM(K8,N8))</f>
        <v>0</v>
      </c>
      <c r="P8" s="212">
        <f>H8*O8/100%</f>
        <v>0</v>
      </c>
      <c r="Q8" s="248"/>
      <c r="R8" s="248"/>
      <c r="S8" s="90"/>
      <c r="T8" s="90"/>
      <c r="U8" s="90"/>
    </row>
    <row r="9" spans="1:21" ht="48" customHeight="1" x14ac:dyDescent="0.25">
      <c r="A9" s="90"/>
      <c r="B9" s="215"/>
      <c r="C9" s="218"/>
      <c r="D9" s="256"/>
      <c r="E9" s="247"/>
      <c r="F9" s="247"/>
      <c r="G9" s="81"/>
      <c r="H9" s="247"/>
      <c r="I9" s="238"/>
      <c r="J9" s="206"/>
      <c r="K9" s="247"/>
      <c r="L9" s="247"/>
      <c r="M9" s="262"/>
      <c r="N9" s="238"/>
      <c r="O9" s="208"/>
      <c r="P9" s="213"/>
      <c r="Q9" s="206"/>
      <c r="R9" s="206"/>
      <c r="S9" s="90"/>
      <c r="T9" s="90"/>
      <c r="U9" s="90"/>
    </row>
    <row r="10" spans="1:21" ht="48" customHeight="1" x14ac:dyDescent="0.25">
      <c r="A10" s="90"/>
      <c r="B10" s="215"/>
      <c r="C10" s="218"/>
      <c r="D10" s="256"/>
      <c r="E10" s="247"/>
      <c r="F10" s="247"/>
      <c r="G10" s="81"/>
      <c r="H10" s="247"/>
      <c r="I10" s="126"/>
      <c r="J10" s="206"/>
      <c r="K10" s="247"/>
      <c r="L10" s="247"/>
      <c r="M10" s="262"/>
      <c r="N10" s="238"/>
      <c r="O10" s="208"/>
      <c r="P10" s="213"/>
      <c r="Q10" s="206"/>
      <c r="R10" s="206"/>
      <c r="S10" s="90"/>
      <c r="T10" s="90"/>
      <c r="U10" s="90"/>
    </row>
    <row r="11" spans="1:21" ht="48" customHeight="1" x14ac:dyDescent="0.25">
      <c r="A11" s="90"/>
      <c r="B11" s="215"/>
      <c r="C11" s="218"/>
      <c r="D11" s="256"/>
      <c r="E11" s="247"/>
      <c r="F11" s="247"/>
      <c r="G11" s="81"/>
      <c r="H11" s="247"/>
      <c r="I11" s="126"/>
      <c r="J11" s="206"/>
      <c r="K11" s="247"/>
      <c r="L11" s="247"/>
      <c r="M11" s="262"/>
      <c r="N11" s="238"/>
      <c r="O11" s="208"/>
      <c r="P11" s="213"/>
      <c r="Q11" s="206"/>
      <c r="R11" s="206"/>
      <c r="S11" s="90"/>
      <c r="T11" s="90"/>
      <c r="U11" s="90"/>
    </row>
    <row r="12" spans="1:21" ht="48" customHeight="1" x14ac:dyDescent="0.25">
      <c r="A12" s="90"/>
      <c r="B12" s="216"/>
      <c r="C12" s="219"/>
      <c r="D12" s="257"/>
      <c r="E12" s="248"/>
      <c r="F12" s="247"/>
      <c r="G12" s="81"/>
      <c r="H12" s="248"/>
      <c r="I12" s="126"/>
      <c r="J12" s="206"/>
      <c r="K12" s="248"/>
      <c r="L12" s="248"/>
      <c r="M12" s="263"/>
      <c r="N12" s="238"/>
      <c r="O12" s="208"/>
      <c r="P12" s="213"/>
      <c r="Q12" s="206"/>
      <c r="R12" s="206"/>
      <c r="S12" s="90"/>
      <c r="T12" s="90"/>
      <c r="U12" s="90"/>
    </row>
    <row r="13" spans="1:21" ht="48" customHeight="1" x14ac:dyDescent="0.25">
      <c r="A13" s="90"/>
      <c r="B13" s="214">
        <v>2</v>
      </c>
      <c r="C13" s="217"/>
      <c r="D13" s="220"/>
      <c r="E13" s="217"/>
      <c r="F13" s="205"/>
      <c r="G13" s="67"/>
      <c r="H13" s="240"/>
      <c r="I13" s="126"/>
      <c r="J13" s="269"/>
      <c r="K13" s="240"/>
      <c r="L13" s="243"/>
      <c r="M13" s="240"/>
      <c r="N13" s="238"/>
      <c r="O13" s="270">
        <f t="shared" ref="O13" si="0">IF(SUM(K13,N13)&gt;100%,"NO PERMITIDO",SUM(K13,N13))</f>
        <v>0</v>
      </c>
      <c r="P13" s="271">
        <f t="shared" ref="P13" si="1">H13*O13/100%</f>
        <v>0</v>
      </c>
      <c r="Q13" s="206"/>
      <c r="R13" s="206"/>
      <c r="S13" s="90"/>
      <c r="T13" s="90"/>
      <c r="U13" s="90"/>
    </row>
    <row r="14" spans="1:21" ht="48" customHeight="1" x14ac:dyDescent="0.25">
      <c r="A14" s="90"/>
      <c r="B14" s="215"/>
      <c r="C14" s="218"/>
      <c r="D14" s="221"/>
      <c r="E14" s="218"/>
      <c r="F14" s="206"/>
      <c r="G14" s="81"/>
      <c r="H14" s="241"/>
      <c r="I14" s="126"/>
      <c r="J14" s="206"/>
      <c r="K14" s="241"/>
      <c r="L14" s="244"/>
      <c r="M14" s="241"/>
      <c r="N14" s="238"/>
      <c r="O14" s="270"/>
      <c r="P14" s="271"/>
      <c r="Q14" s="206"/>
      <c r="R14" s="206"/>
      <c r="S14" s="90"/>
      <c r="T14" s="90"/>
      <c r="U14" s="90"/>
    </row>
    <row r="15" spans="1:21" ht="56.25" customHeight="1" x14ac:dyDescent="0.25">
      <c r="A15" s="90"/>
      <c r="B15" s="215"/>
      <c r="C15" s="218"/>
      <c r="D15" s="221"/>
      <c r="E15" s="218"/>
      <c r="F15" s="206"/>
      <c r="G15" s="81"/>
      <c r="H15" s="241"/>
      <c r="I15" s="238"/>
      <c r="J15" s="206"/>
      <c r="K15" s="241"/>
      <c r="L15" s="244"/>
      <c r="M15" s="241"/>
      <c r="N15" s="238"/>
      <c r="O15" s="270"/>
      <c r="P15" s="271"/>
      <c r="Q15" s="206"/>
      <c r="R15" s="206"/>
      <c r="S15" s="90"/>
      <c r="T15" s="90"/>
      <c r="U15" s="90"/>
    </row>
    <row r="16" spans="1:21" ht="56.25" customHeight="1" x14ac:dyDescent="0.25">
      <c r="A16" s="90"/>
      <c r="B16" s="215"/>
      <c r="C16" s="218"/>
      <c r="D16" s="221"/>
      <c r="E16" s="218"/>
      <c r="F16" s="206"/>
      <c r="G16" s="81"/>
      <c r="H16" s="241"/>
      <c r="I16" s="238"/>
      <c r="J16" s="206"/>
      <c r="K16" s="241"/>
      <c r="L16" s="244"/>
      <c r="M16" s="241"/>
      <c r="N16" s="238"/>
      <c r="O16" s="270"/>
      <c r="P16" s="271"/>
      <c r="Q16" s="206"/>
      <c r="R16" s="206"/>
      <c r="S16" s="90"/>
      <c r="T16" s="90"/>
      <c r="U16" s="90"/>
    </row>
    <row r="17" spans="1:21" ht="47.25" customHeight="1" x14ac:dyDescent="0.25">
      <c r="A17" s="90"/>
      <c r="B17" s="216"/>
      <c r="C17" s="219"/>
      <c r="D17" s="222"/>
      <c r="E17" s="219"/>
      <c r="F17" s="206"/>
      <c r="G17" s="81"/>
      <c r="H17" s="242"/>
      <c r="I17" s="238"/>
      <c r="J17" s="206"/>
      <c r="K17" s="242"/>
      <c r="L17" s="245"/>
      <c r="M17" s="242"/>
      <c r="N17" s="238"/>
      <c r="O17" s="270"/>
      <c r="P17" s="271"/>
      <c r="Q17" s="206"/>
      <c r="R17" s="206"/>
      <c r="S17" s="90"/>
      <c r="T17" s="90"/>
      <c r="U17" s="90"/>
    </row>
    <row r="18" spans="1:21" ht="47.25" customHeight="1" x14ac:dyDescent="0.25">
      <c r="A18" s="90"/>
      <c r="B18" s="214">
        <v>3</v>
      </c>
      <c r="C18" s="217"/>
      <c r="D18" s="220"/>
      <c r="E18" s="217"/>
      <c r="F18" s="205"/>
      <c r="G18" s="67"/>
      <c r="H18" s="240"/>
      <c r="I18" s="126"/>
      <c r="J18" s="269"/>
      <c r="K18" s="240"/>
      <c r="L18" s="243"/>
      <c r="M18" s="240"/>
      <c r="N18" s="238"/>
      <c r="O18" s="270">
        <f t="shared" ref="O18" si="2">IF(SUM(K18,N18)&gt;100%,"NO PERMITIDO",SUM(K18,N18))</f>
        <v>0</v>
      </c>
      <c r="P18" s="271">
        <f t="shared" ref="P18" si="3">H18*O18/100%</f>
        <v>0</v>
      </c>
      <c r="Q18" s="206"/>
      <c r="R18" s="206"/>
      <c r="S18" s="90"/>
      <c r="T18" s="90"/>
      <c r="U18" s="90"/>
    </row>
    <row r="19" spans="1:21" ht="47.25" customHeight="1" x14ac:dyDescent="0.25">
      <c r="A19" s="90"/>
      <c r="B19" s="215"/>
      <c r="C19" s="218"/>
      <c r="D19" s="221"/>
      <c r="E19" s="218"/>
      <c r="F19" s="206"/>
      <c r="G19" s="81"/>
      <c r="H19" s="241"/>
      <c r="I19" s="126"/>
      <c r="J19" s="206"/>
      <c r="K19" s="241"/>
      <c r="L19" s="244"/>
      <c r="M19" s="241"/>
      <c r="N19" s="238"/>
      <c r="O19" s="270"/>
      <c r="P19" s="271"/>
      <c r="Q19" s="206"/>
      <c r="R19" s="206"/>
      <c r="S19" s="90"/>
      <c r="T19" s="90"/>
      <c r="U19" s="90"/>
    </row>
    <row r="20" spans="1:21" ht="47.25" customHeight="1" x14ac:dyDescent="0.25">
      <c r="A20" s="90"/>
      <c r="B20" s="215"/>
      <c r="C20" s="218"/>
      <c r="D20" s="221"/>
      <c r="E20" s="218"/>
      <c r="F20" s="206"/>
      <c r="G20" s="81"/>
      <c r="H20" s="241"/>
      <c r="I20" s="126"/>
      <c r="J20" s="206"/>
      <c r="K20" s="241"/>
      <c r="L20" s="244"/>
      <c r="M20" s="241"/>
      <c r="N20" s="238"/>
      <c r="O20" s="270"/>
      <c r="P20" s="271"/>
      <c r="Q20" s="206"/>
      <c r="R20" s="206"/>
      <c r="S20" s="90"/>
      <c r="T20" s="90"/>
      <c r="U20" s="90"/>
    </row>
    <row r="21" spans="1:21" ht="55.5" customHeight="1" x14ac:dyDescent="0.25">
      <c r="A21" s="90"/>
      <c r="B21" s="215"/>
      <c r="C21" s="218"/>
      <c r="D21" s="221"/>
      <c r="E21" s="218"/>
      <c r="F21" s="206"/>
      <c r="G21" s="81"/>
      <c r="H21" s="241"/>
      <c r="I21" s="238"/>
      <c r="J21" s="206"/>
      <c r="K21" s="241"/>
      <c r="L21" s="244"/>
      <c r="M21" s="241"/>
      <c r="N21" s="238"/>
      <c r="O21" s="270"/>
      <c r="P21" s="271"/>
      <c r="Q21" s="206"/>
      <c r="R21" s="206"/>
      <c r="S21" s="90"/>
      <c r="T21" s="90"/>
      <c r="U21" s="90"/>
    </row>
    <row r="22" spans="1:21" ht="39.75" customHeight="1" x14ac:dyDescent="0.25">
      <c r="A22" s="90"/>
      <c r="B22" s="216"/>
      <c r="C22" s="219"/>
      <c r="D22" s="222"/>
      <c r="E22" s="219"/>
      <c r="F22" s="206"/>
      <c r="G22" s="81"/>
      <c r="H22" s="242"/>
      <c r="I22" s="238"/>
      <c r="J22" s="206"/>
      <c r="K22" s="242"/>
      <c r="L22" s="245"/>
      <c r="M22" s="242"/>
      <c r="N22" s="238"/>
      <c r="O22" s="270"/>
      <c r="P22" s="271"/>
      <c r="Q22" s="206"/>
      <c r="R22" s="206"/>
      <c r="S22" s="90"/>
      <c r="T22" s="90"/>
      <c r="U22" s="90"/>
    </row>
    <row r="23" spans="1:21" ht="39.75" customHeight="1" x14ac:dyDescent="0.25">
      <c r="A23" s="90"/>
      <c r="B23" s="214">
        <v>4</v>
      </c>
      <c r="C23" s="217"/>
      <c r="D23" s="220"/>
      <c r="E23" s="217"/>
      <c r="F23" s="264"/>
      <c r="G23" s="67"/>
      <c r="H23" s="240"/>
      <c r="I23" s="126"/>
      <c r="J23" s="269"/>
      <c r="K23" s="240"/>
      <c r="L23" s="243"/>
      <c r="M23" s="240"/>
      <c r="N23" s="238"/>
      <c r="O23" s="270">
        <f t="shared" ref="O23" si="4">IF(SUM(K23,N23)&gt;100%,"NO PERMITIDO",SUM(K23,N23))</f>
        <v>0</v>
      </c>
      <c r="P23" s="271">
        <f t="shared" ref="P23" si="5">H23*O23/100%</f>
        <v>0</v>
      </c>
      <c r="Q23" s="206"/>
      <c r="R23" s="206"/>
      <c r="S23" s="90"/>
      <c r="T23" s="90"/>
      <c r="U23" s="90"/>
    </row>
    <row r="24" spans="1:21" ht="39.75" customHeight="1" x14ac:dyDescent="0.25">
      <c r="A24" s="90"/>
      <c r="B24" s="215"/>
      <c r="C24" s="218"/>
      <c r="D24" s="221"/>
      <c r="E24" s="218"/>
      <c r="F24" s="247"/>
      <c r="G24" s="81"/>
      <c r="H24" s="241"/>
      <c r="I24" s="126"/>
      <c r="J24" s="206"/>
      <c r="K24" s="241"/>
      <c r="L24" s="244"/>
      <c r="M24" s="241"/>
      <c r="N24" s="238"/>
      <c r="O24" s="270"/>
      <c r="P24" s="271"/>
      <c r="Q24" s="206"/>
      <c r="R24" s="206"/>
      <c r="S24" s="90"/>
      <c r="T24" s="90"/>
      <c r="U24" s="90"/>
    </row>
    <row r="25" spans="1:21" ht="39.75" customHeight="1" x14ac:dyDescent="0.25">
      <c r="A25" s="90"/>
      <c r="B25" s="215"/>
      <c r="C25" s="218"/>
      <c r="D25" s="221"/>
      <c r="E25" s="218"/>
      <c r="F25" s="247"/>
      <c r="G25" s="81"/>
      <c r="H25" s="241"/>
      <c r="I25" s="126"/>
      <c r="J25" s="206"/>
      <c r="K25" s="241"/>
      <c r="L25" s="244"/>
      <c r="M25" s="241"/>
      <c r="N25" s="238"/>
      <c r="O25" s="270"/>
      <c r="P25" s="271"/>
      <c r="Q25" s="206"/>
      <c r="R25" s="206"/>
      <c r="S25" s="90"/>
      <c r="T25" s="90"/>
      <c r="U25" s="90"/>
    </row>
    <row r="26" spans="1:21" ht="39" customHeight="1" x14ac:dyDescent="0.25">
      <c r="A26" s="90"/>
      <c r="B26" s="215"/>
      <c r="C26" s="218"/>
      <c r="D26" s="221"/>
      <c r="E26" s="218"/>
      <c r="F26" s="247"/>
      <c r="G26" s="81"/>
      <c r="H26" s="241"/>
      <c r="I26" s="238"/>
      <c r="J26" s="206"/>
      <c r="K26" s="241"/>
      <c r="L26" s="244"/>
      <c r="M26" s="241"/>
      <c r="N26" s="238"/>
      <c r="O26" s="270"/>
      <c r="P26" s="271"/>
      <c r="Q26" s="206"/>
      <c r="R26" s="206"/>
      <c r="S26" s="90"/>
      <c r="T26" s="90"/>
      <c r="U26" s="90"/>
    </row>
    <row r="27" spans="1:21" ht="39" customHeight="1" x14ac:dyDescent="0.25">
      <c r="A27" s="90"/>
      <c r="B27" s="216"/>
      <c r="C27" s="219"/>
      <c r="D27" s="222"/>
      <c r="E27" s="219"/>
      <c r="F27" s="248"/>
      <c r="G27" s="81"/>
      <c r="H27" s="242"/>
      <c r="I27" s="238"/>
      <c r="J27" s="206"/>
      <c r="K27" s="242"/>
      <c r="L27" s="245"/>
      <c r="M27" s="242"/>
      <c r="N27" s="238"/>
      <c r="O27" s="270"/>
      <c r="P27" s="271"/>
      <c r="Q27" s="206"/>
      <c r="R27" s="206"/>
      <c r="S27" s="90"/>
      <c r="T27" s="90"/>
      <c r="U27" s="90"/>
    </row>
    <row r="28" spans="1:21" ht="39" customHeight="1" x14ac:dyDescent="0.25">
      <c r="A28" s="90"/>
      <c r="B28" s="214">
        <v>5</v>
      </c>
      <c r="C28" s="217"/>
      <c r="D28" s="250"/>
      <c r="E28" s="217"/>
      <c r="F28" s="243"/>
      <c r="G28" s="67"/>
      <c r="H28" s="240"/>
      <c r="I28" s="126"/>
      <c r="J28" s="246"/>
      <c r="K28" s="240"/>
      <c r="L28" s="243"/>
      <c r="M28" s="240"/>
      <c r="N28" s="246"/>
      <c r="O28" s="208">
        <f t="shared" ref="O28" si="6">IF(SUM(K28,N28)&gt;100%,"NO PERMITIDO",SUM(K28,N28))</f>
        <v>0</v>
      </c>
      <c r="P28" s="213">
        <f t="shared" ref="P28" si="7">H28*O28/100%</f>
        <v>0</v>
      </c>
      <c r="Q28" s="206"/>
      <c r="R28" s="206"/>
      <c r="S28" s="90"/>
      <c r="T28" s="90"/>
      <c r="U28" s="90"/>
    </row>
    <row r="29" spans="1:21" ht="39" customHeight="1" x14ac:dyDescent="0.25">
      <c r="A29" s="90"/>
      <c r="B29" s="215"/>
      <c r="C29" s="218"/>
      <c r="D29" s="251"/>
      <c r="E29" s="218"/>
      <c r="F29" s="244"/>
      <c r="G29" s="81"/>
      <c r="H29" s="241"/>
      <c r="I29" s="126"/>
      <c r="J29" s="247"/>
      <c r="K29" s="241"/>
      <c r="L29" s="244"/>
      <c r="M29" s="241"/>
      <c r="N29" s="247"/>
      <c r="O29" s="208"/>
      <c r="P29" s="213"/>
      <c r="Q29" s="206"/>
      <c r="R29" s="206"/>
      <c r="S29" s="90"/>
      <c r="T29" s="90"/>
      <c r="U29" s="90"/>
    </row>
    <row r="30" spans="1:21" ht="39" customHeight="1" x14ac:dyDescent="0.25">
      <c r="A30" s="90"/>
      <c r="B30" s="215"/>
      <c r="C30" s="218"/>
      <c r="D30" s="251"/>
      <c r="E30" s="218"/>
      <c r="F30" s="244"/>
      <c r="G30" s="81"/>
      <c r="H30" s="241"/>
      <c r="I30" s="126"/>
      <c r="J30" s="247"/>
      <c r="K30" s="241"/>
      <c r="L30" s="244"/>
      <c r="M30" s="241"/>
      <c r="N30" s="247"/>
      <c r="O30" s="208"/>
      <c r="P30" s="213"/>
      <c r="Q30" s="206"/>
      <c r="R30" s="206"/>
      <c r="S30" s="90"/>
      <c r="T30" s="90"/>
      <c r="U30" s="90"/>
    </row>
    <row r="31" spans="1:21" ht="39" customHeight="1" x14ac:dyDescent="0.25">
      <c r="A31" s="90"/>
      <c r="B31" s="215"/>
      <c r="C31" s="218"/>
      <c r="D31" s="251"/>
      <c r="E31" s="218"/>
      <c r="F31" s="244"/>
      <c r="G31" s="81"/>
      <c r="H31" s="241"/>
      <c r="I31" s="238"/>
      <c r="J31" s="247"/>
      <c r="K31" s="241"/>
      <c r="L31" s="244"/>
      <c r="M31" s="241"/>
      <c r="N31" s="247"/>
      <c r="O31" s="208"/>
      <c r="P31" s="213"/>
      <c r="Q31" s="206"/>
      <c r="R31" s="206"/>
      <c r="S31" s="90"/>
      <c r="T31" s="90"/>
      <c r="U31" s="90"/>
    </row>
    <row r="32" spans="1:21" ht="48" customHeight="1" thickBot="1" x14ac:dyDescent="0.3">
      <c r="A32" s="90"/>
      <c r="B32" s="237"/>
      <c r="C32" s="249"/>
      <c r="D32" s="252"/>
      <c r="E32" s="219"/>
      <c r="F32" s="245"/>
      <c r="G32" s="81"/>
      <c r="H32" s="242"/>
      <c r="I32" s="239"/>
      <c r="J32" s="248"/>
      <c r="K32" s="242"/>
      <c r="L32" s="245"/>
      <c r="M32" s="242"/>
      <c r="N32" s="248"/>
      <c r="O32" s="208"/>
      <c r="P32" s="272"/>
      <c r="Q32" s="206"/>
      <c r="R32" s="206"/>
      <c r="S32" s="90"/>
      <c r="T32" s="90"/>
      <c r="U32" s="90"/>
    </row>
    <row r="33" spans="1:21" ht="27" customHeight="1" thickBot="1" x14ac:dyDescent="0.35">
      <c r="A33" s="90"/>
      <c r="B33" s="129" t="s">
        <v>48</v>
      </c>
      <c r="C33" s="69"/>
      <c r="D33" s="69"/>
      <c r="E33" s="70"/>
      <c r="F33" s="70"/>
      <c r="G33" s="70"/>
      <c r="H33" s="130">
        <f>IF(SUM(H8:H32)&gt;100%,"supera el 100%",SUM(H8:H32))</f>
        <v>0</v>
      </c>
      <c r="I33" s="71"/>
      <c r="J33" s="71"/>
      <c r="K33" s="71"/>
      <c r="L33" s="72"/>
      <c r="M33" s="72"/>
      <c r="N33" s="71"/>
      <c r="O33" s="72"/>
      <c r="P33" s="73">
        <f>SUM(P8:P32)</f>
        <v>0</v>
      </c>
      <c r="Q33" s="62"/>
      <c r="R33" s="78"/>
      <c r="S33" s="90"/>
      <c r="T33" s="90"/>
      <c r="U33" s="90"/>
    </row>
    <row r="34" spans="1:21" ht="27" customHeight="1" x14ac:dyDescent="0.25">
      <c r="A34" s="90"/>
      <c r="B34" s="209" t="s">
        <v>98</v>
      </c>
      <c r="C34" s="210"/>
      <c r="D34" s="210"/>
      <c r="E34" s="210"/>
      <c r="F34" s="210"/>
      <c r="G34" s="210"/>
      <c r="H34" s="210"/>
      <c r="I34" s="210"/>
      <c r="J34" s="210"/>
      <c r="K34" s="210"/>
      <c r="L34" s="210"/>
      <c r="M34" s="210"/>
      <c r="N34" s="210"/>
      <c r="O34" s="211"/>
      <c r="P34" s="68">
        <v>0</v>
      </c>
      <c r="Q34" s="187"/>
      <c r="R34" s="188"/>
      <c r="S34" s="90"/>
      <c r="T34" s="90"/>
      <c r="U34" s="90"/>
    </row>
    <row r="35" spans="1:21" ht="27" customHeight="1" x14ac:dyDescent="0.25">
      <c r="A35" s="90"/>
      <c r="B35" s="74"/>
      <c r="C35" s="65"/>
      <c r="D35" s="65"/>
      <c r="E35" s="65"/>
      <c r="F35" s="65"/>
      <c r="G35" s="65"/>
      <c r="H35" s="65"/>
      <c r="I35" s="65"/>
      <c r="J35" s="65"/>
      <c r="K35" s="65"/>
      <c r="L35" s="65"/>
      <c r="M35" s="64"/>
      <c r="N35" s="64"/>
      <c r="O35" s="64"/>
      <c r="P35" s="66">
        <f>SUM(P33:P34)</f>
        <v>0</v>
      </c>
      <c r="Q35" s="187"/>
      <c r="R35" s="188"/>
      <c r="S35" s="90"/>
      <c r="T35" s="90"/>
      <c r="U35" s="90"/>
    </row>
    <row r="36" spans="1:21" ht="27" customHeight="1" x14ac:dyDescent="0.25">
      <c r="A36" s="90"/>
      <c r="B36" s="75"/>
      <c r="C36" s="63"/>
      <c r="D36" s="63"/>
      <c r="E36" s="63"/>
      <c r="F36" s="64"/>
      <c r="G36" s="64"/>
      <c r="H36" s="64"/>
      <c r="I36" s="64"/>
      <c r="J36" s="64"/>
      <c r="K36" s="64"/>
      <c r="L36" s="64"/>
      <c r="M36" s="64"/>
      <c r="N36" s="64"/>
      <c r="O36" s="64"/>
      <c r="P36" s="64"/>
      <c r="Q36" s="187"/>
      <c r="R36" s="188"/>
      <c r="S36" s="90"/>
      <c r="T36" s="90"/>
      <c r="U36" s="90"/>
    </row>
    <row r="37" spans="1:21" ht="29.25" customHeight="1" thickBot="1" x14ac:dyDescent="0.3">
      <c r="A37" s="90"/>
      <c r="B37" s="95"/>
      <c r="C37" s="96"/>
      <c r="D37" s="76"/>
      <c r="E37" s="76"/>
      <c r="F37" s="96"/>
      <c r="G37" s="96"/>
      <c r="H37" s="76"/>
      <c r="I37" s="76"/>
      <c r="J37" s="76"/>
      <c r="K37" s="76"/>
      <c r="L37" s="76"/>
      <c r="M37" s="76"/>
      <c r="N37" s="76"/>
      <c r="O37" s="76"/>
      <c r="P37" s="97"/>
      <c r="Q37" s="76"/>
      <c r="R37" s="98"/>
      <c r="S37" s="90"/>
      <c r="T37" s="90"/>
      <c r="U37" s="90"/>
    </row>
    <row r="38" spans="1:21" ht="48.75" customHeight="1" x14ac:dyDescent="0.25">
      <c r="A38" s="90"/>
      <c r="B38" s="95"/>
      <c r="C38" s="115" t="s">
        <v>99</v>
      </c>
      <c r="D38" s="229"/>
      <c r="E38" s="229"/>
      <c r="F38" s="76"/>
      <c r="G38" s="234"/>
      <c r="H38" s="235"/>
      <c r="I38" s="235"/>
      <c r="J38" s="236"/>
      <c r="K38" s="99"/>
      <c r="L38" s="223"/>
      <c r="M38" s="224"/>
      <c r="N38" s="224"/>
      <c r="O38" s="225"/>
      <c r="P38" s="100"/>
      <c r="Q38" s="101"/>
      <c r="R38" s="102"/>
      <c r="S38" s="90"/>
      <c r="T38" s="90"/>
      <c r="U38" s="90"/>
    </row>
    <row r="39" spans="1:21" ht="48" customHeight="1" thickBot="1" x14ac:dyDescent="0.3">
      <c r="A39" s="90"/>
      <c r="B39" s="95"/>
      <c r="C39" s="115" t="s">
        <v>100</v>
      </c>
      <c r="D39" s="230"/>
      <c r="E39" s="230"/>
      <c r="F39" s="76"/>
      <c r="G39" s="231" t="s">
        <v>177</v>
      </c>
      <c r="H39" s="232"/>
      <c r="I39" s="232"/>
      <c r="J39" s="233"/>
      <c r="K39" s="99"/>
      <c r="L39" s="226" t="s">
        <v>101</v>
      </c>
      <c r="M39" s="227"/>
      <c r="N39" s="227"/>
      <c r="O39" s="228"/>
      <c r="P39" s="103"/>
      <c r="Q39" s="104"/>
      <c r="R39" s="105"/>
      <c r="S39" s="90"/>
      <c r="T39" s="90"/>
      <c r="U39" s="90"/>
    </row>
    <row r="40" spans="1:21" ht="27" thickBot="1" x14ac:dyDescent="0.3">
      <c r="A40" s="90"/>
      <c r="B40" s="106"/>
      <c r="C40" s="107"/>
      <c r="D40" s="77"/>
      <c r="E40" s="77"/>
      <c r="F40" s="77"/>
      <c r="G40" s="77"/>
      <c r="H40" s="77"/>
      <c r="I40" s="77"/>
      <c r="J40" s="77"/>
      <c r="K40" s="77"/>
      <c r="L40" s="77"/>
      <c r="M40" s="77"/>
      <c r="N40" s="77"/>
      <c r="O40" s="77"/>
      <c r="P40" s="108"/>
      <c r="Q40" s="77"/>
      <c r="R40" s="109"/>
      <c r="S40" s="90"/>
      <c r="T40" s="90"/>
      <c r="U40" s="90"/>
    </row>
    <row r="41" spans="1:21" ht="26.25" x14ac:dyDescent="0.25">
      <c r="A41" s="90"/>
      <c r="B41" s="90"/>
      <c r="C41" s="90"/>
      <c r="D41" s="90"/>
      <c r="E41" s="90"/>
      <c r="F41" s="90"/>
      <c r="G41" s="90"/>
      <c r="H41" s="90"/>
      <c r="I41" s="90"/>
      <c r="J41" s="90"/>
      <c r="K41" s="90"/>
      <c r="L41" s="90"/>
      <c r="M41" s="90"/>
      <c r="N41" s="90"/>
      <c r="O41" s="90"/>
      <c r="P41" s="90"/>
      <c r="Q41" s="90"/>
      <c r="R41" s="90"/>
      <c r="S41" s="90"/>
      <c r="T41" s="90"/>
      <c r="U41" s="90"/>
    </row>
    <row r="42" spans="1:21" ht="26.25" x14ac:dyDescent="0.25">
      <c r="A42" s="90"/>
      <c r="B42" s="90"/>
      <c r="C42" s="90"/>
      <c r="D42" s="90"/>
      <c r="E42" s="90"/>
      <c r="F42" s="90"/>
      <c r="G42" s="90"/>
      <c r="H42" s="90"/>
      <c r="I42" s="90"/>
      <c r="J42" s="90"/>
      <c r="K42" s="90"/>
      <c r="L42" s="90"/>
      <c r="M42" s="90"/>
      <c r="N42" s="90"/>
      <c r="O42" s="90"/>
      <c r="P42" s="90"/>
      <c r="Q42" s="90"/>
      <c r="R42" s="90"/>
      <c r="S42" s="90"/>
      <c r="T42" s="90"/>
      <c r="U42" s="90"/>
    </row>
  </sheetData>
  <mergeCells count="105">
    <mergeCell ref="J6:N6"/>
    <mergeCell ref="J8:J12"/>
    <mergeCell ref="J13:J17"/>
    <mergeCell ref="J18:J22"/>
    <mergeCell ref="J23:J27"/>
    <mergeCell ref="Q23:Q27"/>
    <mergeCell ref="R23:R27"/>
    <mergeCell ref="Q28:Q32"/>
    <mergeCell ref="R28:R32"/>
    <mergeCell ref="O13:O17"/>
    <mergeCell ref="P13:P17"/>
    <mergeCell ref="O18:O22"/>
    <mergeCell ref="O23:O27"/>
    <mergeCell ref="O28:O32"/>
    <mergeCell ref="P18:P22"/>
    <mergeCell ref="P23:P27"/>
    <mergeCell ref="P28:P32"/>
    <mergeCell ref="Q8:Q12"/>
    <mergeCell ref="R8:R12"/>
    <mergeCell ref="Q13:Q17"/>
    <mergeCell ref="R13:R17"/>
    <mergeCell ref="Q18:Q22"/>
    <mergeCell ref="R18:R22"/>
    <mergeCell ref="N18:N22"/>
    <mergeCell ref="N23:N27"/>
    <mergeCell ref="H18:H22"/>
    <mergeCell ref="K18:K22"/>
    <mergeCell ref="L18:L22"/>
    <mergeCell ref="M18:M22"/>
    <mergeCell ref="B18:B22"/>
    <mergeCell ref="C18:C22"/>
    <mergeCell ref="D18:D22"/>
    <mergeCell ref="E18:E22"/>
    <mergeCell ref="I21:I22"/>
    <mergeCell ref="I26:I27"/>
    <mergeCell ref="B23:B27"/>
    <mergeCell ref="C23:C27"/>
    <mergeCell ref="D23:D27"/>
    <mergeCell ref="E23:E27"/>
    <mergeCell ref="F23:F27"/>
    <mergeCell ref="H23:H27"/>
    <mergeCell ref="K23:K27"/>
    <mergeCell ref="L23:L27"/>
    <mergeCell ref="M23:M27"/>
    <mergeCell ref="E13:E17"/>
    <mergeCell ref="F13:F17"/>
    <mergeCell ref="H13:H17"/>
    <mergeCell ref="K13:K17"/>
    <mergeCell ref="L13:L17"/>
    <mergeCell ref="M13:M17"/>
    <mergeCell ref="N13:N17"/>
    <mergeCell ref="B8:B12"/>
    <mergeCell ref="C8:C12"/>
    <mergeCell ref="D8:D12"/>
    <mergeCell ref="E8:E12"/>
    <mergeCell ref="F8:F12"/>
    <mergeCell ref="H8:H12"/>
    <mergeCell ref="K8:K12"/>
    <mergeCell ref="L8:L12"/>
    <mergeCell ref="M8:M12"/>
    <mergeCell ref="N8:N12"/>
    <mergeCell ref="I8:I9"/>
    <mergeCell ref="I15:I17"/>
    <mergeCell ref="L38:O38"/>
    <mergeCell ref="L39:O39"/>
    <mergeCell ref="D38:E38"/>
    <mergeCell ref="D39:E39"/>
    <mergeCell ref="G39:J39"/>
    <mergeCell ref="G38:J38"/>
    <mergeCell ref="B28:B32"/>
    <mergeCell ref="I31:I32"/>
    <mergeCell ref="K28:K32"/>
    <mergeCell ref="L28:L32"/>
    <mergeCell ref="M28:M32"/>
    <mergeCell ref="N28:N32"/>
    <mergeCell ref="J28:J32"/>
    <mergeCell ref="C28:C32"/>
    <mergeCell ref="D28:D32"/>
    <mergeCell ref="E28:E32"/>
    <mergeCell ref="F28:F32"/>
    <mergeCell ref="H28:H32"/>
    <mergeCell ref="H6:I7"/>
    <mergeCell ref="Q34:R36"/>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8:F22"/>
    <mergeCell ref="O8:O12"/>
    <mergeCell ref="B34:O34"/>
    <mergeCell ref="P8:P12"/>
    <mergeCell ref="B13:B17"/>
    <mergeCell ref="C13:C17"/>
    <mergeCell ref="D13:D17"/>
  </mergeCells>
  <conditionalFormatting sqref="O8 O13 O18 O23 O28">
    <cfRule type="cellIs" dxfId="4" priority="2" operator="greaterThan">
      <formula>100</formula>
    </cfRule>
  </conditionalFormatting>
  <dataValidations count="1">
    <dataValidation allowBlank="1" showInputMessage="1" showErrorMessage="1" errorTitle="error" error="solo datos númericos" sqref="H8:H32"/>
  </dataValidations>
  <printOptions horizontalCentered="1" verticalCentered="1"/>
  <pageMargins left="0.25" right="0.25" top="0.75" bottom="0.75" header="0.3" footer="0.3"/>
  <pageSetup paperSize="120" scale="27" fitToHeight="0" orientation="landscape" r:id="rId1"/>
  <rowBreaks count="1" manualBreakCount="1">
    <brk id="40" max="17" man="1"/>
  </rowBreaks>
  <colBreaks count="1" manualBreakCount="1">
    <brk id="18" max="40"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52" t="s">
        <v>102</v>
      </c>
      <c r="C2" s="152"/>
      <c r="D2" s="152"/>
      <c r="E2" s="152"/>
      <c r="F2" s="294"/>
      <c r="G2" s="294"/>
      <c r="H2" s="294"/>
      <c r="I2" s="294"/>
      <c r="J2" s="294"/>
      <c r="K2" s="294"/>
      <c r="L2" s="294"/>
      <c r="M2" s="294"/>
      <c r="N2" s="294"/>
      <c r="O2" s="294"/>
      <c r="P2" s="294"/>
      <c r="Q2" s="294"/>
      <c r="R2" s="294"/>
    </row>
    <row r="3" spans="1:19" x14ac:dyDescent="0.25">
      <c r="B3" s="162" t="s">
        <v>1</v>
      </c>
      <c r="C3" s="162"/>
      <c r="D3" s="162"/>
      <c r="E3" s="16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103</v>
      </c>
      <c r="D8" s="6">
        <v>41715</v>
      </c>
      <c r="F8" s="21"/>
    </row>
    <row r="9" spans="1:19" x14ac:dyDescent="0.25">
      <c r="C9" s="156" t="s">
        <v>104</v>
      </c>
      <c r="D9" s="5" t="s">
        <v>105</v>
      </c>
      <c r="F9" s="20"/>
      <c r="G9" s="7"/>
    </row>
    <row r="10" spans="1:19" x14ac:dyDescent="0.25">
      <c r="C10" s="156"/>
      <c r="D10" s="5" t="s">
        <v>13</v>
      </c>
      <c r="F10" s="20"/>
    </row>
    <row r="11" spans="1:19" x14ac:dyDescent="0.25">
      <c r="C11" s="2" t="s">
        <v>106</v>
      </c>
      <c r="D11" s="5" t="s">
        <v>105</v>
      </c>
      <c r="F11" s="20"/>
    </row>
    <row r="12" spans="1:19" x14ac:dyDescent="0.25">
      <c r="C12" s="2"/>
      <c r="D12" s="5" t="s">
        <v>107</v>
      </c>
      <c r="F12" s="20"/>
    </row>
    <row r="13" spans="1:19" x14ac:dyDescent="0.25">
      <c r="D13" s="29"/>
      <c r="E13" s="20"/>
      <c r="F13" s="20"/>
    </row>
    <row r="14" spans="1:19" ht="15.75" thickBot="1" x14ac:dyDescent="0.3"/>
    <row r="15" spans="1:19" ht="15.75" thickBot="1" x14ac:dyDescent="0.3">
      <c r="A15" s="295" t="s">
        <v>14</v>
      </c>
      <c r="B15" s="296"/>
      <c r="C15" s="296"/>
      <c r="D15" s="296"/>
      <c r="E15" s="296"/>
      <c r="F15" s="296"/>
      <c r="G15" s="296"/>
      <c r="H15" s="297" t="s">
        <v>108</v>
      </c>
      <c r="I15" s="280"/>
      <c r="J15" s="280"/>
      <c r="K15" s="280"/>
      <c r="L15" s="280"/>
      <c r="M15" s="280"/>
      <c r="N15" s="280"/>
      <c r="O15" s="280"/>
      <c r="P15" s="280"/>
      <c r="Q15" s="280"/>
      <c r="R15" s="281"/>
    </row>
    <row r="16" spans="1:19" ht="28.5" customHeight="1" x14ac:dyDescent="0.25">
      <c r="A16" s="119" t="s">
        <v>17</v>
      </c>
      <c r="B16" s="119" t="s">
        <v>18</v>
      </c>
      <c r="C16" s="128" t="s">
        <v>19</v>
      </c>
      <c r="D16" s="119" t="s">
        <v>20</v>
      </c>
      <c r="E16" s="119" t="s">
        <v>109</v>
      </c>
      <c r="F16" s="119" t="s">
        <v>22</v>
      </c>
      <c r="G16" s="36" t="s">
        <v>23</v>
      </c>
      <c r="H16" s="298" t="s">
        <v>110</v>
      </c>
      <c r="I16" s="299"/>
      <c r="J16" s="299"/>
      <c r="K16" s="300"/>
      <c r="L16" s="119" t="s">
        <v>111</v>
      </c>
      <c r="M16" s="301" t="s">
        <v>112</v>
      </c>
      <c r="N16" s="303" t="s">
        <v>113</v>
      </c>
      <c r="O16" s="305" t="s">
        <v>114</v>
      </c>
      <c r="P16" s="306"/>
      <c r="Q16" s="298" t="s">
        <v>16</v>
      </c>
      <c r="R16" s="300"/>
    </row>
    <row r="17" spans="1:18" ht="30" customHeight="1" x14ac:dyDescent="0.25">
      <c r="A17" s="160" t="s">
        <v>26</v>
      </c>
      <c r="B17" s="161">
        <v>0.3</v>
      </c>
      <c r="C17" s="139" t="s">
        <v>27</v>
      </c>
      <c r="D17" s="10" t="s">
        <v>28</v>
      </c>
      <c r="E17" s="139">
        <v>4</v>
      </c>
      <c r="F17" s="139" t="s">
        <v>29</v>
      </c>
      <c r="G17" s="153" t="s">
        <v>30</v>
      </c>
      <c r="H17" s="116" t="s">
        <v>115</v>
      </c>
      <c r="I17" s="116" t="s">
        <v>116</v>
      </c>
      <c r="J17" s="116" t="s">
        <v>117</v>
      </c>
      <c r="K17" s="116" t="s">
        <v>118</v>
      </c>
      <c r="L17" s="9" t="s">
        <v>119</v>
      </c>
      <c r="M17" s="302"/>
      <c r="N17" s="304"/>
      <c r="O17" s="22" t="s">
        <v>120</v>
      </c>
      <c r="P17" s="22" t="s">
        <v>97</v>
      </c>
      <c r="Q17" s="22" t="s">
        <v>24</v>
      </c>
      <c r="R17" s="117" t="s">
        <v>25</v>
      </c>
    </row>
    <row r="18" spans="1:18" ht="45" customHeight="1" x14ac:dyDescent="0.25">
      <c r="A18" s="160"/>
      <c r="B18" s="160"/>
      <c r="C18" s="140"/>
      <c r="D18" s="11" t="s">
        <v>31</v>
      </c>
      <c r="E18" s="140"/>
      <c r="F18" s="140"/>
      <c r="G18" s="153"/>
      <c r="H18" s="291">
        <v>0.25</v>
      </c>
      <c r="I18" s="282">
        <f>1/E17</f>
        <v>0.25</v>
      </c>
      <c r="J18" s="282"/>
      <c r="K18" s="282"/>
      <c r="L18" s="288">
        <f>SUM(H18:K18)</f>
        <v>0.5</v>
      </c>
      <c r="M18" s="288">
        <f>2*B17/E17</f>
        <v>0.15</v>
      </c>
      <c r="N18" s="285" t="s">
        <v>121</v>
      </c>
      <c r="O18" s="285" t="s">
        <v>122</v>
      </c>
      <c r="P18" s="139" t="s">
        <v>123</v>
      </c>
      <c r="Q18" s="285" t="s">
        <v>124</v>
      </c>
      <c r="R18" s="139"/>
    </row>
    <row r="19" spans="1:18" ht="35.25" customHeight="1" x14ac:dyDescent="0.25">
      <c r="A19" s="160"/>
      <c r="B19" s="160"/>
      <c r="C19" s="140"/>
      <c r="D19" s="11" t="s">
        <v>32</v>
      </c>
      <c r="E19" s="140"/>
      <c r="F19" s="140"/>
      <c r="G19" s="153"/>
      <c r="H19" s="292"/>
      <c r="I19" s="283"/>
      <c r="J19" s="283"/>
      <c r="K19" s="283"/>
      <c r="L19" s="289"/>
      <c r="M19" s="289"/>
      <c r="N19" s="286"/>
      <c r="O19" s="286"/>
      <c r="P19" s="140"/>
      <c r="Q19" s="286"/>
      <c r="R19" s="140"/>
    </row>
    <row r="20" spans="1:18" ht="39.75" customHeight="1" x14ac:dyDescent="0.25">
      <c r="A20" s="160"/>
      <c r="B20" s="160"/>
      <c r="C20" s="141"/>
      <c r="D20" s="11" t="s">
        <v>33</v>
      </c>
      <c r="E20" s="141"/>
      <c r="F20" s="141"/>
      <c r="G20" s="153"/>
      <c r="H20" s="293"/>
      <c r="I20" s="284"/>
      <c r="J20" s="284"/>
      <c r="K20" s="284"/>
      <c r="L20" s="290"/>
      <c r="M20" s="290"/>
      <c r="N20" s="287"/>
      <c r="O20" s="287"/>
      <c r="P20" s="141"/>
      <c r="Q20" s="287"/>
      <c r="R20" s="141"/>
    </row>
    <row r="21" spans="1:18" ht="56.25" customHeight="1" x14ac:dyDescent="0.25">
      <c r="A21" s="149" t="s">
        <v>34</v>
      </c>
      <c r="B21" s="146">
        <v>0.4</v>
      </c>
      <c r="C21" s="139" t="s">
        <v>35</v>
      </c>
      <c r="D21" s="11" t="s">
        <v>125</v>
      </c>
      <c r="E21" s="139">
        <v>20</v>
      </c>
      <c r="F21" s="139" t="s">
        <v>37</v>
      </c>
      <c r="G21" s="139" t="s">
        <v>126</v>
      </c>
      <c r="H21" s="282">
        <v>0.08</v>
      </c>
      <c r="I21" s="282">
        <f>7/E21</f>
        <v>0.35</v>
      </c>
      <c r="J21" s="273"/>
      <c r="K21" s="139"/>
      <c r="L21" s="273">
        <f>+H21+I21+J21+K21</f>
        <v>0.43</v>
      </c>
      <c r="M21" s="273">
        <f>9*B21/E21</f>
        <v>0.18</v>
      </c>
      <c r="N21" s="139"/>
      <c r="O21" s="139"/>
      <c r="P21" s="139"/>
      <c r="Q21" s="139"/>
      <c r="R21" s="143"/>
    </row>
    <row r="22" spans="1:18" ht="47.25" customHeight="1" x14ac:dyDescent="0.25">
      <c r="A22" s="150"/>
      <c r="B22" s="147"/>
      <c r="C22" s="140"/>
      <c r="D22" s="11" t="s">
        <v>39</v>
      </c>
      <c r="E22" s="140"/>
      <c r="F22" s="140"/>
      <c r="G22" s="140"/>
      <c r="H22" s="283"/>
      <c r="I22" s="283"/>
      <c r="J22" s="140"/>
      <c r="K22" s="140"/>
      <c r="L22" s="274"/>
      <c r="M22" s="274"/>
      <c r="N22" s="140"/>
      <c r="O22" s="140"/>
      <c r="P22" s="140"/>
      <c r="Q22" s="140"/>
      <c r="R22" s="144"/>
    </row>
    <row r="23" spans="1:18" ht="57" customHeight="1" x14ac:dyDescent="0.25">
      <c r="A23" s="151"/>
      <c r="B23" s="148"/>
      <c r="C23" s="141"/>
      <c r="D23" s="11" t="s">
        <v>41</v>
      </c>
      <c r="E23" s="140"/>
      <c r="F23" s="141"/>
      <c r="G23" s="141"/>
      <c r="H23" s="284"/>
      <c r="I23" s="284"/>
      <c r="J23" s="141"/>
      <c r="K23" s="141"/>
      <c r="L23" s="275"/>
      <c r="M23" s="275"/>
      <c r="N23" s="141"/>
      <c r="O23" s="141"/>
      <c r="P23" s="141"/>
      <c r="Q23" s="141"/>
      <c r="R23" s="145"/>
    </row>
    <row r="24" spans="1:18" ht="55.5" customHeight="1" x14ac:dyDescent="0.25">
      <c r="A24" s="149" t="s">
        <v>43</v>
      </c>
      <c r="B24" s="146">
        <v>0.3</v>
      </c>
      <c r="C24" s="139" t="s">
        <v>44</v>
      </c>
      <c r="D24" s="11" t="s">
        <v>45</v>
      </c>
      <c r="E24" s="139">
        <v>15</v>
      </c>
      <c r="F24" s="139" t="s">
        <v>29</v>
      </c>
      <c r="G24" s="139" t="s">
        <v>42</v>
      </c>
      <c r="H24" s="282">
        <v>0.1</v>
      </c>
      <c r="I24" s="282">
        <f>5/E24</f>
        <v>0.33333333333333331</v>
      </c>
      <c r="J24" s="139"/>
      <c r="K24" s="139"/>
      <c r="L24" s="273">
        <f>+H24+I24+J24+K24</f>
        <v>0.43333333333333335</v>
      </c>
      <c r="M24" s="273">
        <f>8*B24/E24</f>
        <v>0.16</v>
      </c>
      <c r="N24" s="139"/>
      <c r="O24" s="139"/>
      <c r="P24" s="139"/>
      <c r="Q24" s="139"/>
      <c r="R24" s="139"/>
    </row>
    <row r="25" spans="1:18" ht="39.75" customHeight="1" x14ac:dyDescent="0.25">
      <c r="A25" s="150"/>
      <c r="B25" s="147"/>
      <c r="C25" s="140"/>
      <c r="D25" s="11" t="s">
        <v>46</v>
      </c>
      <c r="E25" s="140"/>
      <c r="F25" s="140"/>
      <c r="G25" s="140"/>
      <c r="H25" s="283"/>
      <c r="I25" s="283"/>
      <c r="J25" s="140"/>
      <c r="K25" s="140"/>
      <c r="L25" s="274"/>
      <c r="M25" s="274"/>
      <c r="N25" s="140"/>
      <c r="O25" s="140"/>
      <c r="P25" s="140"/>
      <c r="Q25" s="140"/>
      <c r="R25" s="140"/>
    </row>
    <row r="26" spans="1:18" ht="39" customHeight="1" x14ac:dyDescent="0.25">
      <c r="A26" s="151"/>
      <c r="B26" s="148"/>
      <c r="C26" s="141"/>
      <c r="D26" s="11" t="s">
        <v>47</v>
      </c>
      <c r="E26" s="141"/>
      <c r="F26" s="141"/>
      <c r="G26" s="141"/>
      <c r="H26" s="284"/>
      <c r="I26" s="284"/>
      <c r="J26" s="141"/>
      <c r="K26" s="141"/>
      <c r="L26" s="275"/>
      <c r="M26" s="275"/>
      <c r="N26" s="141"/>
      <c r="O26" s="141"/>
      <c r="P26" s="141"/>
      <c r="Q26" s="141"/>
      <c r="R26" s="141"/>
    </row>
    <row r="27" spans="1:18" ht="33.75" customHeight="1" x14ac:dyDescent="0.25">
      <c r="A27" s="117" t="s">
        <v>48</v>
      </c>
      <c r="B27" s="118">
        <f>SUM(B17:B26)</f>
        <v>1</v>
      </c>
      <c r="C27" s="118"/>
      <c r="D27" s="5"/>
      <c r="E27" s="5"/>
      <c r="F27" s="5"/>
      <c r="G27" s="11"/>
      <c r="H27" s="118">
        <f>SUM(H18:H26)</f>
        <v>0.43000000000000005</v>
      </c>
      <c r="I27" s="118">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134"/>
      <c r="E29" s="135"/>
      <c r="F29" s="276"/>
      <c r="G29" s="277"/>
      <c r="H29" s="278"/>
      <c r="I29" s="24"/>
      <c r="J29" s="24"/>
      <c r="K29" s="24"/>
      <c r="L29" s="24"/>
      <c r="M29" s="24"/>
      <c r="N29" s="24"/>
      <c r="O29" s="24"/>
      <c r="P29" s="24"/>
      <c r="Q29" s="24"/>
      <c r="R29" s="24"/>
    </row>
    <row r="30" spans="1:18" ht="15.75" thickBot="1" x14ac:dyDescent="0.3">
      <c r="A30" s="13"/>
      <c r="D30" s="132" t="s">
        <v>49</v>
      </c>
      <c r="E30" s="133"/>
      <c r="F30" s="121"/>
      <c r="G30" s="133" t="s">
        <v>50</v>
      </c>
      <c r="H30" s="136"/>
      <c r="I30" s="25"/>
      <c r="J30" s="25"/>
      <c r="K30" s="25"/>
      <c r="L30" s="25"/>
      <c r="M30" s="25"/>
      <c r="N30" s="25"/>
      <c r="O30" s="25"/>
      <c r="P30" s="25"/>
      <c r="Q30" s="25"/>
      <c r="R30" s="25"/>
    </row>
    <row r="31" spans="1:18" ht="15.75" thickBot="1" x14ac:dyDescent="0.3">
      <c r="A31" s="13"/>
    </row>
    <row r="32" spans="1:18" ht="15.75" thickBot="1" x14ac:dyDescent="0.3">
      <c r="A32" s="13"/>
      <c r="B32" s="279" t="s">
        <v>127</v>
      </c>
      <c r="C32" s="280"/>
      <c r="D32" s="280"/>
      <c r="E32" s="280"/>
      <c r="F32" s="280"/>
      <c r="G32" s="280"/>
      <c r="H32" s="281"/>
      <c r="I32" s="34"/>
      <c r="J32" s="34"/>
      <c r="K32" s="34"/>
      <c r="L32" s="34"/>
      <c r="M32" s="34"/>
      <c r="N32" s="34"/>
      <c r="O32" s="34"/>
      <c r="P32" s="34"/>
      <c r="Q32" s="34"/>
      <c r="R32" s="34"/>
    </row>
    <row r="33" spans="1:18" ht="42.75" x14ac:dyDescent="0.25">
      <c r="A33" s="13"/>
      <c r="B33" s="14" t="s">
        <v>128</v>
      </c>
      <c r="C33" s="30" t="s">
        <v>129</v>
      </c>
      <c r="D33" s="15" t="s">
        <v>130</v>
      </c>
      <c r="E33" s="15" t="s">
        <v>131</v>
      </c>
      <c r="F33" s="15" t="s">
        <v>132</v>
      </c>
      <c r="G33" s="128" t="s">
        <v>133</v>
      </c>
      <c r="H33" s="128" t="s">
        <v>134</v>
      </c>
      <c r="I33" s="25"/>
      <c r="J33" s="25"/>
      <c r="K33" s="25"/>
      <c r="L33" s="25"/>
      <c r="M33" s="25"/>
      <c r="N33" s="25"/>
      <c r="O33" s="25"/>
      <c r="P33" s="25"/>
      <c r="Q33" s="25"/>
      <c r="R33" s="25"/>
    </row>
    <row r="34" spans="1:18" ht="105" x14ac:dyDescent="0.25">
      <c r="B34" s="26" t="s">
        <v>135</v>
      </c>
      <c r="C34" s="11" t="s">
        <v>136</v>
      </c>
      <c r="D34" s="11" t="s">
        <v>137</v>
      </c>
      <c r="E34" s="16">
        <v>41807</v>
      </c>
      <c r="F34" s="11" t="s">
        <v>138</v>
      </c>
      <c r="G34" s="20"/>
      <c r="H34" s="17"/>
      <c r="I34" s="20"/>
      <c r="J34" s="20"/>
      <c r="K34" s="20"/>
      <c r="L34" s="20"/>
      <c r="M34" s="20"/>
      <c r="N34" s="20"/>
      <c r="O34" s="20"/>
      <c r="P34" s="20"/>
      <c r="Q34" s="20"/>
      <c r="R34" s="20"/>
    </row>
    <row r="35" spans="1:18" ht="42.75" x14ac:dyDescent="0.25">
      <c r="B35" s="27" t="s">
        <v>139</v>
      </c>
      <c r="C35" s="31"/>
      <c r="D35" s="5"/>
      <c r="E35" s="5"/>
      <c r="F35" s="5"/>
      <c r="G35" s="5"/>
      <c r="H35" s="17"/>
      <c r="I35" s="20"/>
      <c r="J35" s="20"/>
      <c r="K35" s="20"/>
      <c r="L35" s="20"/>
      <c r="M35" s="20"/>
      <c r="N35" s="20"/>
      <c r="O35" s="20"/>
      <c r="P35" s="20"/>
      <c r="Q35" s="20"/>
      <c r="R35" s="20"/>
    </row>
    <row r="36" spans="1:18" x14ac:dyDescent="0.25">
      <c r="B36" s="28" t="s">
        <v>60</v>
      </c>
      <c r="C36" s="32"/>
      <c r="D36" s="5"/>
      <c r="E36" s="5"/>
      <c r="F36" s="5"/>
      <c r="G36" s="5"/>
      <c r="H36" s="17"/>
      <c r="I36" s="20"/>
      <c r="J36" s="20"/>
      <c r="K36" s="20"/>
      <c r="L36" s="20"/>
      <c r="M36" s="20"/>
      <c r="N36" s="20"/>
      <c r="O36" s="20"/>
      <c r="P36" s="20"/>
      <c r="Q36" s="20"/>
      <c r="R36" s="20"/>
    </row>
    <row r="37" spans="1:18" x14ac:dyDescent="0.25">
      <c r="B37" s="28" t="s">
        <v>140</v>
      </c>
      <c r="C37" s="32"/>
      <c r="D37" s="5"/>
      <c r="E37" s="5"/>
      <c r="F37" s="5"/>
      <c r="G37" s="5"/>
      <c r="H37" s="17"/>
      <c r="I37" s="20"/>
      <c r="J37" s="20"/>
      <c r="K37" s="20"/>
      <c r="L37" s="20"/>
      <c r="M37" s="20"/>
      <c r="N37" s="20"/>
      <c r="O37" s="20"/>
      <c r="P37" s="20"/>
      <c r="Q37" s="20"/>
      <c r="R37" s="20"/>
    </row>
    <row r="38" spans="1:18" ht="15.75" thickBot="1" x14ac:dyDescent="0.3">
      <c r="B38" s="120" t="s">
        <v>141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152" t="s">
        <v>102</v>
      </c>
      <c r="C2" s="152"/>
      <c r="D2" s="152"/>
      <c r="E2" s="152"/>
      <c r="F2" s="294"/>
      <c r="G2" s="294"/>
      <c r="H2" s="294"/>
      <c r="I2" s="294"/>
      <c r="J2" s="294"/>
      <c r="K2" s="294"/>
      <c r="L2" s="294"/>
      <c r="M2" s="294"/>
      <c r="N2" s="294"/>
      <c r="O2" s="294"/>
      <c r="P2" s="294"/>
      <c r="Q2" s="294"/>
      <c r="R2" s="294"/>
    </row>
    <row r="3" spans="1:19" x14ac:dyDescent="0.25">
      <c r="B3" s="162" t="s">
        <v>1</v>
      </c>
      <c r="C3" s="162"/>
      <c r="D3" s="162"/>
      <c r="E3" s="16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103</v>
      </c>
      <c r="D8" s="6">
        <v>41715</v>
      </c>
      <c r="F8" s="21"/>
    </row>
    <row r="9" spans="1:19" x14ac:dyDescent="0.25">
      <c r="C9" s="156" t="s">
        <v>104</v>
      </c>
      <c r="D9" s="5" t="s">
        <v>105</v>
      </c>
      <c r="F9" s="20"/>
      <c r="G9" s="7"/>
    </row>
    <row r="10" spans="1:19" x14ac:dyDescent="0.25">
      <c r="C10" s="156"/>
      <c r="D10" s="5" t="s">
        <v>13</v>
      </c>
      <c r="F10" s="20"/>
    </row>
    <row r="11" spans="1:19" x14ac:dyDescent="0.25">
      <c r="C11" s="2" t="s">
        <v>106</v>
      </c>
      <c r="D11" s="5" t="s">
        <v>142</v>
      </c>
      <c r="F11" s="20"/>
    </row>
    <row r="12" spans="1:19" x14ac:dyDescent="0.25">
      <c r="C12" s="2"/>
      <c r="D12" s="5" t="s">
        <v>143</v>
      </c>
      <c r="F12" s="20"/>
    </row>
    <row r="13" spans="1:19" x14ac:dyDescent="0.25">
      <c r="D13" s="29"/>
      <c r="E13" s="20"/>
      <c r="F13" s="20"/>
    </row>
    <row r="14" spans="1:19" ht="15.75" thickBot="1" x14ac:dyDescent="0.3"/>
    <row r="15" spans="1:19" ht="15.75" thickBot="1" x14ac:dyDescent="0.3">
      <c r="A15" s="295" t="s">
        <v>14</v>
      </c>
      <c r="B15" s="296"/>
      <c r="C15" s="296"/>
      <c r="D15" s="296"/>
      <c r="E15" s="296"/>
      <c r="F15" s="296"/>
      <c r="G15" s="296"/>
      <c r="H15" s="297" t="s">
        <v>108</v>
      </c>
      <c r="I15" s="280"/>
      <c r="J15" s="280"/>
      <c r="K15" s="280"/>
      <c r="L15" s="280"/>
      <c r="M15" s="280"/>
      <c r="N15" s="280"/>
      <c r="O15" s="280"/>
      <c r="P15" s="280"/>
      <c r="Q15" s="280"/>
      <c r="R15" s="281"/>
    </row>
    <row r="16" spans="1:19" ht="28.5" customHeight="1" x14ac:dyDescent="0.25">
      <c r="A16" s="119" t="s">
        <v>17</v>
      </c>
      <c r="B16" s="119" t="s">
        <v>18</v>
      </c>
      <c r="C16" s="128" t="s">
        <v>19</v>
      </c>
      <c r="D16" s="119" t="s">
        <v>20</v>
      </c>
      <c r="E16" s="119" t="s">
        <v>109</v>
      </c>
      <c r="F16" s="119" t="s">
        <v>22</v>
      </c>
      <c r="G16" s="36" t="s">
        <v>23</v>
      </c>
      <c r="H16" s="298" t="s">
        <v>110</v>
      </c>
      <c r="I16" s="299"/>
      <c r="J16" s="299"/>
      <c r="K16" s="300"/>
      <c r="L16" s="119" t="s">
        <v>111</v>
      </c>
      <c r="M16" s="301" t="s">
        <v>112</v>
      </c>
      <c r="N16" s="303" t="s">
        <v>113</v>
      </c>
      <c r="O16" s="305" t="s">
        <v>114</v>
      </c>
      <c r="P16" s="306"/>
      <c r="Q16" s="298" t="s">
        <v>16</v>
      </c>
      <c r="R16" s="300"/>
    </row>
    <row r="17" spans="1:18" ht="30" customHeight="1" x14ac:dyDescent="0.25">
      <c r="A17" s="160" t="s">
        <v>26</v>
      </c>
      <c r="B17" s="161">
        <v>0.3</v>
      </c>
      <c r="C17" s="139" t="s">
        <v>27</v>
      </c>
      <c r="D17" s="10" t="s">
        <v>28</v>
      </c>
      <c r="E17" s="139">
        <v>4</v>
      </c>
      <c r="F17" s="139" t="s">
        <v>29</v>
      </c>
      <c r="G17" s="153" t="s">
        <v>30</v>
      </c>
      <c r="H17" s="116" t="s">
        <v>115</v>
      </c>
      <c r="I17" s="116" t="s">
        <v>116</v>
      </c>
      <c r="J17" s="116" t="s">
        <v>117</v>
      </c>
      <c r="K17" s="116" t="s">
        <v>118</v>
      </c>
      <c r="L17" s="9" t="s">
        <v>119</v>
      </c>
      <c r="M17" s="302"/>
      <c r="N17" s="304"/>
      <c r="O17" s="22" t="s">
        <v>120</v>
      </c>
      <c r="P17" s="22" t="s">
        <v>97</v>
      </c>
      <c r="Q17" s="22" t="s">
        <v>24</v>
      </c>
      <c r="R17" s="117" t="s">
        <v>25</v>
      </c>
    </row>
    <row r="18" spans="1:18" ht="45" customHeight="1" x14ac:dyDescent="0.25">
      <c r="A18" s="160"/>
      <c r="B18" s="160"/>
      <c r="C18" s="140"/>
      <c r="D18" s="11" t="s">
        <v>31</v>
      </c>
      <c r="E18" s="140"/>
      <c r="F18" s="140"/>
      <c r="G18" s="153"/>
      <c r="H18" s="282">
        <f>1/E17</f>
        <v>0.25</v>
      </c>
      <c r="I18" s="282">
        <f>+'Seguimiento 2'!I18:I20</f>
        <v>0.25</v>
      </c>
      <c r="J18" s="282">
        <f>2/E17</f>
        <v>0.5</v>
      </c>
      <c r="K18" s="282"/>
      <c r="L18" s="288">
        <f>+H18+I18+J18</f>
        <v>1</v>
      </c>
      <c r="M18" s="288">
        <f>4*B17/E17</f>
        <v>0.3</v>
      </c>
      <c r="N18" s="285" t="s">
        <v>121</v>
      </c>
      <c r="O18" s="285" t="s">
        <v>122</v>
      </c>
      <c r="P18" s="139" t="s">
        <v>123</v>
      </c>
      <c r="Q18" s="285" t="s">
        <v>124</v>
      </c>
      <c r="R18" s="139"/>
    </row>
    <row r="19" spans="1:18" ht="35.25" customHeight="1" x14ac:dyDescent="0.25">
      <c r="A19" s="160"/>
      <c r="B19" s="160"/>
      <c r="C19" s="140"/>
      <c r="D19" s="11" t="s">
        <v>32</v>
      </c>
      <c r="E19" s="140"/>
      <c r="F19" s="140"/>
      <c r="G19" s="153"/>
      <c r="H19" s="283"/>
      <c r="I19" s="283"/>
      <c r="J19" s="283"/>
      <c r="K19" s="283"/>
      <c r="L19" s="289"/>
      <c r="M19" s="289"/>
      <c r="N19" s="286"/>
      <c r="O19" s="286"/>
      <c r="P19" s="140"/>
      <c r="Q19" s="286"/>
      <c r="R19" s="140"/>
    </row>
    <row r="20" spans="1:18" ht="39.75" customHeight="1" x14ac:dyDescent="0.25">
      <c r="A20" s="160"/>
      <c r="B20" s="160"/>
      <c r="C20" s="141"/>
      <c r="D20" s="11" t="s">
        <v>33</v>
      </c>
      <c r="E20" s="141"/>
      <c r="F20" s="141"/>
      <c r="G20" s="153"/>
      <c r="H20" s="284"/>
      <c r="I20" s="284"/>
      <c r="J20" s="284"/>
      <c r="K20" s="284"/>
      <c r="L20" s="290"/>
      <c r="M20" s="290"/>
      <c r="N20" s="287"/>
      <c r="O20" s="287"/>
      <c r="P20" s="141"/>
      <c r="Q20" s="287"/>
      <c r="R20" s="141"/>
    </row>
    <row r="21" spans="1:18" ht="56.25" customHeight="1" x14ac:dyDescent="0.25">
      <c r="A21" s="149" t="s">
        <v>34</v>
      </c>
      <c r="B21" s="146">
        <v>0.4</v>
      </c>
      <c r="C21" s="139" t="s">
        <v>35</v>
      </c>
      <c r="D21" s="11" t="s">
        <v>125</v>
      </c>
      <c r="E21" s="139">
        <v>20</v>
      </c>
      <c r="F21" s="139" t="s">
        <v>37</v>
      </c>
      <c r="G21" s="139" t="s">
        <v>126</v>
      </c>
      <c r="H21" s="282">
        <f>7/25</f>
        <v>0.28000000000000003</v>
      </c>
      <c r="I21" s="273">
        <f>+'Seguimiento 2'!I21:I23</f>
        <v>0.35</v>
      </c>
      <c r="J21" s="282">
        <f>5/E21</f>
        <v>0.25</v>
      </c>
      <c r="K21" s="139"/>
      <c r="L21" s="273">
        <f>+H21+I21+J21+K21</f>
        <v>0.88</v>
      </c>
      <c r="M21" s="273">
        <f>+L21*B21</f>
        <v>0.35200000000000004</v>
      </c>
      <c r="N21" s="139"/>
      <c r="O21" s="139"/>
      <c r="P21" s="139"/>
      <c r="Q21" s="139"/>
      <c r="R21" s="139"/>
    </row>
    <row r="22" spans="1:18" ht="47.25" customHeight="1" x14ac:dyDescent="0.25">
      <c r="A22" s="150"/>
      <c r="B22" s="147"/>
      <c r="C22" s="140"/>
      <c r="D22" s="11" t="s">
        <v>39</v>
      </c>
      <c r="E22" s="140"/>
      <c r="F22" s="140"/>
      <c r="G22" s="140"/>
      <c r="H22" s="283"/>
      <c r="I22" s="140"/>
      <c r="J22" s="283"/>
      <c r="K22" s="140"/>
      <c r="L22" s="274"/>
      <c r="M22" s="274"/>
      <c r="N22" s="140"/>
      <c r="O22" s="140"/>
      <c r="P22" s="140"/>
      <c r="Q22" s="140"/>
      <c r="R22" s="140"/>
    </row>
    <row r="23" spans="1:18" ht="57" customHeight="1" x14ac:dyDescent="0.25">
      <c r="A23" s="151"/>
      <c r="B23" s="148"/>
      <c r="C23" s="141"/>
      <c r="D23" s="11" t="s">
        <v>41</v>
      </c>
      <c r="E23" s="140"/>
      <c r="F23" s="141"/>
      <c r="G23" s="141"/>
      <c r="H23" s="284"/>
      <c r="I23" s="141"/>
      <c r="J23" s="284"/>
      <c r="K23" s="141"/>
      <c r="L23" s="275"/>
      <c r="M23" s="275"/>
      <c r="N23" s="141"/>
      <c r="O23" s="141"/>
      <c r="P23" s="141"/>
      <c r="Q23" s="141"/>
      <c r="R23" s="141"/>
    </row>
    <row r="24" spans="1:18" ht="55.5" customHeight="1" x14ac:dyDescent="0.25">
      <c r="A24" s="149" t="s">
        <v>43</v>
      </c>
      <c r="B24" s="146">
        <v>0.3</v>
      </c>
      <c r="C24" s="139" t="s">
        <v>44</v>
      </c>
      <c r="D24" s="11" t="s">
        <v>45</v>
      </c>
      <c r="E24" s="139">
        <v>15</v>
      </c>
      <c r="F24" s="139" t="s">
        <v>29</v>
      </c>
      <c r="G24" s="139" t="s">
        <v>42</v>
      </c>
      <c r="H24" s="282">
        <f>3/30</f>
        <v>0.1</v>
      </c>
      <c r="I24" s="273">
        <f>+'Seguimiento 2'!I24:I26</f>
        <v>0.33333333333333331</v>
      </c>
      <c r="J24" s="282">
        <f>6/E24</f>
        <v>0.4</v>
      </c>
      <c r="K24" s="139"/>
      <c r="L24" s="273">
        <f>+H24+I24+J24+K24</f>
        <v>0.83333333333333337</v>
      </c>
      <c r="M24" s="273">
        <f>14*B24/E24</f>
        <v>0.28000000000000003</v>
      </c>
      <c r="N24" s="139"/>
      <c r="O24" s="139"/>
      <c r="P24" s="139"/>
      <c r="Q24" s="139"/>
      <c r="R24" s="139"/>
    </row>
    <row r="25" spans="1:18" ht="39.75" customHeight="1" x14ac:dyDescent="0.25">
      <c r="A25" s="150"/>
      <c r="B25" s="147"/>
      <c r="C25" s="140"/>
      <c r="D25" s="11" t="s">
        <v>46</v>
      </c>
      <c r="E25" s="140"/>
      <c r="F25" s="140"/>
      <c r="G25" s="140"/>
      <c r="H25" s="283"/>
      <c r="I25" s="140"/>
      <c r="J25" s="283"/>
      <c r="K25" s="140"/>
      <c r="L25" s="274"/>
      <c r="M25" s="274"/>
      <c r="N25" s="140"/>
      <c r="O25" s="140"/>
      <c r="P25" s="140"/>
      <c r="Q25" s="140"/>
      <c r="R25" s="140"/>
    </row>
    <row r="26" spans="1:18" ht="39" customHeight="1" x14ac:dyDescent="0.25">
      <c r="A26" s="151"/>
      <c r="B26" s="148"/>
      <c r="C26" s="141"/>
      <c r="D26" s="11" t="s">
        <v>47</v>
      </c>
      <c r="E26" s="141"/>
      <c r="F26" s="141"/>
      <c r="G26" s="141"/>
      <c r="H26" s="284"/>
      <c r="I26" s="141"/>
      <c r="J26" s="284"/>
      <c r="K26" s="141"/>
      <c r="L26" s="275"/>
      <c r="M26" s="275"/>
      <c r="N26" s="141"/>
      <c r="O26" s="141"/>
      <c r="P26" s="141"/>
      <c r="Q26" s="141"/>
      <c r="R26" s="141"/>
    </row>
    <row r="27" spans="1:18" ht="33.75" customHeight="1" x14ac:dyDescent="0.25">
      <c r="A27" s="117" t="s">
        <v>48</v>
      </c>
      <c r="B27" s="118">
        <f>SUM(B17:B26)</f>
        <v>1</v>
      </c>
      <c r="C27" s="118"/>
      <c r="D27" s="5"/>
      <c r="E27" s="5"/>
      <c r="F27" s="5"/>
      <c r="G27" s="11"/>
      <c r="H27" s="118">
        <f>SUM(H18:H26)</f>
        <v>0.63</v>
      </c>
      <c r="I27" s="118">
        <f>SUM(I18:I26)</f>
        <v>0.93333333333333335</v>
      </c>
      <c r="J27" s="118">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134"/>
      <c r="E29" s="135"/>
      <c r="F29" s="276"/>
      <c r="G29" s="277"/>
      <c r="H29" s="278"/>
      <c r="I29" s="24"/>
      <c r="J29" s="24"/>
      <c r="K29" s="24"/>
      <c r="L29" s="24"/>
      <c r="M29" s="24"/>
      <c r="N29" s="24"/>
      <c r="O29" s="24"/>
      <c r="P29" s="24"/>
      <c r="Q29" s="24"/>
      <c r="R29" s="24"/>
    </row>
    <row r="30" spans="1:18" ht="15.75" thickBot="1" x14ac:dyDescent="0.3">
      <c r="A30" s="13"/>
      <c r="D30" s="132" t="s">
        <v>49</v>
      </c>
      <c r="E30" s="133"/>
      <c r="F30" s="121"/>
      <c r="G30" s="133" t="s">
        <v>50</v>
      </c>
      <c r="H30" s="136"/>
      <c r="I30" s="25"/>
      <c r="J30" s="25"/>
      <c r="K30" s="25"/>
      <c r="L30" s="25"/>
      <c r="M30" s="25"/>
      <c r="N30" s="25"/>
      <c r="O30" s="25"/>
      <c r="P30" s="25"/>
      <c r="Q30" s="25"/>
      <c r="R30" s="25"/>
    </row>
    <row r="31" spans="1:18" ht="15.75" thickBot="1" x14ac:dyDescent="0.3">
      <c r="A31" s="13"/>
    </row>
    <row r="32" spans="1:18" ht="15.75" thickBot="1" x14ac:dyDescent="0.3">
      <c r="A32" s="13"/>
      <c r="B32" s="279" t="s">
        <v>127</v>
      </c>
      <c r="C32" s="280"/>
      <c r="D32" s="280"/>
      <c r="E32" s="280"/>
      <c r="F32" s="280"/>
      <c r="G32" s="280"/>
      <c r="H32" s="281"/>
      <c r="I32" s="34"/>
      <c r="J32" s="34"/>
      <c r="K32" s="34"/>
      <c r="L32" s="34"/>
      <c r="M32" s="34"/>
      <c r="N32" s="34"/>
      <c r="O32" s="34"/>
      <c r="P32" s="34"/>
      <c r="Q32" s="34"/>
      <c r="R32" s="34"/>
    </row>
    <row r="33" spans="1:18" ht="42.75" x14ac:dyDescent="0.25">
      <c r="A33" s="13"/>
      <c r="B33" s="14" t="s">
        <v>128</v>
      </c>
      <c r="C33" s="30" t="s">
        <v>129</v>
      </c>
      <c r="D33" s="15" t="s">
        <v>130</v>
      </c>
      <c r="E33" s="15" t="s">
        <v>131</v>
      </c>
      <c r="F33" s="15" t="s">
        <v>132</v>
      </c>
      <c r="G33" s="128" t="s">
        <v>133</v>
      </c>
      <c r="H33" s="128" t="s">
        <v>134</v>
      </c>
      <c r="I33" s="25"/>
      <c r="J33" s="25"/>
      <c r="K33" s="25"/>
      <c r="L33" s="25"/>
      <c r="M33" s="25"/>
      <c r="N33" s="25"/>
      <c r="O33" s="25"/>
      <c r="P33" s="25"/>
      <c r="Q33" s="25"/>
      <c r="R33" s="25"/>
    </row>
    <row r="34" spans="1:18" ht="105" x14ac:dyDescent="0.25">
      <c r="B34" s="26" t="s">
        <v>135</v>
      </c>
      <c r="C34" s="11" t="s">
        <v>136</v>
      </c>
      <c r="D34" s="11" t="s">
        <v>137</v>
      </c>
      <c r="E34" s="16">
        <v>41807</v>
      </c>
      <c r="F34" s="11" t="s">
        <v>138</v>
      </c>
      <c r="G34" s="20"/>
      <c r="H34" s="17"/>
      <c r="I34" s="20"/>
      <c r="J34" s="20"/>
      <c r="K34" s="20"/>
      <c r="L34" s="20"/>
      <c r="M34" s="20"/>
      <c r="N34" s="20"/>
      <c r="O34" s="20"/>
      <c r="P34" s="20"/>
      <c r="Q34" s="20"/>
      <c r="R34" s="20"/>
    </row>
    <row r="35" spans="1:18" ht="42.75" x14ac:dyDescent="0.25">
      <c r="B35" s="27" t="s">
        <v>139</v>
      </c>
      <c r="C35" s="31"/>
      <c r="D35" s="5"/>
      <c r="E35" s="5"/>
      <c r="F35" s="5"/>
      <c r="G35" s="5"/>
      <c r="H35" s="17"/>
      <c r="I35" s="20"/>
      <c r="J35" s="20"/>
      <c r="K35" s="20"/>
      <c r="L35" s="20"/>
      <c r="M35" s="20"/>
      <c r="N35" s="20"/>
      <c r="O35" s="20"/>
      <c r="P35" s="20"/>
      <c r="Q35" s="20"/>
      <c r="R35" s="20"/>
    </row>
    <row r="36" spans="1:18" x14ac:dyDescent="0.25">
      <c r="B36" s="28" t="s">
        <v>60</v>
      </c>
      <c r="C36" s="32"/>
      <c r="D36" s="5"/>
      <c r="E36" s="5"/>
      <c r="F36" s="5"/>
      <c r="G36" s="5"/>
      <c r="H36" s="17"/>
      <c r="I36" s="20"/>
      <c r="J36" s="20"/>
      <c r="K36" s="20"/>
      <c r="L36" s="20"/>
      <c r="M36" s="20"/>
      <c r="N36" s="20"/>
      <c r="O36" s="20"/>
      <c r="P36" s="20"/>
      <c r="Q36" s="20"/>
      <c r="R36" s="20"/>
    </row>
    <row r="37" spans="1:18" x14ac:dyDescent="0.25">
      <c r="B37" s="28" t="s">
        <v>140</v>
      </c>
      <c r="C37" s="32"/>
      <c r="D37" s="5"/>
      <c r="E37" s="5"/>
      <c r="F37" s="5"/>
      <c r="G37" s="5"/>
      <c r="H37" s="17"/>
      <c r="I37" s="20"/>
      <c r="J37" s="20"/>
      <c r="K37" s="20"/>
      <c r="L37" s="20"/>
      <c r="M37" s="20"/>
      <c r="N37" s="20"/>
      <c r="O37" s="20"/>
      <c r="P37" s="20"/>
      <c r="Q37" s="20"/>
      <c r="R37" s="20"/>
    </row>
    <row r="38" spans="1:18" ht="15.75" thickBot="1" x14ac:dyDescent="0.3">
      <c r="B38" s="120" t="s">
        <v>141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152" t="s">
        <v>102</v>
      </c>
      <c r="C2" s="152"/>
      <c r="D2" s="152"/>
      <c r="E2" s="152"/>
      <c r="F2" s="294"/>
      <c r="G2" s="294"/>
      <c r="H2" s="294"/>
      <c r="I2" s="294"/>
      <c r="J2" s="294"/>
      <c r="K2" s="294"/>
      <c r="L2" s="294"/>
      <c r="M2" s="294"/>
      <c r="N2" s="294"/>
      <c r="O2" s="294"/>
      <c r="P2" s="294"/>
      <c r="Q2" s="294"/>
      <c r="R2" s="294"/>
    </row>
    <row r="3" spans="1:19" x14ac:dyDescent="0.25">
      <c r="B3" s="162" t="s">
        <v>1</v>
      </c>
      <c r="C3" s="162"/>
      <c r="D3" s="162"/>
      <c r="E3" s="16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103</v>
      </c>
      <c r="D8" s="6">
        <v>41715</v>
      </c>
      <c r="F8" s="21"/>
    </row>
    <row r="9" spans="1:19" x14ac:dyDescent="0.25">
      <c r="C9" s="156" t="s">
        <v>104</v>
      </c>
      <c r="D9" s="5" t="s">
        <v>105</v>
      </c>
      <c r="F9" s="20"/>
      <c r="G9" s="7"/>
    </row>
    <row r="10" spans="1:19" x14ac:dyDescent="0.25">
      <c r="C10" s="156"/>
      <c r="D10" s="5" t="s">
        <v>13</v>
      </c>
      <c r="F10" s="20"/>
    </row>
    <row r="11" spans="1:19" x14ac:dyDescent="0.25">
      <c r="C11" s="2" t="s">
        <v>106</v>
      </c>
      <c r="D11" s="5" t="s">
        <v>144</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295" t="s">
        <v>14</v>
      </c>
      <c r="B15" s="296"/>
      <c r="C15" s="296"/>
      <c r="D15" s="296"/>
      <c r="E15" s="296"/>
      <c r="F15" s="296"/>
      <c r="G15" s="296"/>
      <c r="H15" s="297" t="s">
        <v>108</v>
      </c>
      <c r="I15" s="280"/>
      <c r="J15" s="280"/>
      <c r="K15" s="280"/>
      <c r="L15" s="280"/>
      <c r="M15" s="280"/>
      <c r="N15" s="280"/>
      <c r="O15" s="280"/>
      <c r="P15" s="280"/>
      <c r="Q15" s="280"/>
      <c r="R15" s="281"/>
    </row>
    <row r="16" spans="1:19" ht="28.5" customHeight="1" x14ac:dyDescent="0.25">
      <c r="A16" s="119" t="s">
        <v>17</v>
      </c>
      <c r="B16" s="119" t="s">
        <v>18</v>
      </c>
      <c r="C16" s="128" t="s">
        <v>19</v>
      </c>
      <c r="D16" s="119" t="s">
        <v>20</v>
      </c>
      <c r="E16" s="119" t="s">
        <v>109</v>
      </c>
      <c r="F16" s="119" t="s">
        <v>22</v>
      </c>
      <c r="G16" s="36" t="s">
        <v>23</v>
      </c>
      <c r="H16" s="298" t="s">
        <v>110</v>
      </c>
      <c r="I16" s="299"/>
      <c r="J16" s="299"/>
      <c r="K16" s="300"/>
      <c r="L16" s="119" t="s">
        <v>111</v>
      </c>
      <c r="M16" s="301" t="s">
        <v>112</v>
      </c>
      <c r="N16" s="303" t="s">
        <v>113</v>
      </c>
      <c r="O16" s="305" t="s">
        <v>114</v>
      </c>
      <c r="P16" s="306"/>
      <c r="Q16" s="298" t="s">
        <v>16</v>
      </c>
      <c r="R16" s="300"/>
    </row>
    <row r="17" spans="1:18" ht="30" customHeight="1" x14ac:dyDescent="0.25">
      <c r="A17" s="160" t="s">
        <v>26</v>
      </c>
      <c r="B17" s="161">
        <v>0.3</v>
      </c>
      <c r="C17" s="139" t="s">
        <v>27</v>
      </c>
      <c r="D17" s="10" t="s">
        <v>28</v>
      </c>
      <c r="E17" s="139">
        <v>4</v>
      </c>
      <c r="F17" s="139" t="s">
        <v>29</v>
      </c>
      <c r="G17" s="153" t="s">
        <v>30</v>
      </c>
      <c r="H17" s="116" t="s">
        <v>115</v>
      </c>
      <c r="I17" s="116" t="s">
        <v>116</v>
      </c>
      <c r="J17" s="116" t="s">
        <v>117</v>
      </c>
      <c r="K17" s="116" t="s">
        <v>118</v>
      </c>
      <c r="L17" s="9" t="s">
        <v>119</v>
      </c>
      <c r="M17" s="302"/>
      <c r="N17" s="304"/>
      <c r="O17" s="22" t="s">
        <v>120</v>
      </c>
      <c r="P17" s="22" t="s">
        <v>97</v>
      </c>
      <c r="Q17" s="22" t="s">
        <v>24</v>
      </c>
      <c r="R17" s="117" t="s">
        <v>25</v>
      </c>
    </row>
    <row r="18" spans="1:18" ht="45" customHeight="1" x14ac:dyDescent="0.25">
      <c r="A18" s="160"/>
      <c r="B18" s="160"/>
      <c r="C18" s="140"/>
      <c r="D18" s="11" t="s">
        <v>31</v>
      </c>
      <c r="E18" s="140"/>
      <c r="F18" s="140"/>
      <c r="G18" s="153"/>
      <c r="H18" s="282">
        <f>1/E17</f>
        <v>0.25</v>
      </c>
      <c r="I18" s="282">
        <f>+'Seguimiento 2'!I18:I20</f>
        <v>0.25</v>
      </c>
      <c r="J18" s="282">
        <f>+'Seguimiento 3'!J18:J20</f>
        <v>0.5</v>
      </c>
      <c r="K18" s="282">
        <v>0</v>
      </c>
      <c r="L18" s="288">
        <f>+H18+I18+J18+K18</f>
        <v>1</v>
      </c>
      <c r="M18" s="288">
        <f>4*B17/E17</f>
        <v>0.3</v>
      </c>
      <c r="N18" s="285" t="s">
        <v>121</v>
      </c>
      <c r="O18" s="285" t="s">
        <v>122</v>
      </c>
      <c r="P18" s="139" t="s">
        <v>123</v>
      </c>
      <c r="Q18" s="285" t="s">
        <v>124</v>
      </c>
      <c r="R18" s="139"/>
    </row>
    <row r="19" spans="1:18" ht="35.25" customHeight="1" x14ac:dyDescent="0.25">
      <c r="A19" s="160"/>
      <c r="B19" s="160"/>
      <c r="C19" s="140"/>
      <c r="D19" s="11" t="s">
        <v>32</v>
      </c>
      <c r="E19" s="140"/>
      <c r="F19" s="140"/>
      <c r="G19" s="153"/>
      <c r="H19" s="283"/>
      <c r="I19" s="283"/>
      <c r="J19" s="283"/>
      <c r="K19" s="283"/>
      <c r="L19" s="289"/>
      <c r="M19" s="289"/>
      <c r="N19" s="286"/>
      <c r="O19" s="286"/>
      <c r="P19" s="140"/>
      <c r="Q19" s="286"/>
      <c r="R19" s="140"/>
    </row>
    <row r="20" spans="1:18" ht="39.75" customHeight="1" x14ac:dyDescent="0.25">
      <c r="A20" s="160"/>
      <c r="B20" s="160"/>
      <c r="C20" s="141"/>
      <c r="D20" s="11" t="s">
        <v>33</v>
      </c>
      <c r="E20" s="141"/>
      <c r="F20" s="141"/>
      <c r="G20" s="153"/>
      <c r="H20" s="284"/>
      <c r="I20" s="284"/>
      <c r="J20" s="284"/>
      <c r="K20" s="284"/>
      <c r="L20" s="290"/>
      <c r="M20" s="290"/>
      <c r="N20" s="287"/>
      <c r="O20" s="287"/>
      <c r="P20" s="141"/>
      <c r="Q20" s="287"/>
      <c r="R20" s="141"/>
    </row>
    <row r="21" spans="1:18" ht="56.25" customHeight="1" x14ac:dyDescent="0.25">
      <c r="A21" s="149" t="s">
        <v>34</v>
      </c>
      <c r="B21" s="146">
        <v>0.4</v>
      </c>
      <c r="C21" s="139" t="s">
        <v>35</v>
      </c>
      <c r="D21" s="11" t="s">
        <v>125</v>
      </c>
      <c r="E21" s="139">
        <v>20</v>
      </c>
      <c r="F21" s="139" t="s">
        <v>37</v>
      </c>
      <c r="G21" s="139" t="s">
        <v>126</v>
      </c>
      <c r="H21" s="282">
        <f>7/25</f>
        <v>0.28000000000000003</v>
      </c>
      <c r="I21" s="273">
        <f>+'Seguimiento 2'!I21:I23</f>
        <v>0.35</v>
      </c>
      <c r="J21" s="273">
        <f>+'Seguimiento 3'!J21:J23</f>
        <v>0.25</v>
      </c>
      <c r="K21" s="282">
        <f>8/E21</f>
        <v>0.4</v>
      </c>
      <c r="L21" s="273">
        <f>+H21+I21+J21+K21</f>
        <v>1.28</v>
      </c>
      <c r="M21" s="273">
        <f>22*B21/E21</f>
        <v>0.44000000000000006</v>
      </c>
      <c r="N21" s="139"/>
      <c r="O21" s="139"/>
      <c r="P21" s="139"/>
      <c r="Q21" s="139"/>
      <c r="R21" s="143"/>
    </row>
    <row r="22" spans="1:18" ht="47.25" customHeight="1" x14ac:dyDescent="0.25">
      <c r="A22" s="150"/>
      <c r="B22" s="147"/>
      <c r="C22" s="140"/>
      <c r="D22" s="11" t="s">
        <v>39</v>
      </c>
      <c r="E22" s="140"/>
      <c r="F22" s="140"/>
      <c r="G22" s="140"/>
      <c r="H22" s="283"/>
      <c r="I22" s="140"/>
      <c r="J22" s="140"/>
      <c r="K22" s="283"/>
      <c r="L22" s="274"/>
      <c r="M22" s="274"/>
      <c r="N22" s="140"/>
      <c r="O22" s="140"/>
      <c r="P22" s="140"/>
      <c r="Q22" s="140"/>
      <c r="R22" s="144"/>
    </row>
    <row r="23" spans="1:18" ht="57" customHeight="1" x14ac:dyDescent="0.25">
      <c r="A23" s="151"/>
      <c r="B23" s="148"/>
      <c r="C23" s="141"/>
      <c r="D23" s="11" t="s">
        <v>41</v>
      </c>
      <c r="E23" s="140"/>
      <c r="F23" s="141"/>
      <c r="G23" s="141"/>
      <c r="H23" s="284"/>
      <c r="I23" s="141"/>
      <c r="J23" s="141"/>
      <c r="K23" s="284"/>
      <c r="L23" s="275"/>
      <c r="M23" s="275"/>
      <c r="N23" s="141"/>
      <c r="O23" s="141"/>
      <c r="P23" s="141"/>
      <c r="Q23" s="141"/>
      <c r="R23" s="145"/>
    </row>
    <row r="24" spans="1:18" ht="55.5" customHeight="1" x14ac:dyDescent="0.25">
      <c r="A24" s="149" t="s">
        <v>43</v>
      </c>
      <c r="B24" s="146">
        <v>0.3</v>
      </c>
      <c r="C24" s="139" t="s">
        <v>44</v>
      </c>
      <c r="D24" s="11" t="s">
        <v>45</v>
      </c>
      <c r="E24" s="139">
        <v>15</v>
      </c>
      <c r="F24" s="139" t="s">
        <v>29</v>
      </c>
      <c r="G24" s="139" t="s">
        <v>42</v>
      </c>
      <c r="H24" s="282">
        <f>3/30</f>
        <v>0.1</v>
      </c>
      <c r="I24" s="273">
        <f>+'Seguimiento 2'!I24:I26</f>
        <v>0.33333333333333331</v>
      </c>
      <c r="J24" s="273">
        <f>+'Seguimiento 3'!J24:J26</f>
        <v>0.4</v>
      </c>
      <c r="K24" s="282">
        <f>1/E24</f>
        <v>6.6666666666666666E-2</v>
      </c>
      <c r="L24" s="273">
        <f>+H24+I24+J24+K24</f>
        <v>0.9</v>
      </c>
      <c r="M24" s="273">
        <f>15*B24/E24</f>
        <v>0.3</v>
      </c>
      <c r="N24" s="139"/>
      <c r="O24" s="139"/>
      <c r="P24" s="139"/>
      <c r="Q24" s="139"/>
      <c r="R24" s="139"/>
    </row>
    <row r="25" spans="1:18" ht="39.75" customHeight="1" x14ac:dyDescent="0.25">
      <c r="A25" s="150"/>
      <c r="B25" s="147"/>
      <c r="C25" s="140"/>
      <c r="D25" s="11" t="s">
        <v>46</v>
      </c>
      <c r="E25" s="140"/>
      <c r="F25" s="140"/>
      <c r="G25" s="140"/>
      <c r="H25" s="283"/>
      <c r="I25" s="140"/>
      <c r="J25" s="140"/>
      <c r="K25" s="283"/>
      <c r="L25" s="274"/>
      <c r="M25" s="274"/>
      <c r="N25" s="140"/>
      <c r="O25" s="140"/>
      <c r="P25" s="140"/>
      <c r="Q25" s="140"/>
      <c r="R25" s="140"/>
    </row>
    <row r="26" spans="1:18" ht="39" customHeight="1" x14ac:dyDescent="0.25">
      <c r="A26" s="151"/>
      <c r="B26" s="148"/>
      <c r="C26" s="141"/>
      <c r="D26" s="11" t="s">
        <v>47</v>
      </c>
      <c r="E26" s="141"/>
      <c r="F26" s="141"/>
      <c r="G26" s="141"/>
      <c r="H26" s="284"/>
      <c r="I26" s="141"/>
      <c r="J26" s="141"/>
      <c r="K26" s="284"/>
      <c r="L26" s="275"/>
      <c r="M26" s="275"/>
      <c r="N26" s="141"/>
      <c r="O26" s="141"/>
      <c r="P26" s="141"/>
      <c r="Q26" s="141"/>
      <c r="R26" s="141"/>
    </row>
    <row r="27" spans="1:18" ht="33.75" customHeight="1" x14ac:dyDescent="0.25">
      <c r="A27" s="117" t="s">
        <v>48</v>
      </c>
      <c r="B27" s="118">
        <f>SUM(B17:B26)</f>
        <v>1</v>
      </c>
      <c r="C27" s="118"/>
      <c r="D27" s="5"/>
      <c r="E27" s="5"/>
      <c r="F27" s="5"/>
      <c r="G27" s="11"/>
      <c r="H27" s="118">
        <f>SUM(H18:H26)</f>
        <v>0.63</v>
      </c>
      <c r="I27" s="118">
        <f>SUM(I18:I26)</f>
        <v>0.93333333333333335</v>
      </c>
      <c r="J27" s="118">
        <f>SUM(J18:J26)</f>
        <v>1.1499999999999999</v>
      </c>
      <c r="K27" s="118">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134"/>
      <c r="E29" s="135"/>
      <c r="F29" s="276"/>
      <c r="G29" s="277"/>
      <c r="H29" s="278"/>
      <c r="I29" s="24"/>
      <c r="J29" s="24"/>
      <c r="K29" s="24"/>
      <c r="L29" s="24"/>
      <c r="M29" s="24"/>
      <c r="N29" s="24"/>
      <c r="O29" s="24"/>
      <c r="P29" s="24"/>
      <c r="Q29" s="24"/>
      <c r="R29" s="24"/>
    </row>
    <row r="30" spans="1:18" ht="15.75" thickBot="1" x14ac:dyDescent="0.3">
      <c r="A30" s="13"/>
      <c r="D30" s="132" t="s">
        <v>49</v>
      </c>
      <c r="E30" s="133"/>
      <c r="F30" s="121"/>
      <c r="G30" s="133" t="s">
        <v>50</v>
      </c>
      <c r="H30" s="136"/>
      <c r="I30" s="25"/>
      <c r="J30" s="25"/>
      <c r="K30" s="25"/>
      <c r="L30" s="25"/>
      <c r="M30" s="25"/>
      <c r="N30" s="25"/>
      <c r="O30" s="25"/>
      <c r="P30" s="25"/>
      <c r="Q30" s="25"/>
      <c r="R30" s="25"/>
    </row>
    <row r="31" spans="1:18" ht="15.75" thickBot="1" x14ac:dyDescent="0.3">
      <c r="A31" s="13"/>
    </row>
    <row r="32" spans="1:18" ht="15.75" thickBot="1" x14ac:dyDescent="0.3">
      <c r="A32" s="13"/>
      <c r="B32" s="279" t="s">
        <v>127</v>
      </c>
      <c r="C32" s="280"/>
      <c r="D32" s="280"/>
      <c r="E32" s="280"/>
      <c r="F32" s="280"/>
      <c r="G32" s="280"/>
      <c r="H32" s="281"/>
      <c r="I32" s="34"/>
      <c r="J32" s="34"/>
      <c r="K32" s="34"/>
      <c r="L32" s="34"/>
      <c r="M32" s="34"/>
      <c r="N32" s="34"/>
      <c r="O32" s="34"/>
      <c r="P32" s="34"/>
      <c r="Q32" s="34"/>
      <c r="R32" s="34"/>
    </row>
    <row r="33" spans="1:18" ht="42.75" x14ac:dyDescent="0.25">
      <c r="A33" s="13"/>
      <c r="B33" s="14" t="s">
        <v>128</v>
      </c>
      <c r="C33" s="30" t="s">
        <v>129</v>
      </c>
      <c r="D33" s="15" t="s">
        <v>130</v>
      </c>
      <c r="E33" s="15" t="s">
        <v>131</v>
      </c>
      <c r="F33" s="15" t="s">
        <v>132</v>
      </c>
      <c r="G33" s="128" t="s">
        <v>133</v>
      </c>
      <c r="H33" s="128" t="s">
        <v>134</v>
      </c>
      <c r="I33" s="25"/>
      <c r="J33" s="25"/>
      <c r="K33" s="25"/>
      <c r="L33" s="25"/>
      <c r="M33" s="25"/>
      <c r="N33" s="25"/>
      <c r="O33" s="25"/>
      <c r="P33" s="25"/>
      <c r="Q33" s="25"/>
      <c r="R33" s="25"/>
    </row>
    <row r="34" spans="1:18" ht="105" x14ac:dyDescent="0.25">
      <c r="B34" s="26" t="s">
        <v>135</v>
      </c>
      <c r="C34" s="11" t="s">
        <v>136</v>
      </c>
      <c r="D34" s="11" t="s">
        <v>137</v>
      </c>
      <c r="E34" s="16">
        <v>41807</v>
      </c>
      <c r="F34" s="11" t="s">
        <v>138</v>
      </c>
      <c r="G34" s="20"/>
      <c r="H34" s="17"/>
      <c r="I34" s="20"/>
      <c r="J34" s="20"/>
      <c r="K34" s="20"/>
      <c r="L34" s="20"/>
      <c r="M34" s="20"/>
      <c r="N34" s="20"/>
      <c r="O34" s="20"/>
      <c r="P34" s="20"/>
      <c r="Q34" s="20"/>
      <c r="R34" s="20"/>
    </row>
    <row r="35" spans="1:18" ht="42.75" x14ac:dyDescent="0.25">
      <c r="B35" s="27" t="s">
        <v>139</v>
      </c>
      <c r="C35" s="31"/>
      <c r="D35" s="5"/>
      <c r="E35" s="5"/>
      <c r="F35" s="5"/>
      <c r="G35" s="5"/>
      <c r="H35" s="17"/>
      <c r="I35" s="20"/>
      <c r="J35" s="20"/>
      <c r="K35" s="20"/>
      <c r="L35" s="20"/>
      <c r="M35" s="20"/>
      <c r="N35" s="20"/>
      <c r="O35" s="20"/>
      <c r="P35" s="20"/>
      <c r="Q35" s="20"/>
      <c r="R35" s="20"/>
    </row>
    <row r="36" spans="1:18" x14ac:dyDescent="0.25">
      <c r="B36" s="28" t="s">
        <v>60</v>
      </c>
      <c r="C36" s="32"/>
      <c r="D36" s="5"/>
      <c r="E36" s="5"/>
      <c r="F36" s="5"/>
      <c r="G36" s="5"/>
      <c r="H36" s="17"/>
      <c r="I36" s="20"/>
      <c r="J36" s="20"/>
      <c r="K36" s="20"/>
      <c r="L36" s="20"/>
      <c r="M36" s="20"/>
      <c r="N36" s="20"/>
      <c r="O36" s="20"/>
      <c r="P36" s="20"/>
      <c r="Q36" s="20"/>
      <c r="R36" s="20"/>
    </row>
    <row r="37" spans="1:18" x14ac:dyDescent="0.25">
      <c r="B37" s="28" t="s">
        <v>140</v>
      </c>
      <c r="C37" s="32"/>
      <c r="D37" s="5"/>
      <c r="E37" s="5"/>
      <c r="F37" s="5"/>
      <c r="G37" s="5"/>
      <c r="H37" s="17"/>
      <c r="I37" s="20"/>
      <c r="J37" s="20"/>
      <c r="K37" s="20"/>
      <c r="L37" s="20"/>
      <c r="M37" s="20"/>
      <c r="N37" s="20"/>
      <c r="O37" s="20"/>
      <c r="P37" s="20"/>
      <c r="Q37" s="20"/>
      <c r="R37" s="20"/>
    </row>
    <row r="38" spans="1:18" ht="15.75" thickBot="1" x14ac:dyDescent="0.3">
      <c r="B38" s="120" t="s">
        <v>141</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152" t="s">
        <v>102</v>
      </c>
      <c r="C2" s="152"/>
      <c r="D2" s="152"/>
      <c r="E2" s="152"/>
      <c r="F2" s="294"/>
      <c r="G2" s="294"/>
      <c r="H2" s="294"/>
      <c r="I2" s="294"/>
      <c r="J2" s="294"/>
      <c r="K2" s="294"/>
      <c r="L2" s="294"/>
      <c r="M2" s="294"/>
    </row>
    <row r="3" spans="1:13" ht="15.75" thickBot="1" x14ac:dyDescent="0.3"/>
    <row r="4" spans="1:13" ht="15.75" thickBot="1" x14ac:dyDescent="0.3">
      <c r="A4" s="295" t="s">
        <v>14</v>
      </c>
      <c r="B4" s="296"/>
      <c r="C4" s="296"/>
      <c r="D4" s="296"/>
      <c r="E4" s="296"/>
      <c r="F4" s="296"/>
      <c r="G4" s="296"/>
      <c r="H4" s="297" t="s">
        <v>108</v>
      </c>
      <c r="I4" s="280"/>
      <c r="J4" s="280"/>
      <c r="K4" s="280"/>
      <c r="L4" s="280"/>
      <c r="M4" s="280"/>
    </row>
    <row r="5" spans="1:13" ht="28.5" customHeight="1" x14ac:dyDescent="0.25">
      <c r="A5" s="119" t="s">
        <v>17</v>
      </c>
      <c r="B5" s="119" t="s">
        <v>18</v>
      </c>
      <c r="C5" s="128" t="s">
        <v>19</v>
      </c>
      <c r="D5" s="119" t="s">
        <v>20</v>
      </c>
      <c r="E5" s="119" t="s">
        <v>109</v>
      </c>
      <c r="F5" s="119" t="s">
        <v>22</v>
      </c>
      <c r="G5" s="36" t="s">
        <v>23</v>
      </c>
      <c r="H5" s="298" t="s">
        <v>110</v>
      </c>
      <c r="I5" s="299"/>
      <c r="J5" s="299"/>
      <c r="K5" s="300"/>
      <c r="L5" s="119" t="s">
        <v>111</v>
      </c>
      <c r="M5" s="301" t="s">
        <v>112</v>
      </c>
    </row>
    <row r="6" spans="1:13" ht="30" customHeight="1" x14ac:dyDescent="0.25">
      <c r="A6" s="160" t="s">
        <v>26</v>
      </c>
      <c r="B6" s="161">
        <v>0.3</v>
      </c>
      <c r="C6" s="139" t="s">
        <v>27</v>
      </c>
      <c r="D6" s="10" t="s">
        <v>28</v>
      </c>
      <c r="E6" s="139">
        <v>4</v>
      </c>
      <c r="F6" s="139" t="s">
        <v>29</v>
      </c>
      <c r="G6" s="153" t="s">
        <v>30</v>
      </c>
      <c r="H6" s="116" t="s">
        <v>115</v>
      </c>
      <c r="I6" s="116" t="s">
        <v>116</v>
      </c>
      <c r="J6" s="116" t="s">
        <v>117</v>
      </c>
      <c r="K6" s="116" t="s">
        <v>118</v>
      </c>
      <c r="L6" s="9" t="s">
        <v>119</v>
      </c>
      <c r="M6" s="302"/>
    </row>
    <row r="7" spans="1:13" ht="45" customHeight="1" x14ac:dyDescent="0.25">
      <c r="A7" s="160"/>
      <c r="B7" s="160"/>
      <c r="C7" s="140"/>
      <c r="D7" s="11" t="s">
        <v>31</v>
      </c>
      <c r="E7" s="140"/>
      <c r="F7" s="140"/>
      <c r="G7" s="153"/>
      <c r="H7" s="282">
        <f>1/E6</f>
        <v>0.25</v>
      </c>
      <c r="I7" s="282">
        <v>0.25</v>
      </c>
      <c r="J7" s="282">
        <v>0.5</v>
      </c>
      <c r="K7" s="282">
        <v>0</v>
      </c>
      <c r="L7" s="288">
        <f>+H7+I7+J7+K7</f>
        <v>1</v>
      </c>
      <c r="M7" s="288">
        <f>4*B6/E6</f>
        <v>0.3</v>
      </c>
    </row>
    <row r="8" spans="1:13" ht="35.25" customHeight="1" x14ac:dyDescent="0.25">
      <c r="A8" s="160"/>
      <c r="B8" s="160"/>
      <c r="C8" s="140"/>
      <c r="D8" s="11" t="s">
        <v>32</v>
      </c>
      <c r="E8" s="140"/>
      <c r="F8" s="140"/>
      <c r="G8" s="153"/>
      <c r="H8" s="283"/>
      <c r="I8" s="283"/>
      <c r="J8" s="283"/>
      <c r="K8" s="283"/>
      <c r="L8" s="289"/>
      <c r="M8" s="289"/>
    </row>
    <row r="9" spans="1:13" ht="39.75" customHeight="1" x14ac:dyDescent="0.25">
      <c r="A9" s="160"/>
      <c r="B9" s="160"/>
      <c r="C9" s="141"/>
      <c r="D9" s="11" t="s">
        <v>33</v>
      </c>
      <c r="E9" s="141"/>
      <c r="F9" s="141"/>
      <c r="G9" s="153"/>
      <c r="H9" s="284"/>
      <c r="I9" s="284"/>
      <c r="J9" s="284"/>
      <c r="K9" s="284"/>
      <c r="L9" s="290"/>
      <c r="M9" s="290"/>
    </row>
    <row r="10" spans="1:13" ht="56.25" customHeight="1" x14ac:dyDescent="0.25">
      <c r="A10" s="149" t="s">
        <v>34</v>
      </c>
      <c r="B10" s="146">
        <v>0.4</v>
      </c>
      <c r="C10" s="139" t="s">
        <v>35</v>
      </c>
      <c r="D10" s="11" t="s">
        <v>125</v>
      </c>
      <c r="E10" s="139">
        <v>20</v>
      </c>
      <c r="F10" s="139" t="s">
        <v>37</v>
      </c>
      <c r="G10" s="139" t="s">
        <v>126</v>
      </c>
      <c r="H10" s="282">
        <f>7/25</f>
        <v>0.28000000000000003</v>
      </c>
      <c r="I10" s="273">
        <v>0.35</v>
      </c>
      <c r="J10" s="273">
        <v>0.25</v>
      </c>
      <c r="K10" s="282">
        <f>8/E10</f>
        <v>0.4</v>
      </c>
      <c r="L10" s="273">
        <f>+H10+I10+J10+K10</f>
        <v>1.28</v>
      </c>
      <c r="M10" s="273">
        <f>22*B10/E10</f>
        <v>0.44000000000000006</v>
      </c>
    </row>
    <row r="11" spans="1:13" ht="47.25" customHeight="1" x14ac:dyDescent="0.25">
      <c r="A11" s="150"/>
      <c r="B11" s="147"/>
      <c r="C11" s="140"/>
      <c r="D11" s="11" t="s">
        <v>39</v>
      </c>
      <c r="E11" s="140"/>
      <c r="F11" s="140"/>
      <c r="G11" s="140"/>
      <c r="H11" s="283"/>
      <c r="I11" s="140"/>
      <c r="J11" s="140"/>
      <c r="K11" s="283"/>
      <c r="L11" s="274"/>
      <c r="M11" s="274"/>
    </row>
    <row r="12" spans="1:13" ht="57" customHeight="1" x14ac:dyDescent="0.25">
      <c r="A12" s="151"/>
      <c r="B12" s="148"/>
      <c r="C12" s="141"/>
      <c r="D12" s="11" t="s">
        <v>41</v>
      </c>
      <c r="E12" s="140"/>
      <c r="F12" s="141"/>
      <c r="G12" s="141"/>
      <c r="H12" s="284"/>
      <c r="I12" s="141"/>
      <c r="J12" s="141"/>
      <c r="K12" s="284"/>
      <c r="L12" s="275"/>
      <c r="M12" s="275"/>
    </row>
    <row r="13" spans="1:13" ht="55.5" customHeight="1" x14ac:dyDescent="0.25">
      <c r="A13" s="149" t="s">
        <v>43</v>
      </c>
      <c r="B13" s="146">
        <v>0.3</v>
      </c>
      <c r="C13" s="139" t="s">
        <v>44</v>
      </c>
      <c r="D13" s="11" t="s">
        <v>45</v>
      </c>
      <c r="E13" s="139">
        <v>15</v>
      </c>
      <c r="F13" s="139" t="s">
        <v>29</v>
      </c>
      <c r="G13" s="139" t="s">
        <v>42</v>
      </c>
      <c r="H13" s="282">
        <f>3/30</f>
        <v>0.1</v>
      </c>
      <c r="I13" s="273">
        <v>0.33</v>
      </c>
      <c r="J13" s="273">
        <v>0.4</v>
      </c>
      <c r="K13" s="282">
        <f>1/E13</f>
        <v>6.6666666666666666E-2</v>
      </c>
      <c r="L13" s="273">
        <f>+H13+I13+J13+K13</f>
        <v>0.89666666666666672</v>
      </c>
      <c r="M13" s="273">
        <f>15*B13/E13</f>
        <v>0.3</v>
      </c>
    </row>
    <row r="14" spans="1:13" ht="39.75" customHeight="1" x14ac:dyDescent="0.25">
      <c r="A14" s="150"/>
      <c r="B14" s="147"/>
      <c r="C14" s="140"/>
      <c r="D14" s="11" t="s">
        <v>46</v>
      </c>
      <c r="E14" s="140"/>
      <c r="F14" s="140"/>
      <c r="G14" s="140"/>
      <c r="H14" s="283"/>
      <c r="I14" s="140"/>
      <c r="J14" s="140"/>
      <c r="K14" s="283"/>
      <c r="L14" s="274"/>
      <c r="M14" s="274"/>
    </row>
    <row r="15" spans="1:13" ht="39" customHeight="1" x14ac:dyDescent="0.25">
      <c r="A15" s="151"/>
      <c r="B15" s="148"/>
      <c r="C15" s="141"/>
      <c r="D15" s="11" t="s">
        <v>47</v>
      </c>
      <c r="E15" s="141"/>
      <c r="F15" s="141"/>
      <c r="G15" s="141"/>
      <c r="H15" s="284"/>
      <c r="I15" s="141"/>
      <c r="J15" s="141"/>
      <c r="K15" s="284"/>
      <c r="L15" s="275"/>
      <c r="M15" s="275"/>
    </row>
    <row r="16" spans="1:13" ht="33.75" customHeight="1" x14ac:dyDescent="0.25">
      <c r="A16" s="117" t="s">
        <v>48</v>
      </c>
      <c r="B16" s="118">
        <f>SUM(B6:B15)</f>
        <v>1</v>
      </c>
      <c r="C16" s="118"/>
      <c r="D16" s="5"/>
      <c r="E16" s="5"/>
      <c r="F16" s="5"/>
      <c r="G16" s="11"/>
      <c r="H16" s="118">
        <f>SUM(H7:H15)</f>
        <v>0.63</v>
      </c>
      <c r="I16" s="118">
        <f>SUM(I7:I15)</f>
        <v>0.92999999999999994</v>
      </c>
      <c r="J16" s="118">
        <f>SUM(J7:J15)</f>
        <v>1.1499999999999999</v>
      </c>
      <c r="K16" s="118">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320" t="s">
        <v>145</v>
      </c>
      <c r="C3" s="321"/>
      <c r="D3" s="321"/>
      <c r="E3" s="321"/>
      <c r="F3" s="321"/>
      <c r="G3" s="321"/>
      <c r="H3" s="321"/>
      <c r="I3" s="322"/>
    </row>
    <row r="4" spans="2:9" ht="15.75" thickBot="1" x14ac:dyDescent="0.3">
      <c r="B4" s="318" t="s">
        <v>146</v>
      </c>
      <c r="C4" s="314"/>
      <c r="D4" s="314"/>
      <c r="E4" s="323" t="s">
        <v>147</v>
      </c>
      <c r="F4" s="324"/>
      <c r="G4" s="325"/>
      <c r="H4" s="314" t="s">
        <v>148</v>
      </c>
      <c r="I4" s="315"/>
    </row>
    <row r="5" spans="2:9" ht="15.75" thickBot="1" x14ac:dyDescent="0.3">
      <c r="B5" s="319"/>
      <c r="C5" s="316"/>
      <c r="D5" s="316"/>
      <c r="E5" s="59">
        <v>1</v>
      </c>
      <c r="F5" s="60">
        <v>2</v>
      </c>
      <c r="G5" s="60">
        <v>3</v>
      </c>
      <c r="H5" s="316"/>
      <c r="I5" s="317"/>
    </row>
    <row r="6" spans="2:9" ht="30.75" customHeight="1" x14ac:dyDescent="0.25">
      <c r="B6" s="55">
        <v>1</v>
      </c>
      <c r="C6" s="310" t="s">
        <v>149</v>
      </c>
      <c r="D6" s="310"/>
      <c r="E6" s="61"/>
      <c r="F6" s="61"/>
      <c r="G6" s="61"/>
      <c r="H6" s="326"/>
      <c r="I6" s="327"/>
    </row>
    <row r="7" spans="2:9" ht="39" customHeight="1" x14ac:dyDescent="0.25">
      <c r="B7" s="54">
        <v>2</v>
      </c>
      <c r="C7" s="311" t="s">
        <v>150</v>
      </c>
      <c r="D7" s="311"/>
      <c r="E7" s="50"/>
      <c r="F7" s="50"/>
      <c r="G7" s="50"/>
      <c r="H7" s="308"/>
      <c r="I7" s="309"/>
    </row>
    <row r="8" spans="2:9" ht="30" customHeight="1" x14ac:dyDescent="0.25">
      <c r="B8" s="54">
        <v>3</v>
      </c>
      <c r="C8" s="311" t="s">
        <v>151</v>
      </c>
      <c r="D8" s="311"/>
      <c r="E8" s="50"/>
      <c r="F8" s="50"/>
      <c r="G8" s="50"/>
      <c r="H8" s="308"/>
      <c r="I8" s="309"/>
    </row>
    <row r="9" spans="2:9" ht="34.5" customHeight="1" x14ac:dyDescent="0.25">
      <c r="B9" s="54">
        <v>4</v>
      </c>
      <c r="C9" s="311" t="s">
        <v>152</v>
      </c>
      <c r="D9" s="311"/>
      <c r="E9" s="50"/>
      <c r="F9" s="50"/>
      <c r="G9" s="50"/>
      <c r="H9" s="308"/>
      <c r="I9" s="309"/>
    </row>
    <row r="10" spans="2:9" ht="30.75" customHeight="1" x14ac:dyDescent="0.25">
      <c r="B10" s="54">
        <v>5</v>
      </c>
      <c r="C10" s="311" t="s">
        <v>153</v>
      </c>
      <c r="D10" s="311"/>
      <c r="E10" s="50"/>
      <c r="F10" s="50"/>
      <c r="G10" s="50"/>
      <c r="H10" s="308"/>
      <c r="I10" s="309"/>
    </row>
    <row r="11" spans="2:9" ht="33.75" customHeight="1" x14ac:dyDescent="0.25">
      <c r="B11" s="54">
        <v>6</v>
      </c>
      <c r="C11" s="311" t="s">
        <v>154</v>
      </c>
      <c r="D11" s="311"/>
      <c r="E11" s="50"/>
      <c r="F11" s="50"/>
      <c r="G11" s="50"/>
      <c r="H11" s="308"/>
      <c r="I11" s="309"/>
    </row>
    <row r="12" spans="2:9" ht="25.5" customHeight="1" x14ac:dyDescent="0.25">
      <c r="B12" s="54">
        <v>7</v>
      </c>
      <c r="C12" s="311" t="s">
        <v>155</v>
      </c>
      <c r="D12" s="311"/>
      <c r="E12" s="51"/>
      <c r="F12" s="51"/>
      <c r="G12" s="51"/>
      <c r="H12" s="312"/>
      <c r="I12" s="313"/>
    </row>
    <row r="13" spans="2:9" ht="46.5" customHeight="1" x14ac:dyDescent="0.25">
      <c r="B13" s="54">
        <v>8</v>
      </c>
      <c r="C13" s="311" t="s">
        <v>156</v>
      </c>
      <c r="D13" s="311"/>
      <c r="E13" s="51"/>
      <c r="F13" s="51"/>
      <c r="G13" s="51"/>
      <c r="H13" s="312"/>
      <c r="I13" s="313"/>
    </row>
    <row r="14" spans="2:9" ht="30.75" customHeight="1" x14ac:dyDescent="0.25">
      <c r="B14" s="54">
        <v>9</v>
      </c>
      <c r="C14" s="311" t="s">
        <v>157</v>
      </c>
      <c r="D14" s="311"/>
      <c r="E14" s="51"/>
      <c r="F14" s="51"/>
      <c r="G14" s="51"/>
      <c r="H14" s="312"/>
      <c r="I14" s="313"/>
    </row>
    <row r="15" spans="2:9" x14ac:dyDescent="0.25">
      <c r="B15" s="54">
        <v>10</v>
      </c>
      <c r="C15" s="311"/>
      <c r="D15" s="311"/>
      <c r="E15" s="51"/>
      <c r="F15" s="51"/>
      <c r="G15" s="51"/>
      <c r="H15" s="312"/>
      <c r="I15" s="313"/>
    </row>
    <row r="16" spans="2:9" x14ac:dyDescent="0.25">
      <c r="B16" s="54">
        <v>11</v>
      </c>
      <c r="C16" s="311"/>
      <c r="D16" s="311"/>
      <c r="E16" s="51"/>
      <c r="F16" s="51"/>
      <c r="G16" s="51"/>
      <c r="H16" s="312"/>
      <c r="I16" s="313"/>
    </row>
    <row r="17" spans="2:9" x14ac:dyDescent="0.25">
      <c r="B17" s="54">
        <v>12</v>
      </c>
      <c r="C17" s="311"/>
      <c r="D17" s="311"/>
      <c r="E17" s="51"/>
      <c r="F17" s="51"/>
      <c r="G17" s="51"/>
      <c r="H17" s="312"/>
      <c r="I17" s="313"/>
    </row>
    <row r="18" spans="2:9" ht="15.75" thickBot="1" x14ac:dyDescent="0.3"/>
    <row r="19" spans="2:9" ht="11.25" customHeight="1" thickBot="1" x14ac:dyDescent="0.3">
      <c r="B19" s="307" t="s">
        <v>158</v>
      </c>
      <c r="C19" s="307"/>
      <c r="D19" s="307"/>
      <c r="E19" s="307"/>
      <c r="F19" s="307"/>
      <c r="G19" s="307"/>
      <c r="H19" s="307"/>
      <c r="I19" s="307"/>
    </row>
    <row r="20" spans="2:9" ht="6.75" customHeight="1" thickBot="1" x14ac:dyDescent="0.3">
      <c r="B20" s="307"/>
      <c r="C20" s="307"/>
      <c r="D20" s="307"/>
      <c r="E20" s="307"/>
      <c r="F20" s="307"/>
      <c r="G20" s="307"/>
      <c r="H20" s="307"/>
      <c r="I20" s="307"/>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335" t="s">
        <v>159</v>
      </c>
      <c r="C2" s="38" t="s">
        <v>2</v>
      </c>
      <c r="D2" s="37"/>
      <c r="E2" s="37"/>
    </row>
    <row r="3" spans="2:5" x14ac:dyDescent="0.25">
      <c r="B3" s="335"/>
      <c r="C3" s="39" t="s">
        <v>160</v>
      </c>
    </row>
    <row r="4" spans="2:5" x14ac:dyDescent="0.25">
      <c r="B4" s="335"/>
      <c r="C4" s="39" t="s">
        <v>161</v>
      </c>
    </row>
    <row r="5" spans="2:5" x14ac:dyDescent="0.25">
      <c r="B5" s="335"/>
      <c r="C5" s="39" t="s">
        <v>162</v>
      </c>
    </row>
    <row r="6" spans="2:5" x14ac:dyDescent="0.25">
      <c r="B6" s="335"/>
      <c r="C6" s="333" t="s">
        <v>163</v>
      </c>
    </row>
    <row r="7" spans="2:5" x14ac:dyDescent="0.25">
      <c r="B7" s="335"/>
      <c r="C7" s="334"/>
    </row>
    <row r="8" spans="2:5" ht="135.75" customHeight="1" x14ac:dyDescent="0.25">
      <c r="B8" s="328" t="s">
        <v>14</v>
      </c>
      <c r="C8" s="41" t="s">
        <v>18</v>
      </c>
      <c r="D8" s="44" t="s">
        <v>164</v>
      </c>
    </row>
    <row r="9" spans="2:5" ht="106.5" customHeight="1" x14ac:dyDescent="0.25">
      <c r="B9" s="329"/>
      <c r="C9" s="42" t="s">
        <v>19</v>
      </c>
      <c r="D9" s="45" t="s">
        <v>165</v>
      </c>
    </row>
    <row r="10" spans="2:5" ht="60" x14ac:dyDescent="0.25">
      <c r="B10" s="329"/>
      <c r="C10" s="41" t="s">
        <v>20</v>
      </c>
      <c r="D10" s="45" t="s">
        <v>166</v>
      </c>
    </row>
    <row r="11" spans="2:5" ht="45" x14ac:dyDescent="0.25">
      <c r="B11" s="329"/>
      <c r="C11" s="43" t="s">
        <v>21</v>
      </c>
      <c r="D11" s="46" t="s">
        <v>167</v>
      </c>
    </row>
    <row r="12" spans="2:5" ht="75" x14ac:dyDescent="0.25">
      <c r="B12" s="329"/>
      <c r="C12" s="43" t="s">
        <v>22</v>
      </c>
      <c r="D12" s="46" t="s">
        <v>168</v>
      </c>
    </row>
    <row r="13" spans="2:5" ht="51.75" customHeight="1" x14ac:dyDescent="0.25">
      <c r="B13" s="329"/>
      <c r="C13" s="43" t="s">
        <v>23</v>
      </c>
      <c r="D13" s="47" t="s">
        <v>169</v>
      </c>
    </row>
    <row r="14" spans="2:5" ht="48" customHeight="1" x14ac:dyDescent="0.25">
      <c r="B14" s="329"/>
      <c r="C14" s="41" t="s">
        <v>170</v>
      </c>
    </row>
    <row r="15" spans="2:5" ht="39" customHeight="1" x14ac:dyDescent="0.25">
      <c r="B15" s="330"/>
      <c r="C15" s="41" t="s">
        <v>171</v>
      </c>
    </row>
    <row r="16" spans="2:5" ht="39" customHeight="1" x14ac:dyDescent="0.25">
      <c r="B16" s="331" t="s">
        <v>172</v>
      </c>
      <c r="C16" s="40" t="s">
        <v>110</v>
      </c>
    </row>
    <row r="17" spans="2:3" x14ac:dyDescent="0.25">
      <c r="B17" s="332"/>
      <c r="C17" s="40" t="s">
        <v>173</v>
      </c>
    </row>
    <row r="18" spans="2:3" x14ac:dyDescent="0.25">
      <c r="B18" s="332"/>
      <c r="C18" s="48" t="s">
        <v>112</v>
      </c>
    </row>
    <row r="19" spans="2:3" x14ac:dyDescent="0.25">
      <c r="B19" s="332"/>
      <c r="C19" s="48" t="s">
        <v>113</v>
      </c>
    </row>
    <row r="20" spans="2:3" x14ac:dyDescent="0.25">
      <c r="B20" s="332"/>
      <c r="C20" s="48" t="s">
        <v>174</v>
      </c>
    </row>
    <row r="21" spans="2:3" x14ac:dyDescent="0.25">
      <c r="B21" s="332"/>
      <c r="C21" s="48" t="s">
        <v>175</v>
      </c>
    </row>
  </sheetData>
  <mergeCells count="4">
    <mergeCell ref="B8:B15"/>
    <mergeCell ref="B16:B21"/>
    <mergeCell ref="C6:C7"/>
    <mergeCell ref="B2:B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64454E78071C0459250C931E6372AB4" ma:contentTypeVersion="11" ma:contentTypeDescription="Crear nuevo documento." ma:contentTypeScope="" ma:versionID="90bcc038fac5bcb535342d9d90d74c18">
  <xsd:schema xmlns:xsd="http://www.w3.org/2001/XMLSchema" xmlns:xs="http://www.w3.org/2001/XMLSchema" xmlns:p="http://schemas.microsoft.com/office/2006/metadata/properties" xmlns:ns3="e005b361-1b45-4344-bcf3-bcf64b9ffc1f" xmlns:ns4="3a6ebed4-ca78-4498-ac91-6b1043cf37bf" targetNamespace="http://schemas.microsoft.com/office/2006/metadata/properties" ma:root="true" ma:fieldsID="135230dc8f13cd608f581259e65a9b13" ns3:_="" ns4:_="">
    <xsd:import namespace="e005b361-1b45-4344-bcf3-bcf64b9ffc1f"/>
    <xsd:import namespace="3a6ebed4-ca78-4498-ac91-6b1043cf37bf"/>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05b361-1b45-4344-bcf3-bcf64b9ff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6ebed4-ca78-4498-ac91-6b1043cf37bf"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0DCF19-EACF-426F-9969-2CB170FF1E15}">
  <ds:schemaRefs>
    <ds:schemaRef ds:uri="http://schemas.microsoft.com/sharepoint/v3/contenttype/forms"/>
  </ds:schemaRefs>
</ds:datastoreItem>
</file>

<file path=customXml/itemProps2.xml><?xml version="1.0" encoding="utf-8"?>
<ds:datastoreItem xmlns:ds="http://schemas.openxmlformats.org/officeDocument/2006/customXml" ds:itemID="{84EE9319-DB54-4F9B-A90A-949AA33C4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05b361-1b45-4344-bcf3-bcf64b9ffc1f"/>
    <ds:schemaRef ds:uri="3a6ebed4-ca78-4498-ac91-6b1043cf37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C78106-F403-430B-B850-41F666563853}">
  <ds:schemaRefs>
    <ds:schemaRef ds:uri="http://schemas.microsoft.com/office/2006/documentManagement/types"/>
    <ds:schemaRef ds:uri="http://purl.org/dc/elements/1.1/"/>
    <ds:schemaRef ds:uri="http://purl.org/dc/dcmitype/"/>
    <ds:schemaRef ds:uri="http://schemas.openxmlformats.org/package/2006/metadata/core-properties"/>
    <ds:schemaRef ds:uri="http://www.w3.org/XML/1998/namespace"/>
    <ds:schemaRef ds:uri="http://schemas.microsoft.com/office/infopath/2007/PartnerControls"/>
    <ds:schemaRef ds:uri="http://purl.org/dc/terms/"/>
    <ds:schemaRef ds:uri="3a6ebed4-ca78-4498-ac91-6b1043cf37bf"/>
    <ds:schemaRef ds:uri="e005b361-1b45-4344-bcf3-bcf64b9ffc1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Concertacion </vt:lpstr>
      <vt:lpstr>instructivo de diligenciamiento</vt:lpstr>
      <vt:lpstr>ANEXO 1</vt:lpstr>
      <vt:lpstr>Seguimiento 2</vt:lpstr>
      <vt:lpstr>Seguimiento 3</vt:lpstr>
      <vt:lpstr>Seguimiento 4</vt:lpstr>
      <vt:lpstr>Final</vt:lpstr>
      <vt:lpstr>Componente de Gestion Adicional</vt:lpstr>
      <vt:lpstr>Instructivo</vt:lpstr>
      <vt:lpstr>'ANEXO 1'!Área_de_impresión</vt:lpstr>
      <vt:lpstr>'Componente de Gestion Adicional'!Área_de_impresión</vt:lpstr>
      <vt:lpstr>'instructivo de diligenciamiento'!Área_de_impresión</vt:lpstr>
    </vt:vector>
  </TitlesOfParts>
  <Manager/>
  <Company>Departamento Administrativo de la Función Pública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Anexo_1_Concertación_seguimiento_retroalimentación_y_evaluación_de_compromisos_gerenciales</dc:title>
  <dc:subject/>
  <dc:creator>Jeimy Paola Ortiz Gracia</dc:creator>
  <cp:keywords>servidores públicos,gerentes,gobierno</cp:keywords>
  <dc:description/>
  <cp:lastModifiedBy>Sonia Liliana Sanabria Ramos</cp:lastModifiedBy>
  <cp:revision/>
  <cp:lastPrinted>2021-05-21T15:38:31Z</cp:lastPrinted>
  <dcterms:created xsi:type="dcterms:W3CDTF">2014-03-17T17:12:16Z</dcterms:created>
  <dcterms:modified xsi:type="dcterms:W3CDTF">2021-07-26T15:16:38Z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0x010100364454E78071C0459250C931E6372AB4</vt:lpwstr>
  </property>
</Properties>
</file>