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J:\FUNCIÓN PÚBLICA\Acuerdos de Gestión\FORMATOS\"/>
    </mc:Choice>
  </mc:AlternateContent>
  <bookViews>
    <workbookView xWindow="0" yWindow="0" windowWidth="20490" windowHeight="7755" tabRatio="712" firstSheet="1" activeTab="2"/>
  </bookViews>
  <sheets>
    <sheet name="Concertacion " sheetId="1" state="hidden" r:id="rId1"/>
    <sheet name="instructivo de diligenciamiento" sheetId="22" r:id="rId2"/>
    <sheet name="ANEXO 1" sheetId="12" r:id="rId3"/>
    <sheet name="Seguimiento 2" sheetId="5" state="hidden" r:id="rId4"/>
    <sheet name="Seguimiento 3" sheetId="6" state="hidden" r:id="rId5"/>
    <sheet name="Seguimiento 4" sheetId="7" state="hidden" r:id="rId6"/>
    <sheet name="Final" sheetId="9" state="hidden" r:id="rId7"/>
    <sheet name="Componente de Gestion Adicional" sheetId="14" state="hidden" r:id="rId8"/>
    <sheet name="Instructivo" sheetId="3" state="hidden" r:id="rId9"/>
  </sheets>
  <definedNames>
    <definedName name="_xlnm.Print_Area" localSheetId="2">'ANEXO 1'!$A$1:$R$40</definedName>
    <definedName name="_xlnm.Print_Area" localSheetId="7">'Componente de Gestion Adicional'!$A$1:$O$20</definedName>
    <definedName name="_xlnm.Print_Area" localSheetId="1">'instructivo de diligenciamiento'!$A$1:$J$41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O8" i="12" l="1"/>
  <c r="O13" i="12"/>
  <c r="O18" i="12"/>
  <c r="O23" i="12"/>
  <c r="O28" i="12"/>
  <c r="P13" i="12"/>
  <c r="P18" i="12"/>
  <c r="P23" i="12"/>
  <c r="P28" i="12"/>
  <c r="H33" i="12"/>
  <c r="P8" i="12"/>
  <c r="I16" i="9"/>
  <c r="H13" i="9"/>
  <c r="K13" i="9"/>
  <c r="L13" i="9"/>
  <c r="K10" i="9"/>
  <c r="K16" i="9"/>
  <c r="H10" i="9"/>
  <c r="L10" i="9"/>
  <c r="H7" i="9"/>
  <c r="L7" i="9"/>
  <c r="M13" i="9"/>
  <c r="M7" i="9"/>
  <c r="M10" i="9"/>
  <c r="M16" i="9"/>
  <c r="J16" i="9"/>
  <c r="B16" i="9"/>
  <c r="H27" i="5"/>
  <c r="M24" i="7"/>
  <c r="M21" i="7"/>
  <c r="M18" i="7"/>
  <c r="M27" i="7"/>
  <c r="K24" i="7"/>
  <c r="K21" i="7"/>
  <c r="M24" i="6"/>
  <c r="J24" i="6"/>
  <c r="J24" i="7"/>
  <c r="J21" i="6"/>
  <c r="J21" i="7"/>
  <c r="J18" i="6"/>
  <c r="J18" i="7"/>
  <c r="M18" i="6"/>
  <c r="I18" i="5"/>
  <c r="I18" i="6"/>
  <c r="H18" i="6"/>
  <c r="M24" i="5"/>
  <c r="M21" i="5"/>
  <c r="M18" i="5"/>
  <c r="I24" i="5"/>
  <c r="I24" i="7"/>
  <c r="H24" i="7"/>
  <c r="I21" i="5"/>
  <c r="I21" i="7"/>
  <c r="K27" i="7"/>
  <c r="H21" i="6"/>
  <c r="B27" i="7"/>
  <c r="H21" i="7"/>
  <c r="L21" i="7"/>
  <c r="H18" i="7"/>
  <c r="D7" i="7"/>
  <c r="D6" i="7"/>
  <c r="D5" i="7"/>
  <c r="D4" i="7"/>
  <c r="B27" i="6"/>
  <c r="H24" i="6"/>
  <c r="I24" i="6"/>
  <c r="L24" i="6"/>
  <c r="D7" i="6"/>
  <c r="D6" i="6"/>
  <c r="D5" i="6"/>
  <c r="D4" i="6"/>
  <c r="B27" i="5"/>
  <c r="L24" i="5"/>
  <c r="L21" i="5"/>
  <c r="D7" i="5"/>
  <c r="D6" i="5"/>
  <c r="D5" i="5"/>
  <c r="D4" i="5"/>
  <c r="B26" i="1"/>
  <c r="I18" i="7"/>
  <c r="I27" i="7"/>
  <c r="M27" i="5"/>
  <c r="J27" i="6"/>
  <c r="H16" i="9"/>
  <c r="H27" i="7"/>
  <c r="I27" i="5"/>
  <c r="L24" i="7"/>
  <c r="L18" i="7"/>
  <c r="J27" i="7"/>
  <c r="L16" i="9"/>
  <c r="I21" i="6"/>
  <c r="I27" i="6"/>
  <c r="L18" i="6"/>
  <c r="H27" i="6"/>
  <c r="L21" i="6"/>
  <c r="M21" i="6"/>
  <c r="M27" i="6"/>
  <c r="L18" i="5"/>
  <c r="L27" i="5"/>
  <c r="L27" i="6"/>
  <c r="L27" i="7"/>
  <c r="P33" i="12" l="1"/>
  <c r="P35" i="12" s="1"/>
</calcChain>
</file>

<file path=xl/comments1.xml><?xml version="1.0" encoding="utf-8"?>
<comments xmlns="http://schemas.openxmlformats.org/spreadsheetml/2006/main">
  <authors>
    <author>Leandry Luz Vargas Alvarez</author>
    <author>ana karina marin quiros marin quiros</author>
    <author>Ligia del Pilar Agudelo</author>
    <author>Cristian Camilo Angulo Escobar</author>
  </authors>
  <commentList>
    <comment ref="O5" authorId="0" shapeId="0">
      <text>
        <r>
          <rPr>
            <sz val="12"/>
            <color indexed="81"/>
            <rFont val="Tahoma"/>
            <family val="2"/>
          </rPr>
          <t xml:space="preserve">En esta fase se tomarán los resultados del acumulado y del peso y se someterán al analisis que el superior jerárquico considere pertienente, adicionalmente, se registrarán las evidencias del cumplimiento  
</t>
        </r>
      </text>
    </comment>
    <comment ref="C6" authorId="1" shapeId="0">
      <text>
        <r>
          <rPr>
            <sz val="18"/>
            <color indexed="81"/>
            <rFont val="Tahoma"/>
            <family val="2"/>
          </rPr>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 Estos objetivos están listados  en el formato para que sean tenidos en cuenta al  momento de concertar los compromisos gerenciales.</t>
        </r>
      </text>
    </comment>
    <comment ref="D6" authorId="0" shapeId="0">
      <text>
        <r>
          <rPr>
            <sz val="12"/>
            <color indexed="81"/>
            <rFont val="Tahoma"/>
            <family val="2"/>
          </rPr>
          <t xml:space="preserve">Comprenden los resultados a ser medidos, cuantificados y verificados que adelantará el gerente público para el cumplimiento efectivo de los objetivos de la entidad. Se sugiere que los compromisos acordados en el ejercicio de la concertación deban ser mínimo tres (3) y máximo cinco (5) por cada Gerente público </t>
        </r>
      </text>
    </comment>
    <comment ref="E6" authorId="0" shapeId="0">
      <text>
        <r>
          <rPr>
            <sz val="12"/>
            <color indexed="81"/>
            <rFont val="Tahoma"/>
            <family val="2"/>
          </rPr>
          <t>Representación cuantitativa en número o porcentaje que debe ser verificable objetivamente y mediante el cual se determina el cumplimiento de los compromisos gerenciales.</t>
        </r>
      </text>
    </comment>
    <comment ref="F6" authorId="0" shapeId="0">
      <text>
        <r>
          <rPr>
            <sz val="12"/>
            <color indexed="81"/>
            <rFont val="Tahoma"/>
            <family val="2"/>
          </rPr>
          <t>Lapso de ejecución del compromiso concertado en el cual deberán adelantarse las acciones necesarias para su cumplimiento.</t>
        </r>
      </text>
    </comment>
    <comment ref="G6" authorId="1" shapeId="0">
      <text>
        <r>
          <rPr>
            <sz val="12"/>
            <color indexed="81"/>
            <rFont val="Tahoma"/>
            <family val="2"/>
          </rPr>
          <t>Principales acciones definidas por el gerente público que harán posible el logro de los compromisos gerenciales y que generan las evidencias que permitan el seguimiento a la gestión. Estas no deberán ser menos de tres (3) ni más de cinco (5) por cada compromiso gerencial.</t>
        </r>
      </text>
    </comment>
    <comment ref="H6" authorId="1" shapeId="0">
      <text>
        <r>
          <rPr>
            <sz val="12"/>
            <color indexed="81"/>
            <rFont val="Tahoma"/>
            <family val="2"/>
          </rPr>
          <t>Porcentaje de cada compromiso concertado con el superior jerárquico, en función de las metas de la entidad. La asignación del peso porcentual por cada compromiso no podrá ser mayor de cuarenta por ciento (40%) ni menor a diez por ciento (10%)</t>
        </r>
      </text>
    </comment>
    <comment ref="O6" authorId="2" shapeId="0">
      <text>
        <r>
          <rPr>
            <sz val="12"/>
            <color indexed="81"/>
            <rFont val="Tahoma"/>
            <family val="2"/>
          </rPr>
          <t>Resultado final alcanzado, que se obtiene de la sumatoria entre el cumplimiento del primer y segundo semestre de acuerdo con lo concertado.</t>
        </r>
      </text>
    </comment>
    <comment ref="P6" authorId="0" shapeId="0">
      <text>
        <r>
          <rPr>
            <sz val="12"/>
            <color indexed="81"/>
            <rFont val="Tahoma"/>
            <family val="2"/>
          </rPr>
          <t>Porcentaje de cumplimiento de los compromisos gerenciales del año de acuerdo con el peso ponderado que se asignó al compromiso institucional.</t>
        </r>
      </text>
    </comment>
    <comment ref="Q6" authorId="0" shapeId="0">
      <text>
        <r>
          <rPr>
            <sz val="12"/>
            <color indexed="81"/>
            <rFont val="Tahoma"/>
            <family val="2"/>
          </rPr>
          <t xml:space="preserve">Soportes que acompañan la ejecución de los compromisos gerenciales y que pueden encontrarse de forma física y/o virtual. </t>
        </r>
      </text>
    </comment>
    <comment ref="J7" authorId="3" shapeId="0">
      <text>
        <r>
          <rPr>
            <sz val="12"/>
            <color indexed="81"/>
            <rFont val="Tahoma"/>
            <family val="2"/>
          </rPr>
          <t>Porcentaje programado de cumplimiento de cada compromiso gerencial para este periodo.</t>
        </r>
      </text>
    </comment>
    <comment ref="K7" authorId="1" shapeId="0">
      <text>
        <r>
          <rPr>
            <sz val="12"/>
            <color indexed="81"/>
            <rFont val="Tahoma"/>
            <family val="2"/>
          </rPr>
          <t>Se verifica el avance de los compromisos e indicadores definidos en la etapa de concertación y se registra el resultado del indicador asociado al compromiso con corte al primer semestre del año</t>
        </r>
      </text>
    </comment>
    <comment ref="L7" authorId="1" shapeId="0">
      <text>
        <r>
          <rPr>
            <sz val="12"/>
            <color indexed="81"/>
            <rFont val="Tahoma"/>
            <family val="2"/>
          </rPr>
          <t>Se registran los aspectos de mejora para el cumplimiento de los compromisos concertados que se encuentren retrasados conforme a lo programado</t>
        </r>
      </text>
    </comment>
    <comment ref="M7" authorId="3" shapeId="0">
      <text>
        <r>
          <rPr>
            <sz val="12"/>
            <color indexed="81"/>
            <rFont val="Tahoma"/>
            <family val="2"/>
          </rPr>
          <t>Porcentaje programado de cumplimiento de cada compromiso gerencial durante este periodo.</t>
        </r>
      </text>
    </comment>
    <comment ref="N7" authorId="1" shapeId="0">
      <text>
        <r>
          <rPr>
            <sz val="12"/>
            <color indexed="81"/>
            <rFont val="Tahoma"/>
            <family val="2"/>
          </rPr>
          <t>Se verifica el avance de los compromisos e indicadores definidos en la etapa de concertación y se registra el resultado del indicador asociado al compromiso con corte al segundo semestre del año (no acumulado)</t>
        </r>
      </text>
    </comment>
    <comment ref="Q7" authorId="0" shapeId="0">
      <text>
        <r>
          <rPr>
            <sz val="12"/>
            <color indexed="81"/>
            <rFont val="Tahoma"/>
            <family val="2"/>
          </rPr>
          <t>Breve descripción del producto o actividad indicada como evidencia.</t>
        </r>
      </text>
    </comment>
    <comment ref="R7" authorId="0" shapeId="0">
      <text>
        <r>
          <rPr>
            <sz val="12"/>
            <color indexed="81"/>
            <rFont val="Tahoma"/>
            <family val="2"/>
          </rPr>
          <t>Ubicación de la misma ya sea en medios físicos o electrónicos.</t>
        </r>
      </text>
    </comment>
  </commentList>
</comments>
</file>

<file path=xl/comments2.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3.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4.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5.xml><?xml version="1.0" encoding="utf-8"?>
<comments xmlns="http://schemas.openxmlformats.org/spreadsheetml/2006/main">
  <authors>
    <author>Jeimy Paola Ortiz Gracia</author>
  </authors>
  <commentList>
    <comment ref="L7"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6.xml><?xml version="1.0" encoding="utf-8"?>
<comments xmlns="http://schemas.openxmlformats.org/spreadsheetml/2006/main">
  <authors>
    <author>Leandry Luz Vargas Alvarez</author>
  </authors>
  <commentList>
    <comment ref="B4" authorId="0" shapeId="0">
      <text>
        <r>
          <rPr>
            <sz val="9"/>
            <color indexed="81"/>
            <rFont val="Tahoma"/>
            <family val="2"/>
          </rPr>
          <t>Adicione otros aportes concertados con el Gerente Público, que se susciten en relación a la naturaleza de su entidad.</t>
        </r>
      </text>
    </comment>
  </commentList>
</comments>
</file>

<file path=xl/sharedStrings.xml><?xml version="1.0" encoding="utf-8"?>
<sst xmlns="http://schemas.openxmlformats.org/spreadsheetml/2006/main" count="439" uniqueCount="178">
  <si>
    <r>
      <t>CONCERTACION</t>
    </r>
    <r>
      <rPr>
        <b/>
        <sz val="11"/>
        <rFont val="Times New Roman"/>
        <family val="1"/>
      </rPr>
      <t xml:space="preserve"> COMPROMISOS ESTRATEGICOS Y/O INSTITUCIONALES </t>
    </r>
  </si>
  <si>
    <t>1. Identificacion</t>
  </si>
  <si>
    <t>1.1. Nombre de la Entidad:</t>
  </si>
  <si>
    <t xml:space="preserve">Departamento Administrativo de la Funcion Publica </t>
  </si>
  <si>
    <t xml:space="preserve">1.2. Dependencia </t>
  </si>
  <si>
    <t xml:space="preserve">Direccion de Empleo Publico </t>
  </si>
  <si>
    <t>1.3. Nombre Gerente Publico</t>
  </si>
  <si>
    <t>Alex Rios</t>
  </si>
  <si>
    <t xml:space="preserve">1.4. Nombre Superior Jerarquio </t>
  </si>
  <si>
    <t>Daniel Gomez</t>
  </si>
  <si>
    <t xml:space="preserve">1.5. Fecha Sucripcion Acuerdo de Gestion </t>
  </si>
  <si>
    <t xml:space="preserve">1.6.Vigencia del Acuerdo de Gestion </t>
  </si>
  <si>
    <t>desde: 17/01/2014</t>
  </si>
  <si>
    <t>hasta: 31/12/2014</t>
  </si>
  <si>
    <t xml:space="preserve">2. Concertacion </t>
  </si>
  <si>
    <t xml:space="preserve">Componentes </t>
  </si>
  <si>
    <t xml:space="preserve">2.7. Observaciones </t>
  </si>
  <si>
    <t xml:space="preserve">N° </t>
  </si>
  <si>
    <t xml:space="preserve">2.1. Peso </t>
  </si>
  <si>
    <t xml:space="preserve">2.2. Compromisos Estrategicos y/o Institucionales </t>
  </si>
  <si>
    <t>2.3. Actividades</t>
  </si>
  <si>
    <t xml:space="preserve">2.4. Meta </t>
  </si>
  <si>
    <t>2.5. Indicador</t>
  </si>
  <si>
    <t xml:space="preserve">2.6. Fecha inicio-fin </t>
  </si>
  <si>
    <t>Gerente Publico</t>
  </si>
  <si>
    <t xml:space="preserve">Superior Jerarquico </t>
  </si>
  <si>
    <t xml:space="preserve">1. </t>
  </si>
  <si>
    <t xml:space="preserve">Elaboracion de los componentes a incluir en el PND 2015-2018 en materia de Empleo Publico </t>
  </si>
  <si>
    <t>1. Evaluar los proyectos y metas establecidos en el PND 2010-2014</t>
  </si>
  <si>
    <t>N° de actividades realizadas en el periodo establecido/N° de actividades programadas en el periodo establecido</t>
  </si>
  <si>
    <t>01/03/2014 - 03/06/2014</t>
  </si>
  <si>
    <t>2. Realizar reuniones con los lideres de proyecto para definir metodologia y seguimiento a las propuestas</t>
  </si>
  <si>
    <t xml:space="preserve">3. Definir y evaluar las propuestas presentadas </t>
  </si>
  <si>
    <t xml:space="preserve">4. Elaborar el documento propuesta para presentar  la Direccion General </t>
  </si>
  <si>
    <t>2.</t>
  </si>
  <si>
    <t xml:space="preserve">Seguimiento al cumplimiento de las metas establecidas para la implementacion del SIGEP a nivel nacional y territorial  </t>
  </si>
  <si>
    <t xml:space="preserve">Definir las metas de capacitacion, asesoria y seguimiento para la vigencia 2014,  nivel ncional y territorial </t>
  </si>
  <si>
    <t xml:space="preserve">Porcentaje de cumplimiento de cronograma de actividades, proyecto SIGEP </t>
  </si>
  <si>
    <t>02/02/2014-02/03/2014</t>
  </si>
  <si>
    <t>realizar reuniones con los coordinadores asignados para el seguimiento al cronograma de actividades</t>
  </si>
  <si>
    <t>02/03/2014-28/11/2014</t>
  </si>
  <si>
    <t xml:space="preserve">seguimiento al indicador de crecimiento de hojas de vida y vinculacion de subsistema de recursos humanos </t>
  </si>
  <si>
    <t>02/03/2014- 28/11/2014</t>
  </si>
  <si>
    <t>3.</t>
  </si>
  <si>
    <t xml:space="preserve">Definicion del modelo estrategico de planeacion del recurso humano </t>
  </si>
  <si>
    <t>Seguimiento al diagnostico de aplicabilidad del modelo estrategico de planeacion del recurso humano</t>
  </si>
  <si>
    <t xml:space="preserve">reuniones periodicas con el equipo de trabajo para definir metodologia de revision </t>
  </si>
  <si>
    <t xml:space="preserve">acompañamiento y seguimiento a la prueba piloto de implementacion </t>
  </si>
  <si>
    <t xml:space="preserve">Total </t>
  </si>
  <si>
    <t xml:space="preserve">Firma del Superior Jerarquico </t>
  </si>
  <si>
    <t xml:space="preserve">Firma del Gerente Publico </t>
  </si>
  <si>
    <t>ANEXO 1</t>
  </si>
  <si>
    <t xml:space="preserve"> Objetivos institucionales</t>
  </si>
  <si>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t>
  </si>
  <si>
    <t>Compromisos Gerenciales</t>
  </si>
  <si>
    <t>Comprenden los resultados a ser medidos, cuantificados y verificados que adelantará el gerente público para el cumplimiento efectivo de los objetivos de la entidad. Se sugiere que los compromisos acordados en el ejercicio de la concertación deban ser mínimo 3 y máximo 5 por cada Gerente público.</t>
  </si>
  <si>
    <t>Indicador</t>
  </si>
  <si>
    <t>Es la representación cuantitativa en número o porcentaje que debe ser verificable objetivamente y mediante el cual se determina el cumplimiento de los compromisos gerenciales.</t>
  </si>
  <si>
    <t>Fecha inicio – fin</t>
  </si>
  <si>
    <t>Corresponde al lapso de ejecución del compromiso concertado en el cual deberán adelantarse las acciones necesarias para el cumplimiento del mismo.</t>
  </si>
  <si>
    <t>Actividades</t>
  </si>
  <si>
    <t>Corresponden a las principales acciones definidas por el gerente público que harán posible el logro de los compromisos gerenciales generando así las evidencias que permitan el seguimiento a la gestión. Estas no deberán ser menos de 3 ni más de 5 por cada compromiso gerencial.</t>
  </si>
  <si>
    <r>
      <t>Peso</t>
    </r>
    <r>
      <rPr>
        <sz val="12"/>
        <color rgb="FF000000"/>
        <rFont val="Arial"/>
        <family val="2"/>
      </rPr>
      <t xml:space="preserve"> </t>
    </r>
    <r>
      <rPr>
        <b/>
        <sz val="12"/>
        <color rgb="FF000000"/>
        <rFont val="Arial"/>
        <family val="2"/>
      </rPr>
      <t>ponderado</t>
    </r>
  </si>
  <si>
    <t xml:space="preserve">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 En cualquier caso, un gerente público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
</t>
  </si>
  <si>
    <t>Porcentaje de cumplimiento programado al primer semestre</t>
  </si>
  <si>
    <t>Se registra el porcentaje programado de cumplimiento de cada compromiso gerencial para este periodo.</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</si>
  <si>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</si>
  <si>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</si>
  <si>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</si>
  <si>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</si>
  <si>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programado al segundo semestre:</t>
  </si>
  <si>
    <t>Se registra el porcentaje programado de cumplimiento de cada compromiso gerencial durante este periodo.</t>
  </si>
  <si>
    <t>Porcentaje de cumplimiento de indicador segundo semestre</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</si>
  <si>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</si>
  <si>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Porcentaje de cumplimiento del año</t>
  </si>
  <si>
    <t>Se refiere al resultado final alcanzado, que se obtiene de la sumatoria entre el cumplimiento del primer y segundo semestre de acuerdo con lo concertado.</t>
  </si>
  <si>
    <t>Resultado</t>
  </si>
  <si>
    <t xml:space="preserve">Será el porcentaje de cumplimiento de los compromisos gerenciales del año de acuerdo con el peso ponderado que se asignó al compromiso institucional. </t>
  </si>
  <si>
    <t>Evidencias</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</si>
  <si>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</si>
  <si>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ANEXO 1: CONCERTACIÓN, SEGUIMIENTO,  RETROALIMENTACIÓN  Y EVALUACIÓN DE COMPROMISOS GERENCIALES</t>
  </si>
  <si>
    <t xml:space="preserve"> Concertación</t>
  </si>
  <si>
    <t>Evaluación</t>
  </si>
  <si>
    <t>Objetivos institucionales</t>
  </si>
  <si>
    <t>Compromisos gerenciales</t>
  </si>
  <si>
    <t xml:space="preserve"> Indicador</t>
  </si>
  <si>
    <t xml:space="preserve">Fecha inicio-fin dd/mm/aa </t>
  </si>
  <si>
    <t>Peso ponderado</t>
  </si>
  <si>
    <t xml:space="preserve">Avance </t>
  </si>
  <si>
    <t xml:space="preserve">% Cumplimiento año </t>
  </si>
  <si>
    <t xml:space="preserve">Resultado </t>
  </si>
  <si>
    <t>% cumplimiento programado a 1er semestre</t>
  </si>
  <si>
    <t>% cumplimiento de Indicador 1er Semestre</t>
  </si>
  <si>
    <t>Observaciones del avance y oportunidad de mejora</t>
  </si>
  <si>
    <t>% cumplimiento programado a 2° semestre</t>
  </si>
  <si>
    <t>% Cumplimiento de indicador 2° Semestre</t>
  </si>
  <si>
    <t xml:space="preserve">Descripción </t>
  </si>
  <si>
    <t xml:space="preserve">Ubicación </t>
  </si>
  <si>
    <t xml:space="preserve">Concertacion para el desempeño sobresaliente (5% adicional. Describir los compromisos gerenciales adicionales) </t>
  </si>
  <si>
    <t xml:space="preserve">FECHA </t>
  </si>
  <si>
    <t>VIGENCIA</t>
  </si>
  <si>
    <t xml:space="preserve">Firma del Gerente Público </t>
  </si>
  <si>
    <t>SEGUIMIENTO COMPROMISOS ESTRATEGICOS Y/O INSTITUCIONALES</t>
  </si>
  <si>
    <t xml:space="preserve">1.5 Fecha Sucripcion Acuerdo de Gestion </t>
  </si>
  <si>
    <t xml:space="preserve">1.6. Vigencia del Acuerdo de Gestion </t>
  </si>
  <si>
    <t>desde: 17/03/2014</t>
  </si>
  <si>
    <r>
      <t>1.7. Periodo</t>
    </r>
    <r>
      <rPr>
        <b/>
        <sz val="11"/>
        <color rgb="FFFF0000"/>
        <rFont val="Times New Roman"/>
        <family val="1"/>
      </rPr>
      <t xml:space="preserve"> </t>
    </r>
    <r>
      <rPr>
        <b/>
        <sz val="11"/>
        <rFont val="Times New Roman"/>
        <family val="1"/>
      </rPr>
      <t xml:space="preserve">de seguimiento </t>
    </r>
  </si>
  <si>
    <t>hasta: 17/06/2014</t>
  </si>
  <si>
    <t>3. Evaluacion</t>
  </si>
  <si>
    <t xml:space="preserve">2.4 Meta </t>
  </si>
  <si>
    <t xml:space="preserve">3.1. Resultado </t>
  </si>
  <si>
    <t xml:space="preserve">3.2. Acumulado </t>
  </si>
  <si>
    <t>3.3. Resultado peso POA</t>
  </si>
  <si>
    <t>3.4. Analisis</t>
  </si>
  <si>
    <t>3.5. Evidencias</t>
  </si>
  <si>
    <t>I trimestre</t>
  </si>
  <si>
    <t>II trimestre</t>
  </si>
  <si>
    <t>III trimestre</t>
  </si>
  <si>
    <t xml:space="preserve">IV trimestre </t>
  </si>
  <si>
    <t xml:space="preserve">% Avance </t>
  </si>
  <si>
    <t xml:space="preserve">Descripcion </t>
  </si>
  <si>
    <t xml:space="preserve">en los primeros tres meses de gestion se cumplieron todas las actividades propuestas, teniendo como producto final el documento de los programas y proyectos aprobado por la Direccion General para incluir en el PND 2015-2018  </t>
  </si>
  <si>
    <t xml:space="preserve">Listas de asistencia de reuniones y mesas de trabajo para definir programas y proyectos. Doumento de propuestas y aprobacion por la Direccion General   </t>
  </si>
  <si>
    <t>las evidencias se encuentran en la ruta dep_documentos_DEP2014_PND 2015-2018</t>
  </si>
  <si>
    <t xml:space="preserve">El compromiso estrategico se cumple al 100% en los primeros tres meses ya que es una actividad planeada para este periodo, por lo tanto no se tienen resultados de II a IV trimestre </t>
  </si>
  <si>
    <t xml:space="preserve">Definir las metas de capacitacion, asesoria y seguimiento para la vigencia 2014,  nivel nacional y territorial </t>
  </si>
  <si>
    <t>02/02/2014-28/11/2014</t>
  </si>
  <si>
    <t xml:space="preserve">4. Control de Cambios </t>
  </si>
  <si>
    <t>4.1. Componente</t>
  </si>
  <si>
    <t>4.2. Ajuste/Cambio</t>
  </si>
  <si>
    <t xml:space="preserve">4.3. Control de Cambios </t>
  </si>
  <si>
    <t xml:space="preserve">4.4. Fecha de Cambio </t>
  </si>
  <si>
    <t xml:space="preserve">4.5. Evidencia </t>
  </si>
  <si>
    <t xml:space="preserve">4.6. Firma del Superior Jerarquico </t>
  </si>
  <si>
    <t xml:space="preserve">4.7. Firma del Gerente Publico </t>
  </si>
  <si>
    <t xml:space="preserve">Peso </t>
  </si>
  <si>
    <t>el peso actual del proyeto SIGEP es de 30%, sin embargo se aumenta al 40%</t>
  </si>
  <si>
    <t xml:space="preserve">De acuerdo al peso establecido, es necesario aumentar el peso de el compromiso estrategico y/o institucional al proyecto SIGEP y disminuyendo el peso a la definicion del modelo estrategico de planeacion de recurso humano, debido a que el alcance del proyecto SIGEP tiene una cobertura mas amplia   </t>
  </si>
  <si>
    <t>la evidencia que soporta el cambio es el plan de proyecto de SIGEP, donde se especifica el alcance del mismo y se encuentra en la ruta xxx</t>
  </si>
  <si>
    <t>Compromiso Estrategico y/o Institucional</t>
  </si>
  <si>
    <t xml:space="preserve">Indicador </t>
  </si>
  <si>
    <t xml:space="preserve">Fecha de Inicio - fin </t>
  </si>
  <si>
    <t>desde: 17/06/2014</t>
  </si>
  <si>
    <t>hasta: 17/09/2014</t>
  </si>
  <si>
    <t>desde: 17/09/2014</t>
  </si>
  <si>
    <t>Compromisos administrativos</t>
  </si>
  <si>
    <t>Aportes adicionales</t>
  </si>
  <si>
    <t xml:space="preserve">Puntaje de aporte </t>
  </si>
  <si>
    <t>Acción de mejora</t>
  </si>
  <si>
    <t>MECI y Sistema de Gestión de Calidad</t>
  </si>
  <si>
    <t>Política de Salud y Seguridad en el Trabajo</t>
  </si>
  <si>
    <t>Plan Institucional de Capacitación.</t>
  </si>
  <si>
    <t xml:space="preserve">Sistema de Estimulos para servidores públicos </t>
  </si>
  <si>
    <t>Facilitar la Participación Ciudadana en la gestión</t>
  </si>
  <si>
    <t>Promover espacios de Rendición de Cuentas de su gestión a la ciudadanía</t>
  </si>
  <si>
    <t xml:space="preserve">Desarrollo y uso de tecnologías de la información </t>
  </si>
  <si>
    <t>Actualización permanente del Sistema de Información para la Gestión del Empleo Público-SIGEP</t>
  </si>
  <si>
    <t>Apropiación de los valores de la entidad</t>
  </si>
  <si>
    <t>El superior gerarquico evalúa una vez al final de cada vigencia.</t>
  </si>
  <si>
    <t xml:space="preserve">1. Identificacion </t>
  </si>
  <si>
    <t>1.2. Nombre Gerente Publico</t>
  </si>
  <si>
    <t xml:space="preserve">1.3. Nombre Superior Jerarquio </t>
  </si>
  <si>
    <t xml:space="preserve">1.3. Fecha Sucripcion Acuerdo de Gestion </t>
  </si>
  <si>
    <t xml:space="preserve">1.4.Vigencia del Acuerdo de Gestion </t>
  </si>
  <si>
    <t>Asigne el puntaje de importancia que se le da a cada compromiso respecto a los demás, teniendo en cuenta la planeación estratégica de la Entidad, si el compromiso es de mayor importancia, entonces su peso será mayor, siendo la totalidad de los mismos 100%.</t>
  </si>
  <si>
    <t xml:space="preserve">Se entienden por compromisos institucionales los adquiridos para llevar a cabo el cumplimiento de los objetivos y metas estratégicas. Todo ello se concreta en el “Plan Operativo de Acción” (POA) de cada entidad pública. </t>
  </si>
  <si>
    <t>son las acciones que se realizan para ejecutar el compromiso estratégico/institucional. Estas actividades coinciden con las establecidas en la planeación institucional.</t>
  </si>
  <si>
    <t>escriba el numero asignado para la meta a la que corresponde el compromiso en el “Plan Operativo de Acción” (POA).</t>
  </si>
  <si>
    <t>Son el mecanismo para valorar el cumplimiento de las metas establecidas y el progreso de los compromisos institucionales. Se recomienda que la definición de los indicadores se realice con el apoyo de la oficina de planeación.</t>
  </si>
  <si>
    <t>Se debe establecer el periodo en el que se ejecutará el compromiso institucional.</t>
  </si>
  <si>
    <t>2.7 Obervaciones /Gerente Publico</t>
  </si>
  <si>
    <t>2.7 Obervaciones /Superior Jerarquio</t>
  </si>
  <si>
    <t xml:space="preserve">3. Evaluacion </t>
  </si>
  <si>
    <t xml:space="preserve">3.2. Acumulado/ % Avance </t>
  </si>
  <si>
    <t xml:space="preserve">3.5. Evidencias/Descripcion </t>
  </si>
  <si>
    <t xml:space="preserve">3.5. Evidencias/Ubicación </t>
  </si>
  <si>
    <t>Instructivo de diligenciamiento</t>
  </si>
  <si>
    <t xml:space="preserve">Firma del Superior Jerárquico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</si>
</sst>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5"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1"/>
      <color theme="1"/>
      <name val="Times New Roman"/>
      <family val="1"/>
    </font>
    <font>
      <b/>
      <sz val="11"/>
      <color theme="1"/>
      <name val="Times New Roman"/>
      <family val="1"/>
    </font>
    <font>
      <sz val="11"/>
      <name val="Times New Roman"/>
      <family val="1"/>
    </font>
    <font>
      <b/>
      <sz val="11"/>
      <color rgb="FFFF0000"/>
      <name val="Times New Roman"/>
      <family val="1"/>
    </font>
    <font>
      <b/>
      <sz val="11"/>
      <name val="Times New Roman"/>
      <family val="1"/>
    </font>
    <font>
      <b/>
      <sz val="11"/>
      <color theme="1"/>
      <name val="Calibri"/>
      <family val="2"/>
      <scheme val="minor"/>
    </font>
    <font>
      <sz val="26"/>
      <color theme="1"/>
      <name val="Arial"/>
      <family val="2"/>
    </font>
    <font>
      <b/>
      <sz val="11"/>
      <color theme="1"/>
      <name val="Arial"/>
      <family val="2"/>
    </font>
    <font>
      <b/>
      <sz val="12"/>
      <color theme="1"/>
      <name val="Arial"/>
      <family val="2"/>
    </font>
    <font>
      <b/>
      <sz val="18"/>
      <color theme="1"/>
      <name val="Arial"/>
      <family val="2"/>
    </font>
    <font>
      <b/>
      <sz val="16"/>
      <color theme="0"/>
      <name val="Arial"/>
      <family val="2"/>
    </font>
    <font>
      <sz val="11"/>
      <color theme="1"/>
      <name val="Arial"/>
      <family val="2"/>
    </font>
    <font>
      <sz val="11"/>
      <name val="Arial"/>
      <family val="2"/>
    </font>
    <font>
      <b/>
      <sz val="20"/>
      <color theme="0"/>
      <name val="Arial"/>
      <family val="2"/>
    </font>
    <font>
      <sz val="10"/>
      <color theme="1"/>
      <name val="Arial"/>
      <family val="2"/>
    </font>
    <font>
      <sz val="10"/>
      <name val="Arial"/>
      <family val="2"/>
    </font>
    <font>
      <sz val="10"/>
      <color rgb="FFFF0000"/>
      <name val="Arial"/>
      <family val="2"/>
    </font>
    <font>
      <sz val="12"/>
      <color indexed="81"/>
      <name val="Tahoma"/>
      <family val="2"/>
    </font>
    <font>
      <b/>
      <sz val="14"/>
      <color theme="0"/>
      <name val="Arial"/>
      <family val="2"/>
    </font>
    <font>
      <b/>
      <sz val="14"/>
      <color theme="1"/>
      <name val="Arial"/>
      <family val="2"/>
    </font>
    <font>
      <sz val="14"/>
      <color theme="1"/>
      <name val="Times New Roman"/>
      <family val="1"/>
    </font>
    <font>
      <b/>
      <sz val="22"/>
      <color theme="1"/>
      <name val="Calibri"/>
      <family val="2"/>
      <scheme val="minor"/>
    </font>
    <font>
      <b/>
      <sz val="16"/>
      <color theme="1"/>
      <name val="Arial"/>
      <family val="2"/>
    </font>
    <font>
      <sz val="16"/>
      <color theme="1"/>
      <name val="Arial"/>
      <family val="2"/>
    </font>
    <font>
      <sz val="16"/>
      <name val="Arial"/>
      <family val="2"/>
    </font>
    <font>
      <sz val="12"/>
      <color rgb="FF000000"/>
      <name val="Calibri"/>
      <family val="2"/>
      <scheme val="minor"/>
    </font>
    <font>
      <sz val="12"/>
      <color theme="1"/>
      <name val="Calibri"/>
      <family val="2"/>
      <scheme val="minor"/>
    </font>
    <font>
      <b/>
      <sz val="18"/>
      <color theme="0"/>
      <name val="Arial"/>
      <family val="2"/>
    </font>
    <font>
      <sz val="14"/>
      <color theme="1"/>
      <name val="Arial"/>
      <family val="2"/>
    </font>
    <font>
      <u/>
      <sz val="11"/>
      <color theme="10"/>
      <name val="Calibri"/>
      <family val="2"/>
      <scheme val="minor"/>
    </font>
    <font>
      <u/>
      <sz val="11"/>
      <color theme="11"/>
      <name val="Calibri"/>
      <family val="2"/>
      <scheme val="minor"/>
    </font>
    <font>
      <b/>
      <sz val="24"/>
      <color rgb="FF000000"/>
      <name val="Arial"/>
      <family val="2"/>
    </font>
    <font>
      <b/>
      <sz val="24"/>
      <color theme="1"/>
      <name val="Arial"/>
      <family val="2"/>
    </font>
    <font>
      <sz val="12"/>
      <color theme="1"/>
      <name val="Arial"/>
      <family val="2"/>
    </font>
    <font>
      <sz val="12"/>
      <color rgb="FF000000"/>
      <name val="Arial"/>
      <family val="2"/>
    </font>
    <font>
      <b/>
      <sz val="12"/>
      <color rgb="FF000000"/>
      <name val="Arial"/>
      <family val="2"/>
    </font>
    <font>
      <b/>
      <sz val="22"/>
      <color theme="1"/>
      <name val="Arial"/>
      <family val="2"/>
    </font>
    <font>
      <sz val="18"/>
      <color indexed="81"/>
      <name val="Tahoma"/>
      <family val="2"/>
    </font>
    <font>
      <b/>
      <sz val="28"/>
      <color theme="1"/>
      <name val="Arial"/>
      <family val="2"/>
    </font>
    <font>
      <b/>
      <sz val="18"/>
      <name val="Arial"/>
      <family val="2"/>
    </font>
    <font>
      <b/>
      <sz val="20"/>
      <color theme="1"/>
      <name val="Arial"/>
      <family val="2"/>
    </font>
  </fonts>
  <fills count="15">
    <fill>
      <patternFill patternType="none"/>
    </fill>
    <fill>
      <patternFill patternType="gray125"/>
    </fill>
    <fill>
      <patternFill patternType="solid">
        <fgColor theme="8" tint="0.59999389629810485"/>
        <bgColor indexed="64"/>
      </patternFill>
    </fill>
    <fill>
      <patternFill patternType="solid">
        <fgColor rgb="FF1CAF94"/>
        <bgColor indexed="64"/>
      </patternFill>
    </fill>
    <fill>
      <patternFill patternType="solid">
        <fgColor theme="0" tint="-0.14999847407452621"/>
        <bgColor indexed="64"/>
      </patternFill>
    </fill>
    <fill>
      <patternFill patternType="solid">
        <fgColor rgb="FFE5E5E5"/>
        <bgColor indexed="64"/>
      </patternFill>
    </fill>
    <fill>
      <patternFill patternType="solid">
        <fgColor rgb="FFD6EBF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rgb="FFFFFFFF"/>
        <bgColor rgb="FF000000"/>
      </patternFill>
    </fill>
    <fill>
      <patternFill patternType="solid">
        <fgColor theme="0"/>
        <bgColor rgb="FF000000"/>
      </patternFill>
    </fill>
    <fill>
      <patternFill patternType="solid">
        <fgColor rgb="FF3772FF"/>
        <bgColor indexed="64"/>
      </patternFill>
    </fill>
    <fill>
      <patternFill patternType="solid">
        <fgColor rgb="FF3067CC"/>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bottom style="medium">
        <color auto="1"/>
      </bottom>
      <diagonal/>
    </border>
    <border>
      <left style="medium">
        <color auto="1"/>
      </left>
      <right style="thin">
        <color auto="1"/>
      </right>
      <top style="thin">
        <color auto="1"/>
      </top>
      <bottom/>
      <diagonal/>
    </border>
    <border>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top style="thin">
        <color auto="1"/>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diagonal/>
    </border>
    <border>
      <left style="medium">
        <color auto="1"/>
      </left>
      <right style="thin">
        <color auto="1"/>
      </right>
      <top style="medium">
        <color auto="1"/>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medium">
        <color auto="1"/>
      </right>
      <top style="medium">
        <color auto="1"/>
      </top>
      <bottom style="medium">
        <color auto="1"/>
      </bottom>
      <diagonal/>
    </border>
  </borders>
  <cellStyleXfs count="11">
    <xf numFmtId="0" fontId="0" fillId="0" borderId="0"/>
    <xf numFmtId="9" fontId="1" fillId="0" borderId="0" applyFont="0" applyFill="0" applyBorder="0" applyAlignment="0" applyProtection="0"/>
    <xf numFmtId="0" fontId="19" fillId="0" borderId="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cellStyleXfs>
  <cellXfs count="336">
    <xf numFmtId="0" fontId="0" fillId="0" borderId="0" xfId="0"/>
    <xf numFmtId="0" fontId="4" fillId="0" borderId="0" xfId="0" applyFont="1"/>
    <xf numFmtId="0" fontId="5" fillId="0" borderId="4" xfId="0" applyFont="1" applyBorder="1"/>
    <xf numFmtId="0" fontId="4" fillId="0" borderId="4" xfId="0" applyFont="1" applyBorder="1"/>
    <xf numFmtId="0" fontId="5" fillId="0" borderId="1" xfId="0" applyFont="1" applyBorder="1"/>
    <xf numFmtId="0" fontId="4" fillId="0" borderId="1" xfId="0" applyFont="1" applyBorder="1"/>
    <xf numFmtId="14" fontId="4" fillId="0" borderId="1" xfId="0" applyNumberFormat="1" applyFont="1" applyBorder="1" applyAlignment="1">
      <alignment horizontal="left"/>
    </xf>
    <xf numFmtId="14" fontId="4" fillId="0" borderId="0" xfId="0" applyNumberFormat="1" applyFont="1" applyFill="1" applyAlignment="1">
      <alignment horizontal="left"/>
    </xf>
    <xf numFmtId="14" fontId="4" fillId="0" borderId="0" xfId="0" applyNumberFormat="1" applyFont="1" applyAlignment="1">
      <alignment horizontal="left"/>
    </xf>
    <xf numFmtId="0" fontId="5" fillId="0" borderId="1" xfId="0" applyFont="1" applyBorder="1" applyAlignment="1">
      <alignment horizontal="center" vertical="center" wrapText="1"/>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9" fontId="5" fillId="0" borderId="1" xfId="0" applyNumberFormat="1" applyFont="1" applyBorder="1" applyAlignment="1">
      <alignment horizontal="center"/>
    </xf>
    <xf numFmtId="0" fontId="5" fillId="0" borderId="0" xfId="0" applyFont="1" applyAlignment="1">
      <alignment horizontal="center" vertical="center"/>
    </xf>
    <xf numFmtId="0" fontId="5" fillId="0" borderId="16" xfId="0" applyFont="1" applyBorder="1" applyAlignment="1">
      <alignment horizontal="center"/>
    </xf>
    <xf numFmtId="0" fontId="5" fillId="0" borderId="4" xfId="0" applyFont="1" applyBorder="1" applyAlignment="1">
      <alignment horizontal="center"/>
    </xf>
    <xf numFmtId="14" fontId="4" fillId="0" borderId="1" xfId="0" applyNumberFormat="1" applyFont="1" applyBorder="1" applyAlignment="1">
      <alignment horizontal="center" vertical="center"/>
    </xf>
    <xf numFmtId="0" fontId="4" fillId="0" borderId="12" xfId="0" applyFont="1" applyBorder="1"/>
    <xf numFmtId="0" fontId="4" fillId="0" borderId="14" xfId="0" applyFont="1" applyBorder="1"/>
    <xf numFmtId="0" fontId="4" fillId="0" borderId="15" xfId="0" applyFont="1" applyBorder="1"/>
    <xf numFmtId="0" fontId="4" fillId="0" borderId="0" xfId="0" applyFont="1" applyBorder="1"/>
    <xf numFmtId="14" fontId="4" fillId="0" borderId="0" xfId="0" applyNumberFormat="1" applyFont="1" applyBorder="1" applyAlignment="1">
      <alignment horizontal="left"/>
    </xf>
    <xf numFmtId="0" fontId="5" fillId="0" borderId="1" xfId="0" applyFont="1" applyFill="1" applyBorder="1" applyAlignment="1">
      <alignment horizontal="center" vertical="center"/>
    </xf>
    <xf numFmtId="9" fontId="5" fillId="0" borderId="1" xfId="1" applyFont="1" applyBorder="1" applyAlignment="1">
      <alignment horizontal="center" vertical="center"/>
    </xf>
    <xf numFmtId="0" fontId="4" fillId="0" borderId="0" xfId="0" applyFont="1" applyFill="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Border="1" applyAlignment="1">
      <alignment horizontal="center"/>
    </xf>
    <xf numFmtId="0" fontId="5" fillId="0" borderId="0" xfId="0" applyFont="1" applyFill="1" applyBorder="1" applyAlignment="1">
      <alignment vertical="center"/>
    </xf>
    <xf numFmtId="0" fontId="5" fillId="0" borderId="21" xfId="0" applyFont="1" applyBorder="1" applyAlignment="1">
      <alignment horizontal="center"/>
    </xf>
    <xf numFmtId="0" fontId="5" fillId="0" borderId="6" xfId="0" applyFont="1" applyBorder="1" applyAlignment="1">
      <alignment horizontal="center" vertical="center" wrapText="1"/>
    </xf>
    <xf numFmtId="0" fontId="5" fillId="0" borderId="6" xfId="0" applyFont="1" applyBorder="1" applyAlignment="1">
      <alignment horizontal="center"/>
    </xf>
    <xf numFmtId="0" fontId="5" fillId="0" borderId="22" xfId="0" applyFont="1" applyBorder="1" applyAlignment="1">
      <alignment horizontal="center"/>
    </xf>
    <xf numFmtId="0" fontId="5" fillId="0" borderId="0" xfId="0" applyFont="1" applyBorder="1" applyAlignment="1"/>
    <xf numFmtId="0" fontId="5" fillId="0" borderId="1" xfId="0" applyFont="1" applyFill="1" applyBorder="1" applyAlignment="1">
      <alignment horizontal="center" vertical="center" wrapText="1"/>
    </xf>
    <xf numFmtId="0" fontId="5" fillId="0" borderId="4" xfId="0" applyFont="1" applyBorder="1" applyAlignment="1">
      <alignment horizontal="center" vertical="justify" wrapText="1"/>
    </xf>
    <xf numFmtId="0" fontId="0" fillId="0" borderId="0" xfId="0" applyAlignment="1"/>
    <xf numFmtId="0" fontId="9" fillId="0" borderId="4" xfId="0" applyFont="1" applyBorder="1"/>
    <xf numFmtId="0" fontId="9" fillId="0" borderId="1" xfId="0" applyFont="1" applyBorder="1"/>
    <xf numFmtId="0" fontId="9" fillId="0" borderId="0" xfId="0" applyFont="1" applyAlignment="1">
      <alignment horizont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0" fillId="0" borderId="31" xfId="0" applyBorder="1" applyAlignment="1">
      <alignment horizontal="justify" vertical="center" wrapText="1"/>
    </xf>
    <xf numFmtId="0" fontId="0" fillId="0" borderId="30" xfId="0" applyBorder="1" applyAlignment="1">
      <alignment horizontal="justify" vertical="center" wrapText="1"/>
    </xf>
    <xf numFmtId="0" fontId="0" fillId="0" borderId="30" xfId="0" applyBorder="1" applyAlignment="1">
      <alignment horizontal="justify" vertical="center"/>
    </xf>
    <xf numFmtId="0" fontId="0" fillId="0" borderId="21" xfId="0" applyBorder="1" applyAlignment="1">
      <alignment horizontal="justify" vertical="center"/>
    </xf>
    <xf numFmtId="0" fontId="9" fillId="0" borderId="0" xfId="0" applyFont="1" applyFill="1" applyBorder="1" applyAlignment="1">
      <alignment horizontal="center" vertical="center"/>
    </xf>
    <xf numFmtId="0" fontId="5" fillId="0" borderId="1" xfId="0" applyFont="1" applyBorder="1" applyAlignment="1">
      <alignment horizontal="center" vertical="justify" wrapText="1"/>
    </xf>
    <xf numFmtId="0" fontId="15" fillId="0" borderId="6" xfId="0" applyFont="1" applyBorder="1" applyAlignment="1">
      <alignment vertical="center" wrapText="1"/>
    </xf>
    <xf numFmtId="0" fontId="15" fillId="0" borderId="6" xfId="0" applyFont="1" applyBorder="1" applyAlignment="1">
      <alignment vertical="center"/>
    </xf>
    <xf numFmtId="0" fontId="4" fillId="0" borderId="0" xfId="0" applyFont="1" applyProtection="1">
      <protection locked="0"/>
    </xf>
    <xf numFmtId="2" fontId="4" fillId="0" borderId="0" xfId="0" applyNumberFormat="1" applyFont="1" applyProtection="1">
      <protection locked="0"/>
    </xf>
    <xf numFmtId="0" fontId="18" fillId="6" borderId="11" xfId="0" applyFont="1" applyFill="1" applyBorder="1" applyAlignment="1">
      <alignment horizontal="center" vertical="center"/>
    </xf>
    <xf numFmtId="0" fontId="18" fillId="6" borderId="16" xfId="0" applyFont="1" applyFill="1" applyBorder="1" applyAlignment="1">
      <alignment horizontal="center" vertical="center"/>
    </xf>
    <xf numFmtId="0" fontId="25" fillId="0" borderId="0" xfId="0" applyFont="1" applyAlignment="1" applyProtection="1">
      <alignment wrapText="1"/>
      <protection locked="0"/>
    </xf>
    <xf numFmtId="0" fontId="25" fillId="0" borderId="0" xfId="0" applyFont="1" applyProtection="1">
      <protection locked="0"/>
    </xf>
    <xf numFmtId="0" fontId="24" fillId="0" borderId="0" xfId="0" applyFont="1" applyProtection="1">
      <protection locked="0"/>
    </xf>
    <xf numFmtId="0" fontId="16" fillId="6" borderId="27" xfId="0" applyFont="1" applyFill="1" applyBorder="1" applyAlignment="1">
      <alignment horizontal="center" vertical="center" wrapText="1"/>
    </xf>
    <xf numFmtId="0" fontId="16" fillId="6" borderId="28" xfId="0" applyFont="1" applyFill="1" applyBorder="1" applyAlignment="1">
      <alignment horizontal="center" vertical="center" wrapText="1"/>
    </xf>
    <xf numFmtId="0" fontId="15" fillId="0" borderId="21" xfId="0" applyFont="1" applyBorder="1" applyAlignment="1">
      <alignment vertical="center" wrapText="1"/>
    </xf>
    <xf numFmtId="0" fontId="27" fillId="0" borderId="39" xfId="0" applyFont="1" applyBorder="1" applyProtection="1">
      <protection locked="0"/>
    </xf>
    <xf numFmtId="0" fontId="23" fillId="9" borderId="0" xfId="0" applyFont="1" applyFill="1" applyBorder="1" applyAlignment="1" applyProtection="1">
      <alignment horizontal="center" vertical="center" wrapText="1"/>
      <protection locked="0"/>
    </xf>
    <xf numFmtId="0" fontId="23" fillId="9" borderId="0" xfId="0" applyFont="1" applyFill="1" applyBorder="1" applyAlignment="1" applyProtection="1">
      <alignment vertical="center" wrapText="1"/>
      <protection locked="0"/>
    </xf>
    <xf numFmtId="0" fontId="23" fillId="9" borderId="0" xfId="0" applyFont="1" applyFill="1" applyBorder="1" applyAlignment="1" applyProtection="1">
      <alignment vertical="center"/>
      <protection locked="0"/>
    </xf>
    <xf numFmtId="9" fontId="26" fillId="10" borderId="1" xfId="0" applyNumberFormat="1" applyFont="1" applyFill="1" applyBorder="1" applyAlignment="1" applyProtection="1">
      <alignment horizontal="center" vertical="center" wrapText="1"/>
      <protection locked="0"/>
    </xf>
    <xf numFmtId="0" fontId="26" fillId="0" borderId="4" xfId="0" applyNumberFormat="1" applyFont="1" applyBorder="1" applyAlignment="1" applyProtection="1">
      <alignment vertical="center"/>
      <protection locked="0"/>
    </xf>
    <xf numFmtId="9" fontId="26" fillId="9" borderId="4" xfId="1" applyFont="1" applyFill="1" applyBorder="1" applyAlignment="1" applyProtection="1">
      <alignment horizontal="center" vertical="center" wrapText="1"/>
      <protection locked="0"/>
    </xf>
    <xf numFmtId="0" fontId="26" fillId="4" borderId="17" xfId="0" applyFont="1" applyFill="1" applyBorder="1" applyAlignment="1" applyProtection="1">
      <alignment horizontal="center" vertical="center"/>
      <protection locked="0"/>
    </xf>
    <xf numFmtId="9" fontId="26" fillId="4" borderId="18" xfId="0" applyNumberFormat="1" applyFont="1" applyFill="1" applyBorder="1" applyAlignment="1" applyProtection="1">
      <alignment vertical="center"/>
      <protection locked="0"/>
    </xf>
    <xf numFmtId="1" fontId="26" fillId="4" borderId="37" xfId="0" applyNumberFormat="1" applyFont="1" applyFill="1" applyBorder="1" applyAlignment="1" applyProtection="1">
      <alignment horizontal="center" vertical="center"/>
    </xf>
    <xf numFmtId="9" fontId="26" fillId="4" borderId="37" xfId="0" applyNumberFormat="1" applyFont="1" applyFill="1" applyBorder="1" applyAlignment="1" applyProtection="1">
      <alignment horizontal="center" vertical="center"/>
    </xf>
    <xf numFmtId="9" fontId="26" fillId="4" borderId="37" xfId="1" applyFont="1" applyFill="1" applyBorder="1" applyAlignment="1" applyProtection="1">
      <alignment horizontal="center" vertical="center"/>
    </xf>
    <xf numFmtId="0" fontId="23" fillId="9" borderId="47" xfId="0" applyFont="1" applyFill="1" applyBorder="1" applyAlignment="1" applyProtection="1">
      <alignment vertical="center"/>
      <protection locked="0"/>
    </xf>
    <xf numFmtId="0" fontId="23" fillId="9" borderId="47" xfId="0" applyFont="1" applyFill="1" applyBorder="1" applyAlignment="1" applyProtection="1">
      <alignment horizontal="center" vertical="center" wrapText="1"/>
      <protection locked="0"/>
    </xf>
    <xf numFmtId="0" fontId="15" fillId="9" borderId="0" xfId="0" applyFont="1" applyFill="1" applyBorder="1" applyProtection="1">
      <protection locked="0"/>
    </xf>
    <xf numFmtId="0" fontId="15" fillId="9" borderId="39" xfId="0" applyFont="1" applyFill="1" applyBorder="1" applyProtection="1">
      <protection locked="0"/>
    </xf>
    <xf numFmtId="0" fontId="27" fillId="0" borderId="41" xfId="0" applyFont="1" applyBorder="1" applyProtection="1">
      <protection locked="0"/>
    </xf>
    <xf numFmtId="0" fontId="30" fillId="0" borderId="0" xfId="0" applyFont="1"/>
    <xf numFmtId="0" fontId="30" fillId="9" borderId="0" xfId="0" applyFont="1" applyFill="1"/>
    <xf numFmtId="0" fontId="26" fillId="0" borderId="1" xfId="0" applyNumberFormat="1" applyFont="1" applyBorder="1" applyAlignment="1" applyProtection="1">
      <alignment vertical="center"/>
      <protection locked="0"/>
    </xf>
    <xf numFmtId="0" fontId="29" fillId="11" borderId="0" xfId="0" applyFont="1" applyFill="1"/>
    <xf numFmtId="0" fontId="30" fillId="9" borderId="0" xfId="0" applyFont="1" applyFill="1" applyAlignment="1"/>
    <xf numFmtId="0" fontId="37" fillId="9" borderId="0" xfId="0" applyFont="1" applyFill="1"/>
    <xf numFmtId="0" fontId="37" fillId="9" borderId="0" xfId="0" applyFont="1" applyFill="1" applyAlignment="1">
      <alignment horizontal="center"/>
    </xf>
    <xf numFmtId="0" fontId="12" fillId="9" borderId="37" xfId="0" applyFont="1" applyFill="1" applyBorder="1" applyAlignment="1">
      <alignment horizontal="center" vertical="center"/>
    </xf>
    <xf numFmtId="0" fontId="39" fillId="9" borderId="37" xfId="0" applyFont="1" applyFill="1" applyBorder="1" applyAlignment="1">
      <alignment horizontal="center" vertical="center"/>
    </xf>
    <xf numFmtId="0" fontId="39" fillId="9" borderId="37" xfId="0" applyFont="1" applyFill="1" applyBorder="1" applyAlignment="1">
      <alignment horizontal="center" vertical="center" wrapText="1"/>
    </xf>
    <xf numFmtId="0" fontId="38" fillId="11" borderId="0" xfId="0" applyFont="1" applyFill="1"/>
    <xf numFmtId="0" fontId="17" fillId="9" borderId="0" xfId="0" applyFont="1" applyFill="1" applyBorder="1" applyAlignment="1" applyProtection="1">
      <alignment vertical="center"/>
      <protection locked="0"/>
    </xf>
    <xf numFmtId="0" fontId="32" fillId="0" borderId="0" xfId="0" applyFont="1" applyProtection="1">
      <protection locked="0"/>
    </xf>
    <xf numFmtId="0" fontId="15" fillId="0" borderId="0" xfId="0" applyFont="1" applyProtection="1">
      <protection locked="0"/>
    </xf>
    <xf numFmtId="2" fontId="15" fillId="0" borderId="0" xfId="0" applyNumberFormat="1" applyFont="1" applyProtection="1">
      <protection locked="0"/>
    </xf>
    <xf numFmtId="0" fontId="40" fillId="8" borderId="37" xfId="0" applyFont="1" applyFill="1" applyBorder="1" applyAlignment="1" applyProtection="1">
      <alignment horizontal="center" vertical="center"/>
    </xf>
    <xf numFmtId="0" fontId="23" fillId="9" borderId="47" xfId="0" applyFont="1" applyFill="1" applyBorder="1" applyAlignment="1" applyProtection="1">
      <alignment horizontal="center" vertical="center"/>
      <protection locked="0"/>
    </xf>
    <xf numFmtId="0" fontId="11" fillId="9" borderId="0" xfId="0" applyFont="1" applyFill="1" applyBorder="1" applyAlignment="1" applyProtection="1">
      <alignment horizontal="center" vertical="center"/>
      <protection locked="0"/>
    </xf>
    <xf numFmtId="2" fontId="15" fillId="9" borderId="0" xfId="0" applyNumberFormat="1" applyFont="1" applyFill="1" applyBorder="1" applyProtection="1">
      <protection locked="0"/>
    </xf>
    <xf numFmtId="0" fontId="15" fillId="9" borderId="48" xfId="0" applyFont="1" applyFill="1" applyBorder="1" applyProtection="1">
      <protection locked="0"/>
    </xf>
    <xf numFmtId="0" fontId="15" fillId="0" borderId="30" xfId="0" applyFont="1" applyBorder="1" applyAlignment="1" applyProtection="1">
      <protection locked="0"/>
    </xf>
    <xf numFmtId="2" fontId="15" fillId="9" borderId="0" xfId="0" applyNumberFormat="1" applyFont="1" applyFill="1" applyBorder="1" applyAlignment="1" applyProtection="1">
      <alignment horizontal="center"/>
      <protection locked="0"/>
    </xf>
    <xf numFmtId="0" fontId="15" fillId="9" borderId="0" xfId="0" applyFont="1" applyFill="1" applyBorder="1" applyAlignment="1" applyProtection="1">
      <alignment horizontal="center"/>
      <protection locked="0"/>
    </xf>
    <xf numFmtId="0" fontId="15" fillId="9" borderId="48" xfId="0" applyFont="1" applyFill="1" applyBorder="1" applyAlignment="1" applyProtection="1">
      <alignment horizontal="center"/>
      <protection locked="0"/>
    </xf>
    <xf numFmtId="2" fontId="11" fillId="9" borderId="0" xfId="0" applyNumberFormat="1" applyFont="1" applyFill="1" applyBorder="1" applyAlignment="1" applyProtection="1">
      <alignment horizontal="center"/>
      <protection locked="0"/>
    </xf>
    <xf numFmtId="0" fontId="11" fillId="9" borderId="0" xfId="0" applyFont="1" applyFill="1" applyBorder="1" applyAlignment="1" applyProtection="1">
      <alignment horizontal="center"/>
      <protection locked="0"/>
    </xf>
    <xf numFmtId="0" fontId="11" fillId="9" borderId="48" xfId="0" applyFont="1" applyFill="1" applyBorder="1" applyAlignment="1" applyProtection="1">
      <alignment horizontal="center"/>
      <protection locked="0"/>
    </xf>
    <xf numFmtId="0" fontId="23" fillId="9" borderId="43" xfId="0" applyFont="1" applyFill="1" applyBorder="1" applyAlignment="1" applyProtection="1">
      <alignment horizontal="center" vertical="center"/>
      <protection locked="0"/>
    </xf>
    <xf numFmtId="0" fontId="11" fillId="9" borderId="39" xfId="0" applyFont="1" applyFill="1" applyBorder="1" applyAlignment="1" applyProtection="1">
      <alignment horizontal="center" vertical="center"/>
      <protection locked="0"/>
    </xf>
    <xf numFmtId="2" fontId="15" fillId="9" borderId="39" xfId="0" applyNumberFormat="1" applyFont="1" applyFill="1" applyBorder="1" applyProtection="1">
      <protection locked="0"/>
    </xf>
    <xf numFmtId="0" fontId="15" fillId="9" borderId="41" xfId="0" applyFont="1" applyFill="1" applyBorder="1" applyProtection="1">
      <protection locked="0"/>
    </xf>
    <xf numFmtId="0" fontId="29" fillId="12" borderId="0" xfId="0" applyFont="1" applyFill="1"/>
    <xf numFmtId="0" fontId="10" fillId="0" borderId="0" xfId="0" applyFont="1" applyBorder="1" applyAlignment="1" applyProtection="1">
      <alignment horizontal="center"/>
      <protection locked="0"/>
    </xf>
    <xf numFmtId="0" fontId="15" fillId="0" borderId="0" xfId="0" applyFont="1" applyBorder="1" applyProtection="1">
      <protection locked="0"/>
    </xf>
    <xf numFmtId="0" fontId="15" fillId="0" borderId="0" xfId="0" applyFont="1" applyBorder="1" applyAlignment="1" applyProtection="1">
      <alignment horizontal="center"/>
      <protection locked="0"/>
    </xf>
    <xf numFmtId="0" fontId="22" fillId="9" borderId="0" xfId="0" applyFont="1" applyFill="1" applyAlignment="1">
      <alignment horizontal="center" vertical="center"/>
    </xf>
    <xf numFmtId="0" fontId="13" fillId="9" borderId="0" xfId="0" applyFont="1" applyFill="1" applyBorder="1" applyAlignment="1" applyProtection="1">
      <alignment horizontal="center" vertical="center"/>
      <protection locked="0"/>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9" xfId="0" applyFont="1" applyBorder="1" applyAlignment="1">
      <alignment horizontal="center"/>
    </xf>
    <xf numFmtId="0" fontId="38" fillId="9" borderId="0" xfId="0" applyFont="1" applyFill="1" applyBorder="1" applyAlignment="1">
      <alignment horizontal="left" vertical="center" wrapText="1"/>
    </xf>
    <xf numFmtId="0" fontId="35" fillId="9" borderId="0" xfId="0" applyFont="1" applyFill="1" applyAlignment="1">
      <alignment horizontal="center" vertical="center" wrapText="1"/>
    </xf>
    <xf numFmtId="0" fontId="36" fillId="9" borderId="0" xfId="0" applyFont="1" applyFill="1" applyAlignment="1">
      <alignment horizontal="center"/>
    </xf>
    <xf numFmtId="9" fontId="27" fillId="0" borderId="1" xfId="1" applyFont="1" applyBorder="1" applyAlignment="1" applyProtection="1">
      <alignment horizontal="center" vertical="center" wrapText="1"/>
      <protection locked="0"/>
    </xf>
    <xf numFmtId="0" fontId="40" fillId="8" borderId="37" xfId="0" applyFont="1" applyFill="1" applyBorder="1" applyAlignment="1" applyProtection="1">
      <alignment horizontal="center" vertical="center" wrapText="1"/>
    </xf>
    <xf numFmtId="0" fontId="5" fillId="0" borderId="4" xfId="0" applyFont="1" applyBorder="1" applyAlignment="1">
      <alignment horizontal="center" vertical="center" wrapText="1"/>
    </xf>
    <xf numFmtId="0" fontId="44" fillId="4" borderId="17" xfId="0" applyFont="1" applyFill="1" applyBorder="1" applyAlignment="1" applyProtection="1">
      <alignment horizontal="center" vertical="center"/>
      <protection locked="0"/>
    </xf>
    <xf numFmtId="9" fontId="26" fillId="4" borderId="56" xfId="0" applyNumberFormat="1" applyFont="1" applyFill="1" applyBorder="1" applyAlignment="1" applyProtection="1">
      <alignment horizontal="center" vertical="center"/>
    </xf>
    <xf numFmtId="0" fontId="31" fillId="14" borderId="39" xfId="0" applyFont="1" applyFill="1" applyBorder="1" applyAlignment="1" applyProtection="1">
      <alignment horizontal="center" vertic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5" fillId="0" borderId="15" xfId="0" applyFont="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9" fontId="5" fillId="0" borderId="2" xfId="0" applyNumberFormat="1" applyFont="1" applyBorder="1" applyAlignment="1">
      <alignment horizontal="center" vertical="center"/>
    </xf>
    <xf numFmtId="9" fontId="5" fillId="0" borderId="3" xfId="0" applyNumberFormat="1" applyFont="1" applyBorder="1" applyAlignment="1">
      <alignment horizontal="center" vertical="center"/>
    </xf>
    <xf numFmtId="9" fontId="5" fillId="0" borderId="4" xfId="0" applyNumberFormat="1"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xf>
    <xf numFmtId="0" fontId="4"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Fill="1" applyBorder="1" applyAlignment="1">
      <alignment horizontal="left" vertical="center"/>
    </xf>
    <xf numFmtId="0" fontId="5" fillId="2" borderId="5" xfId="0" applyFont="1" applyFill="1" applyBorder="1" applyAlignment="1">
      <alignment horizontal="center"/>
    </xf>
    <xf numFmtId="0" fontId="5" fillId="2" borderId="32" xfId="0" applyFont="1" applyFill="1" applyBorder="1" applyAlignment="1">
      <alignment horizontal="center"/>
    </xf>
    <xf numFmtId="0" fontId="5" fillId="2" borderId="6" xfId="0" applyFont="1" applyFill="1" applyBorder="1" applyAlignment="1">
      <alignment horizontal="center"/>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2" borderId="1" xfId="0" applyFont="1" applyFill="1" applyBorder="1" applyAlignment="1">
      <alignment horizontal="center"/>
    </xf>
    <xf numFmtId="0" fontId="4" fillId="0" borderId="5" xfId="0" applyFont="1" applyFill="1" applyBorder="1" applyAlignment="1">
      <alignment horizontal="center"/>
    </xf>
    <xf numFmtId="0" fontId="4" fillId="0" borderId="32" xfId="0" applyFont="1" applyFill="1" applyBorder="1" applyAlignment="1">
      <alignment horizontal="center"/>
    </xf>
    <xf numFmtId="0" fontId="4" fillId="0" borderId="6" xfId="0" applyFont="1" applyFill="1" applyBorder="1" applyAlignment="1">
      <alignment horizontal="center"/>
    </xf>
    <xf numFmtId="0" fontId="38" fillId="9" borderId="35" xfId="0" applyFont="1" applyFill="1" applyBorder="1" applyAlignment="1">
      <alignment horizontal="left" vertical="center" wrapText="1"/>
    </xf>
    <xf numFmtId="0" fontId="38" fillId="9" borderId="42" xfId="0" applyFont="1" applyFill="1" applyBorder="1" applyAlignment="1">
      <alignment horizontal="left" vertical="center" wrapText="1"/>
    </xf>
    <xf numFmtId="0" fontId="38" fillId="9" borderId="44" xfId="0" applyFont="1" applyFill="1" applyBorder="1" applyAlignment="1">
      <alignment horizontal="left" vertical="center" wrapText="1"/>
    </xf>
    <xf numFmtId="0" fontId="38" fillId="9" borderId="47" xfId="0" applyFont="1" applyFill="1" applyBorder="1" applyAlignment="1">
      <alignment horizontal="left" vertical="center" wrapText="1"/>
    </xf>
    <xf numFmtId="0" fontId="38" fillId="9" borderId="0" xfId="0" applyFont="1" applyFill="1" applyBorder="1" applyAlignment="1">
      <alignment horizontal="left" vertical="center" wrapText="1"/>
    </xf>
    <xf numFmtId="0" fontId="38" fillId="9" borderId="48" xfId="0" applyFont="1" applyFill="1" applyBorder="1" applyAlignment="1">
      <alignment horizontal="left" vertical="center" wrapText="1"/>
    </xf>
    <xf numFmtId="0" fontId="38" fillId="9" borderId="43" xfId="0" applyFont="1" applyFill="1" applyBorder="1" applyAlignment="1">
      <alignment horizontal="left" vertical="center" wrapText="1"/>
    </xf>
    <xf numFmtId="0" fontId="38" fillId="9" borderId="39" xfId="0" applyFont="1" applyFill="1" applyBorder="1" applyAlignment="1">
      <alignment horizontal="left" vertical="center" wrapText="1"/>
    </xf>
    <xf numFmtId="0" fontId="38" fillId="9" borderId="41" xfId="0" applyFont="1" applyFill="1" applyBorder="1" applyAlignment="1">
      <alignment horizontal="left" vertical="center" wrapText="1"/>
    </xf>
    <xf numFmtId="0" fontId="39" fillId="9" borderId="45" xfId="0" applyFont="1" applyFill="1" applyBorder="1" applyAlignment="1">
      <alignment horizontal="center" vertical="center" wrapText="1"/>
    </xf>
    <xf numFmtId="0" fontId="39" fillId="9" borderId="52" xfId="0" applyFont="1" applyFill="1" applyBorder="1" applyAlignment="1">
      <alignment horizontal="center" vertical="center" wrapText="1"/>
    </xf>
    <xf numFmtId="0" fontId="39" fillId="9" borderId="46" xfId="0" applyFont="1" applyFill="1" applyBorder="1" applyAlignment="1">
      <alignment horizontal="center" vertical="center" wrapText="1"/>
    </xf>
    <xf numFmtId="0" fontId="36" fillId="9" borderId="0" xfId="0" applyFont="1" applyFill="1" applyAlignment="1">
      <alignment horizontal="center"/>
    </xf>
    <xf numFmtId="0" fontId="38" fillId="9" borderId="17" xfId="0" applyFont="1" applyFill="1" applyBorder="1" applyAlignment="1">
      <alignment horizontal="left" vertical="center" wrapText="1"/>
    </xf>
    <xf numFmtId="0" fontId="38" fillId="9" borderId="18" xfId="0" applyFont="1" applyFill="1" applyBorder="1" applyAlignment="1">
      <alignment horizontal="left" vertical="center" wrapText="1"/>
    </xf>
    <xf numFmtId="0" fontId="38" fillId="9" borderId="19" xfId="0" applyFont="1" applyFill="1" applyBorder="1" applyAlignment="1">
      <alignment horizontal="left" vertical="center" wrapText="1"/>
    </xf>
    <xf numFmtId="0" fontId="22" fillId="13" borderId="0" xfId="0" applyFont="1" applyFill="1" applyAlignment="1">
      <alignment horizontal="center" vertical="center"/>
    </xf>
    <xf numFmtId="0" fontId="40" fillId="8" borderId="35" xfId="0" applyFont="1" applyFill="1" applyBorder="1" applyAlignment="1" applyProtection="1">
      <alignment horizontal="center" vertical="center" wrapText="1"/>
    </xf>
    <xf numFmtId="0" fontId="40" fillId="8" borderId="44" xfId="0" applyFont="1" applyFill="1" applyBorder="1" applyAlignment="1" applyProtection="1">
      <alignment horizontal="center" vertical="center" wrapText="1"/>
    </xf>
    <xf numFmtId="0" fontId="40" fillId="8" borderId="43" xfId="0" applyFont="1" applyFill="1" applyBorder="1" applyAlignment="1" applyProtection="1">
      <alignment horizontal="center" vertical="center" wrapText="1"/>
    </xf>
    <xf numFmtId="0" fontId="40" fillId="8" borderId="41" xfId="0" applyFont="1" applyFill="1" applyBorder="1" applyAlignment="1" applyProtection="1">
      <alignment horizontal="center" vertical="center" wrapText="1"/>
    </xf>
    <xf numFmtId="0" fontId="27" fillId="0" borderId="0" xfId="0" applyFont="1" applyBorder="1" applyAlignment="1" applyProtection="1">
      <alignment horizontal="center"/>
      <protection locked="0"/>
    </xf>
    <xf numFmtId="0" fontId="27" fillId="0" borderId="48" xfId="0" applyFont="1" applyBorder="1" applyAlignment="1" applyProtection="1">
      <alignment horizontal="center"/>
      <protection locked="0"/>
    </xf>
    <xf numFmtId="164" fontId="27" fillId="0" borderId="0" xfId="1" applyNumberFormat="1" applyFont="1" applyBorder="1" applyAlignment="1" applyProtection="1">
      <alignment horizontal="center" vertical="center" wrapText="1"/>
      <protection locked="0"/>
    </xf>
    <xf numFmtId="0" fontId="31" fillId="14" borderId="39" xfId="0" applyFont="1" applyFill="1" applyBorder="1" applyAlignment="1" applyProtection="1">
      <alignment horizontal="center" vertical="center"/>
    </xf>
    <xf numFmtId="0" fontId="31" fillId="14" borderId="41" xfId="0" applyFont="1" applyFill="1" applyBorder="1" applyAlignment="1" applyProtection="1">
      <alignment horizontal="center" vertical="center"/>
    </xf>
    <xf numFmtId="0" fontId="40" fillId="8" borderId="37" xfId="0" applyFont="1" applyFill="1" applyBorder="1" applyAlignment="1" applyProtection="1">
      <alignment horizontal="center" vertical="center" wrapText="1"/>
    </xf>
    <xf numFmtId="0" fontId="10" fillId="0" borderId="0" xfId="0" applyFont="1" applyAlignment="1" applyProtection="1">
      <alignment horizontal="center"/>
      <protection locked="0"/>
    </xf>
    <xf numFmtId="0" fontId="15" fillId="0" borderId="0" xfId="0" applyFont="1" applyAlignment="1" applyProtection="1">
      <alignment horizontal="center"/>
      <protection locked="0"/>
    </xf>
    <xf numFmtId="0" fontId="31" fillId="14" borderId="43" xfId="0" applyFont="1" applyFill="1" applyBorder="1" applyAlignment="1" applyProtection="1">
      <alignment horizontal="center" vertical="center"/>
    </xf>
    <xf numFmtId="0" fontId="13" fillId="14" borderId="39" xfId="0" applyFont="1" applyFill="1" applyBorder="1" applyAlignment="1" applyProtection="1">
      <alignment horizontal="center" vertical="center"/>
    </xf>
    <xf numFmtId="0" fontId="13" fillId="14" borderId="41" xfId="0" applyFont="1" applyFill="1" applyBorder="1" applyAlignment="1" applyProtection="1">
      <alignment horizontal="center" vertical="center"/>
    </xf>
    <xf numFmtId="2" fontId="40" fillId="8" borderId="37" xfId="0" applyNumberFormat="1" applyFont="1" applyFill="1" applyBorder="1" applyAlignment="1" applyProtection="1">
      <alignment horizontal="center" vertical="center" wrapText="1"/>
    </xf>
    <xf numFmtId="0" fontId="17" fillId="14" borderId="17" xfId="0" applyFont="1" applyFill="1" applyBorder="1" applyAlignment="1" applyProtection="1">
      <alignment horizontal="center" vertical="center"/>
    </xf>
    <xf numFmtId="0" fontId="17" fillId="14" borderId="18" xfId="0" applyFont="1" applyFill="1" applyBorder="1" applyAlignment="1" applyProtection="1">
      <alignment horizontal="center" vertical="center"/>
    </xf>
    <xf numFmtId="0" fontId="17" fillId="14" borderId="19" xfId="0" applyFont="1" applyFill="1" applyBorder="1" applyAlignment="1" applyProtection="1">
      <alignment horizontal="center" vertical="center"/>
    </xf>
    <xf numFmtId="0" fontId="44" fillId="8" borderId="37" xfId="0" applyFont="1" applyFill="1" applyBorder="1" applyAlignment="1" applyProtection="1">
      <alignment horizontal="center" vertical="center"/>
    </xf>
    <xf numFmtId="0" fontId="40" fillId="8" borderId="45" xfId="0" applyFont="1" applyFill="1" applyBorder="1" applyAlignment="1" applyProtection="1">
      <alignment horizontal="center" vertical="center" wrapText="1"/>
    </xf>
    <xf numFmtId="0" fontId="40" fillId="8" borderId="46" xfId="0" applyFont="1" applyFill="1" applyBorder="1" applyAlignment="1" applyProtection="1">
      <alignment horizontal="center" vertical="center" wrapText="1"/>
    </xf>
    <xf numFmtId="14" fontId="27" fillId="0" borderId="1" xfId="0" applyNumberFormat="1" applyFont="1" applyBorder="1" applyAlignment="1" applyProtection="1">
      <alignment horizontal="center" vertical="center" wrapText="1"/>
      <protection locked="0"/>
    </xf>
    <xf numFmtId="0" fontId="27" fillId="0" borderId="1" xfId="0" applyFont="1" applyBorder="1" applyAlignment="1" applyProtection="1">
      <alignment horizontal="center" vertical="center" wrapText="1"/>
      <protection locked="0"/>
    </xf>
    <xf numFmtId="9" fontId="28" fillId="0" borderId="36" xfId="1" applyFont="1" applyFill="1" applyBorder="1" applyAlignment="1" applyProtection="1">
      <alignment horizontal="center" vertical="center" wrapText="1"/>
    </xf>
    <xf numFmtId="9" fontId="28" fillId="0" borderId="3" xfId="1" applyFont="1" applyFill="1" applyBorder="1" applyAlignment="1" applyProtection="1">
      <alignment horizontal="center" vertical="center" wrapText="1"/>
    </xf>
    <xf numFmtId="0" fontId="42" fillId="9" borderId="38" xfId="0" applyFont="1" applyFill="1" applyBorder="1" applyAlignment="1" applyProtection="1">
      <alignment horizontal="left" vertical="center" wrapText="1"/>
      <protection locked="0"/>
    </xf>
    <xf numFmtId="0" fontId="42" fillId="9" borderId="25" xfId="0" applyFont="1" applyFill="1" applyBorder="1" applyAlignment="1" applyProtection="1">
      <alignment horizontal="left" vertical="center" wrapText="1"/>
      <protection locked="0"/>
    </xf>
    <xf numFmtId="0" fontId="42" fillId="9" borderId="55" xfId="0" applyFont="1" applyFill="1" applyBorder="1" applyAlignment="1" applyProtection="1">
      <alignment horizontal="left" vertical="center" wrapText="1"/>
      <protection locked="0"/>
    </xf>
    <xf numFmtId="9" fontId="27" fillId="0" borderId="36" xfId="1" applyNumberFormat="1" applyFont="1" applyBorder="1" applyAlignment="1" applyProtection="1">
      <alignment horizontal="center" vertical="center" wrapText="1"/>
    </xf>
    <xf numFmtId="9" fontId="27" fillId="0" borderId="3" xfId="1" applyNumberFormat="1" applyFont="1" applyBorder="1" applyAlignment="1" applyProtection="1">
      <alignment horizontal="center" vertical="center" wrapText="1"/>
    </xf>
    <xf numFmtId="0" fontId="44" fillId="8" borderId="40" xfId="0" applyFont="1" applyFill="1" applyBorder="1" applyAlignment="1" applyProtection="1">
      <alignment horizontal="center" vertical="center" wrapText="1"/>
      <protection locked="0"/>
    </xf>
    <xf numFmtId="0" fontId="44" fillId="8" borderId="54" xfId="0" applyFont="1" applyFill="1" applyBorder="1" applyAlignment="1" applyProtection="1">
      <alignment horizontal="center" vertical="center" wrapText="1"/>
      <protection locked="0"/>
    </xf>
    <xf numFmtId="0" fontId="44" fillId="8" borderId="16" xfId="0" applyFont="1" applyFill="1" applyBorder="1" applyAlignment="1" applyProtection="1">
      <alignment horizontal="center" vertical="center" wrapText="1"/>
      <protection locked="0"/>
    </xf>
    <xf numFmtId="0" fontId="27" fillId="0" borderId="2" xfId="0" applyFont="1" applyFill="1" applyBorder="1" applyAlignment="1" applyProtection="1">
      <alignment horizontal="center" vertical="center" wrapText="1"/>
      <protection locked="0"/>
    </xf>
    <xf numFmtId="0" fontId="27" fillId="0" borderId="3"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protection locked="0"/>
    </xf>
    <xf numFmtId="0" fontId="27" fillId="0" borderId="2" xfId="0" applyFont="1" applyFill="1" applyBorder="1" applyAlignment="1" applyProtection="1">
      <alignment horizontal="justify" vertical="center" wrapText="1"/>
      <protection locked="0"/>
    </xf>
    <xf numFmtId="0" fontId="27" fillId="0" borderId="3" xfId="0" applyFont="1" applyFill="1" applyBorder="1" applyAlignment="1" applyProtection="1">
      <alignment horizontal="justify" vertical="center" wrapText="1"/>
      <protection locked="0"/>
    </xf>
    <xf numFmtId="0" fontId="27" fillId="0" borderId="4" xfId="0" applyFont="1" applyFill="1" applyBorder="1" applyAlignment="1" applyProtection="1">
      <alignment horizontal="justify" vertical="center" wrapText="1"/>
      <protection locked="0"/>
    </xf>
    <xf numFmtId="0" fontId="16" fillId="9" borderId="23" xfId="0" applyFont="1" applyFill="1" applyBorder="1" applyAlignment="1" applyProtection="1">
      <alignment horizontal="center"/>
      <protection locked="0"/>
    </xf>
    <xf numFmtId="0" fontId="16" fillId="9" borderId="25" xfId="0" applyFont="1" applyFill="1" applyBorder="1" applyAlignment="1" applyProtection="1">
      <alignment horizontal="center"/>
      <protection locked="0"/>
    </xf>
    <xf numFmtId="0" fontId="16" fillId="9" borderId="24" xfId="0" applyFont="1" applyFill="1" applyBorder="1" applyAlignment="1" applyProtection="1">
      <alignment horizontal="center"/>
      <protection locked="0"/>
    </xf>
    <xf numFmtId="0" fontId="43" fillId="9" borderId="33" xfId="0" applyFont="1" applyFill="1" applyBorder="1" applyAlignment="1" applyProtection="1">
      <alignment horizontal="center" vertical="center"/>
      <protection locked="0"/>
    </xf>
    <xf numFmtId="0" fontId="43" fillId="9" borderId="49" xfId="0" applyFont="1" applyFill="1" applyBorder="1" applyAlignment="1" applyProtection="1">
      <alignment horizontal="center" vertical="center"/>
      <protection locked="0"/>
    </xf>
    <xf numFmtId="0" fontId="43" fillId="9" borderId="34" xfId="0" applyFont="1" applyFill="1" applyBorder="1" applyAlignment="1" applyProtection="1">
      <alignment horizontal="center" vertical="center"/>
      <protection locked="0"/>
    </xf>
    <xf numFmtId="0" fontId="15" fillId="0" borderId="26" xfId="0" applyFont="1" applyBorder="1" applyAlignment="1" applyProtection="1">
      <alignment horizontal="center"/>
      <protection locked="0"/>
    </xf>
    <xf numFmtId="0" fontId="15" fillId="0" borderId="32" xfId="0" applyFont="1" applyBorder="1" applyAlignment="1" applyProtection="1">
      <alignment horizontal="center"/>
      <protection locked="0"/>
    </xf>
    <xf numFmtId="0" fontId="13" fillId="9" borderId="13" xfId="0" applyFont="1" applyFill="1" applyBorder="1" applyAlignment="1" applyProtection="1">
      <alignment horizontal="center" vertical="center"/>
      <protection locked="0"/>
    </xf>
    <xf numFmtId="0" fontId="13" fillId="9" borderId="14" xfId="0" applyFont="1" applyFill="1" applyBorder="1" applyAlignment="1" applyProtection="1">
      <alignment horizontal="center" vertical="center"/>
      <protection locked="0"/>
    </xf>
    <xf numFmtId="0" fontId="13" fillId="9" borderId="15" xfId="0" applyFont="1" applyFill="1" applyBorder="1" applyAlignment="1" applyProtection="1">
      <alignment horizontal="center" vertical="center"/>
      <protection locked="0"/>
    </xf>
    <xf numFmtId="0" fontId="15" fillId="9" borderId="38" xfId="0" applyFont="1" applyFill="1" applyBorder="1" applyAlignment="1" applyProtection="1">
      <alignment horizontal="center"/>
      <protection locked="0"/>
    </xf>
    <xf numFmtId="0" fontId="15" fillId="9" borderId="25" xfId="0" applyFont="1" applyFill="1" applyBorder="1" applyAlignment="1" applyProtection="1">
      <alignment horizontal="center"/>
      <protection locked="0"/>
    </xf>
    <xf numFmtId="0" fontId="15" fillId="9" borderId="24" xfId="0" applyFont="1" applyFill="1" applyBorder="1" applyAlignment="1" applyProtection="1">
      <alignment horizontal="center"/>
      <protection locked="0"/>
    </xf>
    <xf numFmtId="0" fontId="44" fillId="8" borderId="51" xfId="0" applyFont="1" applyFill="1" applyBorder="1" applyAlignment="1" applyProtection="1">
      <alignment horizontal="center" vertical="center" wrapText="1"/>
      <protection locked="0"/>
    </xf>
    <xf numFmtId="9" fontId="27" fillId="0" borderId="1" xfId="1" applyFont="1" applyBorder="1" applyAlignment="1" applyProtection="1">
      <alignment horizontal="center" vertical="center" wrapText="1"/>
      <protection locked="0"/>
    </xf>
    <xf numFmtId="9" fontId="27" fillId="0" borderId="2" xfId="1" applyFont="1" applyBorder="1" applyAlignment="1" applyProtection="1">
      <alignment horizontal="center" vertical="center" wrapText="1"/>
      <protection locked="0"/>
    </xf>
    <xf numFmtId="9" fontId="27" fillId="0" borderId="2" xfId="1" applyFont="1" applyFill="1" applyBorder="1" applyAlignment="1" applyProtection="1">
      <alignment horizontal="center" vertical="center" wrapText="1"/>
      <protection locked="0"/>
    </xf>
    <xf numFmtId="9" fontId="27" fillId="0" borderId="3" xfId="1" applyFont="1" applyFill="1" applyBorder="1" applyAlignment="1" applyProtection="1">
      <alignment horizontal="center" vertical="center" wrapText="1"/>
      <protection locked="0"/>
    </xf>
    <xf numFmtId="9" fontId="27" fillId="0" borderId="4" xfId="1" applyFont="1" applyFill="1" applyBorder="1" applyAlignment="1" applyProtection="1">
      <alignment horizontal="center" vertical="center" wrapText="1"/>
      <protection locked="0"/>
    </xf>
    <xf numFmtId="0" fontId="26" fillId="0" borderId="2" xfId="0" applyFont="1" applyFill="1" applyBorder="1" applyAlignment="1" applyProtection="1">
      <alignment horizontal="center" vertical="center" wrapText="1"/>
      <protection locked="0"/>
    </xf>
    <xf numFmtId="0" fontId="26" fillId="0" borderId="3" xfId="0" applyFont="1" applyFill="1" applyBorder="1" applyAlignment="1" applyProtection="1">
      <alignment horizontal="center" vertical="center" wrapText="1"/>
      <protection locked="0"/>
    </xf>
    <xf numFmtId="0" fontId="26" fillId="0" borderId="4" xfId="0" applyFont="1" applyFill="1" applyBorder="1" applyAlignment="1" applyProtection="1">
      <alignment horizontal="center" vertical="center" wrapText="1"/>
      <protection locked="0"/>
    </xf>
    <xf numFmtId="9" fontId="27" fillId="0" borderId="3" xfId="0" applyNumberFormat="1" applyFont="1" applyBorder="1" applyAlignment="1" applyProtection="1">
      <alignment horizontal="center" vertical="center" wrapText="1"/>
      <protection locked="0"/>
    </xf>
    <xf numFmtId="0" fontId="27" fillId="0" borderId="3" xfId="0" applyFont="1" applyBorder="1" applyAlignment="1" applyProtection="1">
      <alignment horizontal="center" vertical="center" wrapText="1"/>
      <protection locked="0"/>
    </xf>
    <xf numFmtId="0" fontId="27" fillId="0" borderId="4" xfId="0" applyFont="1" applyBorder="1" applyAlignment="1" applyProtection="1">
      <alignment horizontal="center" vertical="center" wrapText="1"/>
      <protection locked="0"/>
    </xf>
    <xf numFmtId="0" fontId="27" fillId="0" borderId="50" xfId="0" applyFont="1" applyFill="1" applyBorder="1" applyAlignment="1" applyProtection="1">
      <alignment horizontal="center" vertical="center" wrapText="1"/>
      <protection locked="0"/>
    </xf>
    <xf numFmtId="0" fontId="26" fillId="0" borderId="2" xfId="0" applyFont="1" applyFill="1" applyBorder="1" applyAlignment="1" applyProtection="1">
      <alignment horizontal="justify" vertical="center" wrapText="1"/>
      <protection locked="0"/>
    </xf>
    <xf numFmtId="0" fontId="26" fillId="0" borderId="3" xfId="0" applyFont="1" applyFill="1" applyBorder="1" applyAlignment="1" applyProtection="1">
      <alignment horizontal="justify" vertical="center" wrapText="1"/>
      <protection locked="0"/>
    </xf>
    <xf numFmtId="0" fontId="26" fillId="0" borderId="4" xfId="0" applyFont="1" applyFill="1" applyBorder="1" applyAlignment="1" applyProtection="1">
      <alignment horizontal="justify" vertical="center" wrapText="1"/>
      <protection locked="0"/>
    </xf>
    <xf numFmtId="0" fontId="44" fillId="8" borderId="53" xfId="0" applyFont="1" applyFill="1" applyBorder="1" applyAlignment="1" applyProtection="1">
      <alignment horizontal="center" vertical="center" wrapText="1"/>
      <protection locked="0"/>
    </xf>
    <xf numFmtId="0" fontId="27" fillId="0" borderId="36" xfId="0" applyFont="1" applyFill="1" applyBorder="1" applyAlignment="1" applyProtection="1">
      <alignment horizontal="center" vertical="center" wrapText="1"/>
      <protection locked="0"/>
    </xf>
    <xf numFmtId="0" fontId="27" fillId="0" borderId="36" xfId="0" applyFont="1" applyBorder="1" applyAlignment="1" applyProtection="1">
      <alignment horizontal="justify" vertical="center" wrapText="1"/>
      <protection locked="0"/>
    </xf>
    <xf numFmtId="0" fontId="27" fillId="0" borderId="3" xfId="0" applyFont="1" applyBorder="1" applyAlignment="1" applyProtection="1">
      <alignment horizontal="justify" vertical="center" wrapText="1"/>
      <protection locked="0"/>
    </xf>
    <xf numFmtId="0" fontId="27" fillId="0" borderId="4" xfId="0" applyFont="1" applyBorder="1" applyAlignment="1" applyProtection="1">
      <alignment horizontal="justify" vertical="center" wrapText="1"/>
      <protection locked="0"/>
    </xf>
    <xf numFmtId="0" fontId="27" fillId="0" borderId="36" xfId="0" applyFont="1" applyBorder="1" applyAlignment="1" applyProtection="1">
      <alignment horizontal="center" vertical="center" wrapText="1"/>
      <protection locked="0"/>
    </xf>
    <xf numFmtId="14" fontId="27" fillId="0" borderId="36" xfId="0" applyNumberFormat="1" applyFont="1" applyBorder="1" applyAlignment="1" applyProtection="1">
      <alignment horizontal="center" vertical="center" wrapText="1"/>
      <protection locked="0"/>
    </xf>
    <xf numFmtId="9" fontId="27" fillId="0" borderId="36" xfId="0" applyNumberFormat="1" applyFont="1" applyBorder="1" applyAlignment="1" applyProtection="1">
      <alignment horizontal="center" vertical="center" wrapText="1"/>
      <protection locked="0"/>
    </xf>
    <xf numFmtId="9" fontId="27" fillId="0" borderId="36" xfId="1" applyFont="1" applyBorder="1" applyAlignment="1" applyProtection="1">
      <alignment horizontal="center" vertical="center" wrapText="1"/>
      <protection locked="0"/>
    </xf>
    <xf numFmtId="9" fontId="27" fillId="0" borderId="3" xfId="1" applyFont="1" applyBorder="1" applyAlignment="1" applyProtection="1">
      <alignment horizontal="center" vertical="center" wrapText="1"/>
      <protection locked="0"/>
    </xf>
    <xf numFmtId="9" fontId="27" fillId="0" borderId="4" xfId="1" applyFont="1" applyBorder="1" applyAlignment="1" applyProtection="1">
      <alignment horizontal="center" vertical="center" wrapText="1"/>
      <protection locked="0"/>
    </xf>
    <xf numFmtId="14" fontId="27" fillId="0" borderId="3" xfId="0" applyNumberFormat="1" applyFont="1" applyBorder="1" applyAlignment="1" applyProtection="1">
      <alignment horizontal="center" vertical="center" wrapText="1"/>
      <protection locked="0"/>
    </xf>
    <xf numFmtId="0" fontId="40" fillId="8" borderId="17" xfId="0" applyFont="1" applyFill="1" applyBorder="1" applyAlignment="1" applyProtection="1">
      <alignment horizontal="center" vertical="center" wrapText="1"/>
    </xf>
    <xf numFmtId="0" fontId="40" fillId="8" borderId="18" xfId="0" applyFont="1" applyFill="1" applyBorder="1" applyAlignment="1" applyProtection="1">
      <alignment horizontal="center" vertical="center" wrapText="1"/>
    </xf>
    <xf numFmtId="0" fontId="40" fillId="8" borderId="19" xfId="0" applyFont="1" applyFill="1" applyBorder="1" applyAlignment="1" applyProtection="1">
      <alignment horizontal="center" vertical="center" wrapText="1"/>
    </xf>
    <xf numFmtId="9" fontId="27" fillId="0" borderId="4" xfId="0" applyNumberFormat="1" applyFont="1" applyBorder="1" applyAlignment="1" applyProtection="1">
      <alignment horizontal="center" vertical="center" wrapText="1"/>
      <protection locked="0"/>
    </xf>
    <xf numFmtId="9" fontId="27" fillId="0" borderId="1" xfId="0" applyNumberFormat="1" applyFont="1" applyBorder="1" applyAlignment="1" applyProtection="1">
      <alignment horizontal="center" vertical="center" wrapText="1"/>
      <protection locked="0"/>
    </xf>
    <xf numFmtId="9" fontId="28" fillId="0" borderId="1" xfId="1" applyFont="1" applyFill="1" applyBorder="1" applyAlignment="1" applyProtection="1">
      <alignment horizontal="center" vertical="center" wrapText="1"/>
    </xf>
    <xf numFmtId="9" fontId="27" fillId="0" borderId="1" xfId="1" applyNumberFormat="1" applyFont="1" applyBorder="1" applyAlignment="1" applyProtection="1">
      <alignment horizontal="center" vertical="center" wrapText="1"/>
    </xf>
    <xf numFmtId="9" fontId="27" fillId="0" borderId="4" xfId="1" applyNumberFormat="1" applyFont="1" applyBorder="1" applyAlignment="1" applyProtection="1">
      <alignment horizontal="center" vertical="center" wrapText="1"/>
    </xf>
    <xf numFmtId="9" fontId="4" fillId="0" borderId="2"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0" fontId="4" fillId="0" borderId="23" xfId="0" applyFont="1" applyBorder="1" applyAlignment="1">
      <alignment horizontal="center"/>
    </xf>
    <xf numFmtId="0" fontId="4" fillId="0" borderId="25" xfId="0" applyFont="1" applyBorder="1" applyAlignment="1">
      <alignment horizontal="center"/>
    </xf>
    <xf numFmtId="0" fontId="4" fillId="0" borderId="24" xfId="0" applyFont="1" applyBorder="1" applyAlignment="1">
      <alignment horizontal="center"/>
    </xf>
    <xf numFmtId="0" fontId="5" fillId="2" borderId="17"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9" fontId="4" fillId="0" borderId="2" xfId="1" applyFont="1" applyBorder="1" applyAlignment="1">
      <alignment horizontal="center" vertical="center" wrapText="1"/>
    </xf>
    <xf numFmtId="9" fontId="4" fillId="0" borderId="3" xfId="1" applyFont="1" applyBorder="1" applyAlignment="1">
      <alignment horizontal="center" vertical="center" wrapText="1"/>
    </xf>
    <xf numFmtId="9" fontId="4" fillId="0" borderId="4" xfId="1" applyFont="1" applyBorder="1" applyAlignment="1">
      <alignment horizontal="center"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9" fontId="6" fillId="0" borderId="2" xfId="1" applyFont="1" applyFill="1" applyBorder="1" applyAlignment="1">
      <alignment horizontal="center" vertical="center" wrapText="1"/>
    </xf>
    <xf numFmtId="9" fontId="6" fillId="0" borderId="3" xfId="1" applyFont="1" applyFill="1" applyBorder="1" applyAlignment="1">
      <alignment horizontal="center" vertical="center" wrapText="1"/>
    </xf>
    <xf numFmtId="9" fontId="6" fillId="0" borderId="4" xfId="1" applyFont="1" applyFill="1" applyBorder="1" applyAlignment="1">
      <alignment horizontal="center" vertical="center" wrapText="1"/>
    </xf>
    <xf numFmtId="9" fontId="4" fillId="0" borderId="2" xfId="1" applyNumberFormat="1" applyFont="1" applyBorder="1" applyAlignment="1">
      <alignment horizontal="center" vertical="center" wrapText="1"/>
    </xf>
    <xf numFmtId="0" fontId="4" fillId="0" borderId="3" xfId="1" applyNumberFormat="1" applyFont="1" applyBorder="1" applyAlignment="1">
      <alignment horizontal="center" vertical="center" wrapText="1"/>
    </xf>
    <xf numFmtId="0" fontId="4" fillId="0" borderId="4" xfId="1" applyNumberFormat="1" applyFont="1" applyBorder="1" applyAlignment="1">
      <alignment horizontal="center" vertical="center" wrapText="1"/>
    </xf>
    <xf numFmtId="0" fontId="5" fillId="0" borderId="2" xfId="0" applyFont="1" applyBorder="1" applyAlignment="1">
      <alignment horizontal="center"/>
    </xf>
    <xf numFmtId="0" fontId="5" fillId="2" borderId="27" xfId="0" applyFont="1" applyFill="1" applyBorder="1" applyAlignment="1">
      <alignment horizontal="center"/>
    </xf>
    <xf numFmtId="0" fontId="5" fillId="2" borderId="28" xfId="0" applyFont="1" applyFill="1" applyBorder="1" applyAlignment="1">
      <alignment horizontal="center"/>
    </xf>
    <xf numFmtId="0" fontId="5" fillId="2" borderId="29" xfId="0" applyFont="1" applyFill="1" applyBorder="1" applyAlignment="1">
      <alignment horizontal="center"/>
    </xf>
    <xf numFmtId="0" fontId="5" fillId="0" borderId="7" xfId="0" applyFont="1" applyBorder="1" applyAlignment="1">
      <alignment horizontal="center" vertical="center"/>
    </xf>
    <xf numFmtId="0" fontId="5" fillId="0" borderId="26" xfId="0" applyFont="1" applyBorder="1" applyAlignment="1">
      <alignment horizontal="center" vertical="center"/>
    </xf>
    <xf numFmtId="0" fontId="5" fillId="0" borderId="21"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1" xfId="0" applyFont="1" applyFill="1" applyBorder="1" applyAlignment="1">
      <alignment horizontal="center" vertical="center"/>
    </xf>
    <xf numFmtId="0" fontId="20" fillId="7" borderId="37" xfId="0" applyFont="1" applyFill="1" applyBorder="1" applyAlignment="1">
      <alignment horizontal="left" vertical="top"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8" fillId="7" borderId="4" xfId="0" applyFont="1" applyFill="1" applyBorder="1" applyAlignment="1">
      <alignment vertical="center" wrapText="1"/>
    </xf>
    <xf numFmtId="0" fontId="18" fillId="7" borderId="1" xfId="0" applyFont="1" applyFill="1" applyBorder="1" applyAlignment="1">
      <alignment vertical="center" wrapText="1"/>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1" fillId="5" borderId="42" xfId="0" applyFont="1" applyFill="1" applyBorder="1" applyAlignment="1">
      <alignment horizontal="center" vertical="center" wrapText="1"/>
    </xf>
    <xf numFmtId="0" fontId="11" fillId="5" borderId="44"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5" borderId="41"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5" borderId="43" xfId="0" applyFont="1" applyFill="1" applyBorder="1" applyAlignment="1">
      <alignment horizontal="center" vertical="center" wrapText="1"/>
    </xf>
    <xf numFmtId="0" fontId="14" fillId="3" borderId="17"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19" xfId="0" applyFont="1" applyFill="1" applyBorder="1" applyAlignment="1">
      <alignment horizontal="center" vertical="center"/>
    </xf>
    <xf numFmtId="0" fontId="11" fillId="5" borderId="17"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21"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Alignment="1">
      <alignment horizontal="center"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30" xfId="0" applyFont="1" applyBorder="1" applyAlignment="1">
      <alignment horizontal="center" vertical="center"/>
    </xf>
  </cellXfs>
  <cellStyles count="11">
    <cellStyle name="Hipervínculo" xfId="7" builtinId="8" hidden="1"/>
    <cellStyle name="Hipervínculo" xfId="9" builtinId="8" hidden="1"/>
    <cellStyle name="Hipervínculo" xfId="5" builtinId="8" hidden="1"/>
    <cellStyle name="Hipervínculo" xfId="3" builtinId="8" hidden="1"/>
    <cellStyle name="Hipervínculo visitado" xfId="8" builtinId="9" hidden="1"/>
    <cellStyle name="Hipervínculo visitado" xfId="10" builtinId="9" hidden="1"/>
    <cellStyle name="Hipervínculo visitado" xfId="6" builtinId="9" hidden="1"/>
    <cellStyle name="Hipervínculo visitado" xfId="4" builtinId="9" hidden="1"/>
    <cellStyle name="Normal" xfId="0" builtinId="0"/>
    <cellStyle name="Normal 2" xfId="2"/>
    <cellStyle name="Porcentaje" xfId="1"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067CC"/>
      <color rgb="FF3772FF"/>
      <color rgb="FF65A17B"/>
      <color rgb="FF55473B"/>
      <color rgb="FF584739"/>
      <color rgb="FF0000CC"/>
      <color rgb="FF2CD2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186070</xdr:colOff>
      <xdr:row>1</xdr:row>
      <xdr:rowOff>0</xdr:rowOff>
    </xdr:from>
    <xdr:to>
      <xdr:col>2</xdr:col>
      <xdr:colOff>924140</xdr:colOff>
      <xdr:row>3</xdr:row>
      <xdr:rowOff>246191</xdr:rowOff>
    </xdr:to>
    <xdr:pic>
      <xdr:nvPicPr>
        <xdr:cNvPr id="4" name="Imagen 3"/>
        <xdr:cNvPicPr>
          <a:picLocks noChangeAspect="1"/>
        </xdr:cNvPicPr>
      </xdr:nvPicPr>
      <xdr:blipFill rotWithShape="1">
        <a:blip xmlns:r="http://schemas.openxmlformats.org/officeDocument/2006/relationships" r:embed="rId1"/>
        <a:srcRect t="22870" b="26916"/>
        <a:stretch/>
      </xdr:blipFill>
      <xdr:spPr>
        <a:xfrm>
          <a:off x="186070" y="194930"/>
          <a:ext cx="3600000" cy="6360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46182</xdr:colOff>
      <xdr:row>0</xdr:row>
      <xdr:rowOff>92364</xdr:rowOff>
    </xdr:from>
    <xdr:to>
      <xdr:col>3</xdr:col>
      <xdr:colOff>1008711</xdr:colOff>
      <xdr:row>0</xdr:row>
      <xdr:rowOff>946728</xdr:rowOff>
    </xdr:to>
    <xdr:pic>
      <xdr:nvPicPr>
        <xdr:cNvPr id="2" name="Imagen 1"/>
        <xdr:cNvPicPr>
          <a:picLocks noChangeAspect="1"/>
        </xdr:cNvPicPr>
      </xdr:nvPicPr>
      <xdr:blipFill rotWithShape="1">
        <a:blip xmlns:r="http://schemas.openxmlformats.org/officeDocument/2006/relationships" r:embed="rId1"/>
        <a:srcRect t="22870" b="26916"/>
        <a:stretch/>
      </xdr:blipFill>
      <xdr:spPr>
        <a:xfrm>
          <a:off x="369455" y="92364"/>
          <a:ext cx="5118892" cy="85436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topLeftCell="A7" zoomScale="70" zoomScaleNormal="70" zoomScalePageLayoutView="70" workbookViewId="0">
      <selection activeCell="I16" sqref="I16:I19"/>
    </sheetView>
  </sheetViews>
  <sheetFormatPr baseColWidth="10" defaultColWidth="10.85546875" defaultRowHeight="15" x14ac:dyDescent="0.25"/>
  <cols>
    <col min="1" max="1" width="7" style="1" customWidth="1"/>
    <col min="2" max="2" width="16.28515625" style="1" customWidth="1"/>
    <col min="3" max="3" width="41.140625" style="1" customWidth="1"/>
    <col min="4" max="4" width="46" style="1" hidden="1" customWidth="1"/>
    <col min="5" max="5" width="22.85546875" style="1" customWidth="1"/>
    <col min="6" max="6" width="35.42578125" style="1" customWidth="1"/>
    <col min="7" max="7" width="19.140625" style="1" customWidth="1"/>
    <col min="8" max="8" width="31.28515625" style="1" customWidth="1"/>
    <col min="9" max="9" width="30.42578125" style="1" customWidth="1"/>
    <col min="10" max="16384" width="10.85546875" style="1"/>
  </cols>
  <sheetData>
    <row r="2" spans="1:9" x14ac:dyDescent="0.25">
      <c r="B2" s="152" t="s">
        <v>0</v>
      </c>
      <c r="C2" s="152"/>
      <c r="D2" s="152"/>
      <c r="E2" s="152"/>
      <c r="F2" s="152"/>
      <c r="G2" s="152"/>
      <c r="H2" s="152"/>
      <c r="I2" s="152"/>
    </row>
    <row r="3" spans="1:9" x14ac:dyDescent="0.25">
      <c r="B3" s="162" t="s">
        <v>1</v>
      </c>
      <c r="C3" s="162"/>
      <c r="D3" s="162"/>
      <c r="E3" s="162"/>
      <c r="F3" s="162"/>
      <c r="G3" s="162"/>
      <c r="H3" s="162"/>
      <c r="I3" s="162"/>
    </row>
    <row r="4" spans="1:9" x14ac:dyDescent="0.25">
      <c r="C4" s="2" t="s">
        <v>2</v>
      </c>
      <c r="D4" s="3" t="s">
        <v>3</v>
      </c>
      <c r="E4" s="20"/>
    </row>
    <row r="5" spans="1:9" x14ac:dyDescent="0.25">
      <c r="C5" s="2" t="s">
        <v>4</v>
      </c>
      <c r="D5" s="3" t="s">
        <v>5</v>
      </c>
      <c r="E5" s="20"/>
    </row>
    <row r="6" spans="1:9" x14ac:dyDescent="0.25">
      <c r="C6" s="4" t="s">
        <v>6</v>
      </c>
      <c r="D6" s="5" t="s">
        <v>7</v>
      </c>
      <c r="E6" s="20"/>
    </row>
    <row r="7" spans="1:9" x14ac:dyDescent="0.25">
      <c r="C7" s="4" t="s">
        <v>8</v>
      </c>
      <c r="D7" s="5" t="s">
        <v>9</v>
      </c>
      <c r="E7" s="20"/>
    </row>
    <row r="8" spans="1:9" x14ac:dyDescent="0.25">
      <c r="C8" s="4" t="s">
        <v>10</v>
      </c>
      <c r="D8" s="6">
        <v>41656</v>
      </c>
      <c r="E8" s="21"/>
    </row>
    <row r="9" spans="1:9" x14ac:dyDescent="0.25">
      <c r="C9" s="156" t="s">
        <v>11</v>
      </c>
      <c r="D9" s="5" t="s">
        <v>12</v>
      </c>
      <c r="E9" s="20"/>
      <c r="F9" s="7"/>
      <c r="I9" s="8"/>
    </row>
    <row r="10" spans="1:9" x14ac:dyDescent="0.25">
      <c r="C10" s="156"/>
      <c r="D10" s="5" t="s">
        <v>13</v>
      </c>
      <c r="E10" s="20"/>
    </row>
    <row r="12" spans="1:9" x14ac:dyDescent="0.25">
      <c r="A12" s="157" t="s">
        <v>14</v>
      </c>
      <c r="B12" s="158"/>
      <c r="C12" s="158"/>
      <c r="D12" s="158"/>
      <c r="E12" s="158"/>
      <c r="F12" s="158"/>
      <c r="G12" s="158"/>
      <c r="H12" s="158"/>
      <c r="I12" s="159"/>
    </row>
    <row r="13" spans="1:9" x14ac:dyDescent="0.25">
      <c r="A13" s="157" t="s">
        <v>15</v>
      </c>
      <c r="B13" s="158"/>
      <c r="C13" s="158"/>
      <c r="D13" s="158"/>
      <c r="E13" s="158"/>
      <c r="F13" s="158"/>
      <c r="G13" s="158"/>
      <c r="H13" s="158"/>
      <c r="I13" s="159"/>
    </row>
    <row r="14" spans="1:9" x14ac:dyDescent="0.25">
      <c r="A14" s="163"/>
      <c r="B14" s="164"/>
      <c r="C14" s="164"/>
      <c r="D14" s="164"/>
      <c r="E14" s="164"/>
      <c r="F14" s="164"/>
      <c r="G14" s="165"/>
      <c r="H14" s="154" t="s">
        <v>16</v>
      </c>
      <c r="I14" s="155"/>
    </row>
    <row r="15" spans="1:9" ht="28.5" x14ac:dyDescent="0.25">
      <c r="A15" s="117" t="s">
        <v>17</v>
      </c>
      <c r="B15" s="22" t="s">
        <v>18</v>
      </c>
      <c r="C15" s="35" t="s">
        <v>19</v>
      </c>
      <c r="D15" s="22" t="s">
        <v>20</v>
      </c>
      <c r="E15" s="117" t="s">
        <v>21</v>
      </c>
      <c r="F15" s="117" t="s">
        <v>22</v>
      </c>
      <c r="G15" s="49" t="s">
        <v>23</v>
      </c>
      <c r="H15" s="117" t="s">
        <v>24</v>
      </c>
      <c r="I15" s="117" t="s">
        <v>25</v>
      </c>
    </row>
    <row r="16" spans="1:9" ht="30" x14ac:dyDescent="0.25">
      <c r="A16" s="160" t="s">
        <v>26</v>
      </c>
      <c r="B16" s="161">
        <v>0.3</v>
      </c>
      <c r="C16" s="153" t="s">
        <v>27</v>
      </c>
      <c r="D16" s="10" t="s">
        <v>28</v>
      </c>
      <c r="E16" s="139">
        <v>4</v>
      </c>
      <c r="F16" s="139" t="s">
        <v>29</v>
      </c>
      <c r="G16" s="153" t="s">
        <v>30</v>
      </c>
      <c r="H16" s="139"/>
      <c r="I16" s="142"/>
    </row>
    <row r="17" spans="1:9" ht="56.25" customHeight="1" x14ac:dyDescent="0.25">
      <c r="A17" s="160"/>
      <c r="B17" s="160"/>
      <c r="C17" s="153"/>
      <c r="D17" s="11" t="s">
        <v>31</v>
      </c>
      <c r="E17" s="140"/>
      <c r="F17" s="140"/>
      <c r="G17" s="153"/>
      <c r="H17" s="140"/>
      <c r="I17" s="142"/>
    </row>
    <row r="18" spans="1:9" ht="25.5" customHeight="1" x14ac:dyDescent="0.25">
      <c r="A18" s="160"/>
      <c r="B18" s="160"/>
      <c r="C18" s="153"/>
      <c r="D18" s="11" t="s">
        <v>32</v>
      </c>
      <c r="E18" s="140"/>
      <c r="F18" s="140"/>
      <c r="G18" s="153"/>
      <c r="H18" s="140"/>
      <c r="I18" s="142"/>
    </row>
    <row r="19" spans="1:9" ht="49.5" customHeight="1" x14ac:dyDescent="0.25">
      <c r="A19" s="160"/>
      <c r="B19" s="160"/>
      <c r="C19" s="153"/>
      <c r="D19" s="11" t="s">
        <v>33</v>
      </c>
      <c r="E19" s="141"/>
      <c r="F19" s="141"/>
      <c r="G19" s="153"/>
      <c r="H19" s="141"/>
      <c r="I19" s="142"/>
    </row>
    <row r="20" spans="1:9" ht="82.5" customHeight="1" x14ac:dyDescent="0.25">
      <c r="A20" s="149" t="s">
        <v>34</v>
      </c>
      <c r="B20" s="146">
        <v>0.3</v>
      </c>
      <c r="C20" s="139" t="s">
        <v>35</v>
      </c>
      <c r="D20" s="11" t="s">
        <v>36</v>
      </c>
      <c r="E20" s="139">
        <v>20</v>
      </c>
      <c r="F20" s="139" t="s">
        <v>37</v>
      </c>
      <c r="G20" s="116" t="s">
        <v>38</v>
      </c>
      <c r="H20" s="139"/>
      <c r="I20" s="143"/>
    </row>
    <row r="21" spans="1:9" ht="68.25" customHeight="1" x14ac:dyDescent="0.25">
      <c r="A21" s="150"/>
      <c r="B21" s="147"/>
      <c r="C21" s="140"/>
      <c r="D21" s="11" t="s">
        <v>39</v>
      </c>
      <c r="E21" s="140"/>
      <c r="F21" s="140"/>
      <c r="G21" s="116" t="s">
        <v>40</v>
      </c>
      <c r="H21" s="140"/>
      <c r="I21" s="144"/>
    </row>
    <row r="22" spans="1:9" ht="66" customHeight="1" x14ac:dyDescent="0.25">
      <c r="A22" s="151"/>
      <c r="B22" s="148"/>
      <c r="C22" s="141"/>
      <c r="D22" s="11" t="s">
        <v>41</v>
      </c>
      <c r="E22" s="141"/>
      <c r="F22" s="141"/>
      <c r="G22" s="116" t="s">
        <v>42</v>
      </c>
      <c r="H22" s="141"/>
      <c r="I22" s="145"/>
    </row>
    <row r="23" spans="1:9" ht="97.5" customHeight="1" x14ac:dyDescent="0.25">
      <c r="A23" s="149" t="s">
        <v>43</v>
      </c>
      <c r="B23" s="146">
        <v>0.4</v>
      </c>
      <c r="C23" s="139" t="s">
        <v>44</v>
      </c>
      <c r="D23" s="11" t="s">
        <v>45</v>
      </c>
      <c r="E23" s="139">
        <v>15</v>
      </c>
      <c r="F23" s="139" t="s">
        <v>29</v>
      </c>
      <c r="G23" s="139" t="s">
        <v>42</v>
      </c>
      <c r="H23" s="139"/>
      <c r="I23" s="143"/>
    </row>
    <row r="24" spans="1:9" ht="55.5" customHeight="1" x14ac:dyDescent="0.25">
      <c r="A24" s="150"/>
      <c r="B24" s="147"/>
      <c r="C24" s="140"/>
      <c r="D24" s="11" t="s">
        <v>46</v>
      </c>
      <c r="E24" s="140"/>
      <c r="F24" s="140"/>
      <c r="G24" s="140"/>
      <c r="H24" s="140"/>
      <c r="I24" s="144"/>
    </row>
    <row r="25" spans="1:9" ht="55.5" customHeight="1" x14ac:dyDescent="0.25">
      <c r="A25" s="151"/>
      <c r="B25" s="148"/>
      <c r="C25" s="141"/>
      <c r="D25" s="11" t="s">
        <v>47</v>
      </c>
      <c r="E25" s="141"/>
      <c r="F25" s="141"/>
      <c r="G25" s="141"/>
      <c r="H25" s="141"/>
      <c r="I25" s="145"/>
    </row>
    <row r="26" spans="1:9" x14ac:dyDescent="0.25">
      <c r="A26" s="117" t="s">
        <v>48</v>
      </c>
      <c r="B26" s="12">
        <f>SUM(B16:B25)</f>
        <v>1</v>
      </c>
      <c r="C26" s="5"/>
      <c r="D26" s="5"/>
      <c r="E26" s="5"/>
      <c r="F26" s="11"/>
      <c r="G26" s="5"/>
      <c r="H26" s="5"/>
      <c r="I26" s="5"/>
    </row>
    <row r="27" spans="1:9" ht="4.5" customHeight="1" thickBot="1" x14ac:dyDescent="0.3">
      <c r="A27" s="13"/>
    </row>
    <row r="28" spans="1:9" ht="27" customHeight="1" x14ac:dyDescent="0.25">
      <c r="A28" s="13"/>
      <c r="C28" s="134"/>
      <c r="D28" s="135"/>
      <c r="E28" s="122"/>
      <c r="F28" s="137"/>
      <c r="G28" s="138"/>
      <c r="H28" s="24"/>
    </row>
    <row r="29" spans="1:9" ht="15.75" thickBot="1" x14ac:dyDescent="0.3">
      <c r="A29" s="13"/>
      <c r="C29" s="132" t="s">
        <v>49</v>
      </c>
      <c r="D29" s="133"/>
      <c r="E29" s="121"/>
      <c r="F29" s="133" t="s">
        <v>50</v>
      </c>
      <c r="G29" s="136"/>
      <c r="H29" s="25"/>
    </row>
    <row r="30" spans="1:9" x14ac:dyDescent="0.25">
      <c r="A30" s="13"/>
    </row>
  </sheetData>
  <mergeCells count="34">
    <mergeCell ref="B2:I2"/>
    <mergeCell ref="C20:C22"/>
    <mergeCell ref="B20:B22"/>
    <mergeCell ref="C16:C19"/>
    <mergeCell ref="H14:I14"/>
    <mergeCell ref="H16:H19"/>
    <mergeCell ref="C9:C10"/>
    <mergeCell ref="A12:I12"/>
    <mergeCell ref="A13:I13"/>
    <mergeCell ref="A16:A19"/>
    <mergeCell ref="B16:B19"/>
    <mergeCell ref="F16:F19"/>
    <mergeCell ref="G16:G19"/>
    <mergeCell ref="B3:I3"/>
    <mergeCell ref="A14:G14"/>
    <mergeCell ref="A20:A22"/>
    <mergeCell ref="B23:B25"/>
    <mergeCell ref="A23:A25"/>
    <mergeCell ref="C23:C25"/>
    <mergeCell ref="F20:F22"/>
    <mergeCell ref="F23:F25"/>
    <mergeCell ref="E16:E19"/>
    <mergeCell ref="E20:E22"/>
    <mergeCell ref="E23:E25"/>
    <mergeCell ref="G23:G25"/>
    <mergeCell ref="I16:I19"/>
    <mergeCell ref="H20:H22"/>
    <mergeCell ref="I20:I22"/>
    <mergeCell ref="I23:I25"/>
    <mergeCell ref="C29:D29"/>
    <mergeCell ref="C28:D28"/>
    <mergeCell ref="F29:G29"/>
    <mergeCell ref="F28:G28"/>
    <mergeCell ref="H23:H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9"/>
  <sheetViews>
    <sheetView view="pageBreakPreview" zoomScale="86" zoomScaleNormal="86" zoomScalePageLayoutView="86" workbookViewId="0">
      <selection activeCell="L15" sqref="L15"/>
    </sheetView>
  </sheetViews>
  <sheetFormatPr baseColWidth="10" defaultColWidth="10.85546875" defaultRowHeight="15.75" x14ac:dyDescent="0.25"/>
  <cols>
    <col min="1" max="1" width="3.28515625" style="79" customWidth="1"/>
    <col min="2" max="2" width="38.28515625" style="79" customWidth="1"/>
    <col min="3" max="3" width="15.28515625" style="79" bestFit="1" customWidth="1"/>
    <col min="4" max="8" width="10.85546875" style="79"/>
    <col min="9" max="9" width="17.85546875" style="79" customWidth="1"/>
    <col min="10" max="10" width="3.140625" style="79" customWidth="1"/>
    <col min="11" max="11" width="3.42578125" style="79" customWidth="1"/>
    <col min="12" max="12" width="38.42578125" style="79" customWidth="1"/>
    <col min="13" max="13" width="15.28515625" style="79" customWidth="1"/>
    <col min="14" max="16" width="10.85546875" style="79"/>
    <col min="17" max="17" width="11.42578125" style="79" customWidth="1"/>
    <col min="18" max="19" width="10.85546875" style="79"/>
    <col min="20" max="20" width="17.85546875" style="79" customWidth="1"/>
    <col min="21" max="21" width="3.28515625" style="79" customWidth="1"/>
    <col min="22" max="16384" width="10.85546875" style="79"/>
  </cols>
  <sheetData>
    <row r="1" spans="1:12" x14ac:dyDescent="0.25">
      <c r="A1" s="80"/>
      <c r="B1" s="80"/>
      <c r="C1" s="80"/>
      <c r="D1" s="80"/>
      <c r="E1" s="80"/>
      <c r="F1" s="80"/>
      <c r="G1" s="80"/>
      <c r="H1" s="80"/>
      <c r="I1" s="80"/>
      <c r="J1" s="80"/>
      <c r="K1" s="80"/>
    </row>
    <row r="2" spans="1:12" x14ac:dyDescent="0.25">
      <c r="A2" s="80"/>
      <c r="B2" s="80"/>
      <c r="C2" s="80"/>
      <c r="D2" s="80"/>
      <c r="E2" s="80"/>
      <c r="F2" s="80"/>
      <c r="G2" s="80"/>
      <c r="H2" s="80"/>
      <c r="I2" s="80"/>
      <c r="J2" s="80"/>
      <c r="K2" s="80"/>
    </row>
    <row r="3" spans="1:12" x14ac:dyDescent="0.25">
      <c r="A3" s="80"/>
      <c r="B3" s="80"/>
      <c r="C3" s="80"/>
      <c r="D3" s="80"/>
      <c r="E3" s="80"/>
      <c r="F3" s="80"/>
      <c r="G3" s="80"/>
      <c r="H3" s="80"/>
      <c r="I3" s="80"/>
      <c r="J3" s="80"/>
      <c r="K3" s="80"/>
    </row>
    <row r="4" spans="1:12" ht="24.75" customHeight="1" x14ac:dyDescent="0.25">
      <c r="A4" s="110"/>
      <c r="B4" s="83"/>
      <c r="C4" s="83"/>
      <c r="D4" s="83"/>
      <c r="E4" s="83"/>
      <c r="F4" s="83"/>
      <c r="G4" s="83"/>
      <c r="H4" s="83"/>
      <c r="I4" s="83"/>
      <c r="J4" s="83"/>
      <c r="K4" s="80"/>
      <c r="L4" s="82"/>
    </row>
    <row r="5" spans="1:12" x14ac:dyDescent="0.25">
      <c r="A5" s="82"/>
      <c r="B5" s="83"/>
      <c r="C5" s="83"/>
      <c r="D5" s="83"/>
      <c r="E5" s="83"/>
      <c r="F5" s="83"/>
      <c r="G5" s="83"/>
      <c r="H5" s="83"/>
      <c r="I5" s="83"/>
      <c r="J5" s="83"/>
      <c r="K5" s="80"/>
      <c r="L5" s="82"/>
    </row>
    <row r="6" spans="1:12" ht="12" customHeight="1" x14ac:dyDescent="0.25">
      <c r="A6" s="82"/>
      <c r="B6" s="124"/>
      <c r="C6" s="124"/>
      <c r="D6" s="124"/>
      <c r="E6" s="124"/>
      <c r="F6" s="124"/>
      <c r="G6" s="124"/>
      <c r="H6" s="124"/>
      <c r="I6" s="124"/>
      <c r="J6" s="124"/>
      <c r="K6" s="84"/>
      <c r="L6" s="82"/>
    </row>
    <row r="7" spans="1:12" ht="24" customHeight="1" x14ac:dyDescent="0.4">
      <c r="A7" s="82"/>
      <c r="B7" s="178" t="s">
        <v>176</v>
      </c>
      <c r="C7" s="178"/>
      <c r="D7" s="178"/>
      <c r="E7" s="178"/>
      <c r="F7" s="178"/>
      <c r="G7" s="178"/>
      <c r="H7" s="178"/>
      <c r="I7" s="178"/>
      <c r="J7" s="125"/>
      <c r="K7" s="84"/>
      <c r="L7" s="82"/>
    </row>
    <row r="8" spans="1:12" ht="12.95" customHeight="1" x14ac:dyDescent="0.25">
      <c r="A8" s="82"/>
      <c r="B8" s="84"/>
      <c r="C8" s="84"/>
      <c r="D8" s="85"/>
      <c r="E8" s="84"/>
      <c r="F8" s="84"/>
      <c r="G8" s="85"/>
      <c r="H8" s="84"/>
      <c r="I8" s="84"/>
      <c r="J8" s="84"/>
      <c r="K8" s="84"/>
      <c r="L8" s="82"/>
    </row>
    <row r="9" spans="1:12" ht="26.25" customHeight="1" x14ac:dyDescent="0.25">
      <c r="A9" s="82"/>
      <c r="B9" s="182" t="s">
        <v>51</v>
      </c>
      <c r="C9" s="182"/>
      <c r="D9" s="182"/>
      <c r="E9" s="182"/>
      <c r="F9" s="182"/>
      <c r="G9" s="182"/>
      <c r="H9" s="182"/>
      <c r="I9" s="182"/>
      <c r="J9" s="114"/>
      <c r="K9" s="84"/>
      <c r="L9" s="82"/>
    </row>
    <row r="10" spans="1:12" ht="15.95" customHeight="1" thickBot="1" x14ac:dyDescent="0.3">
      <c r="A10" s="82"/>
      <c r="B10" s="84"/>
      <c r="C10" s="84"/>
      <c r="D10" s="84"/>
      <c r="E10" s="84"/>
      <c r="F10" s="84"/>
      <c r="G10" s="84"/>
      <c r="H10" s="84"/>
      <c r="I10" s="84"/>
      <c r="J10" s="84"/>
      <c r="K10" s="84"/>
      <c r="L10" s="82"/>
    </row>
    <row r="11" spans="1:12" ht="66.75" customHeight="1" thickBot="1" x14ac:dyDescent="0.3">
      <c r="A11" s="82"/>
      <c r="B11" s="86" t="s">
        <v>52</v>
      </c>
      <c r="C11" s="179" t="s">
        <v>53</v>
      </c>
      <c r="D11" s="180"/>
      <c r="E11" s="180"/>
      <c r="F11" s="180"/>
      <c r="G11" s="180"/>
      <c r="H11" s="180"/>
      <c r="I11" s="181"/>
      <c r="J11" s="123"/>
      <c r="K11" s="84"/>
      <c r="L11" s="82"/>
    </row>
    <row r="12" spans="1:12" ht="24.75" customHeight="1" x14ac:dyDescent="0.25">
      <c r="A12" s="82"/>
      <c r="B12" s="175" t="s">
        <v>54</v>
      </c>
      <c r="C12" s="166" t="s">
        <v>55</v>
      </c>
      <c r="D12" s="167"/>
      <c r="E12" s="167"/>
      <c r="F12" s="167"/>
      <c r="G12" s="167"/>
      <c r="H12" s="167"/>
      <c r="I12" s="168"/>
      <c r="J12" s="123"/>
      <c r="K12" s="84"/>
      <c r="L12" s="82"/>
    </row>
    <row r="13" spans="1:12" ht="51.75" customHeight="1" x14ac:dyDescent="0.25">
      <c r="A13" s="82"/>
      <c r="B13" s="176"/>
      <c r="C13" s="169"/>
      <c r="D13" s="170"/>
      <c r="E13" s="170"/>
      <c r="F13" s="170"/>
      <c r="G13" s="170"/>
      <c r="H13" s="170"/>
      <c r="I13" s="171"/>
      <c r="J13" s="123"/>
      <c r="K13" s="84"/>
      <c r="L13" s="82"/>
    </row>
    <row r="14" spans="1:12" ht="42" customHeight="1" thickBot="1" x14ac:dyDescent="0.3">
      <c r="A14" s="82"/>
      <c r="B14" s="177"/>
      <c r="C14" s="172"/>
      <c r="D14" s="173"/>
      <c r="E14" s="173"/>
      <c r="F14" s="173"/>
      <c r="G14" s="173"/>
      <c r="H14" s="173"/>
      <c r="I14" s="174"/>
      <c r="J14" s="123"/>
      <c r="K14" s="84"/>
      <c r="L14" s="82"/>
    </row>
    <row r="15" spans="1:12" ht="90" customHeight="1" thickBot="1" x14ac:dyDescent="0.3">
      <c r="A15" s="82"/>
      <c r="B15" s="87" t="s">
        <v>56</v>
      </c>
      <c r="C15" s="179" t="s">
        <v>57</v>
      </c>
      <c r="D15" s="180"/>
      <c r="E15" s="180"/>
      <c r="F15" s="180"/>
      <c r="G15" s="180"/>
      <c r="H15" s="180"/>
      <c r="I15" s="181"/>
      <c r="J15" s="123"/>
      <c r="K15" s="84"/>
      <c r="L15" s="82"/>
    </row>
    <row r="16" spans="1:12" ht="48.75" customHeight="1" x14ac:dyDescent="0.25">
      <c r="A16" s="82"/>
      <c r="B16" s="175" t="s">
        <v>58</v>
      </c>
      <c r="C16" s="166" t="s">
        <v>59</v>
      </c>
      <c r="D16" s="167"/>
      <c r="E16" s="167"/>
      <c r="F16" s="167"/>
      <c r="G16" s="167"/>
      <c r="H16" s="167"/>
      <c r="I16" s="168"/>
      <c r="J16" s="123"/>
      <c r="K16" s="84"/>
      <c r="L16" s="82"/>
    </row>
    <row r="17" spans="1:21" ht="38.25" customHeight="1" thickBot="1" x14ac:dyDescent="0.3">
      <c r="A17" s="82"/>
      <c r="B17" s="177"/>
      <c r="C17" s="172"/>
      <c r="D17" s="173"/>
      <c r="E17" s="173"/>
      <c r="F17" s="173"/>
      <c r="G17" s="173"/>
      <c r="H17" s="173"/>
      <c r="I17" s="174"/>
      <c r="J17" s="123"/>
      <c r="K17" s="84"/>
      <c r="L17" s="82"/>
    </row>
    <row r="18" spans="1:21" ht="15" customHeight="1" x14ac:dyDescent="0.25">
      <c r="A18" s="82"/>
      <c r="B18" s="175" t="s">
        <v>60</v>
      </c>
      <c r="C18" s="166" t="s">
        <v>61</v>
      </c>
      <c r="D18" s="167"/>
      <c r="E18" s="167"/>
      <c r="F18" s="167"/>
      <c r="G18" s="167"/>
      <c r="H18" s="167"/>
      <c r="I18" s="168"/>
      <c r="J18" s="123"/>
      <c r="K18" s="84"/>
      <c r="L18" s="82"/>
    </row>
    <row r="19" spans="1:21" ht="59.25" customHeight="1" x14ac:dyDescent="0.25">
      <c r="A19" s="82"/>
      <c r="B19" s="176"/>
      <c r="C19" s="169"/>
      <c r="D19" s="170"/>
      <c r="E19" s="170"/>
      <c r="F19" s="170"/>
      <c r="G19" s="170"/>
      <c r="H19" s="170"/>
      <c r="I19" s="171"/>
      <c r="J19" s="123"/>
      <c r="K19" s="84"/>
      <c r="L19" s="82"/>
    </row>
    <row r="20" spans="1:21" ht="39" customHeight="1" thickBot="1" x14ac:dyDescent="0.3">
      <c r="A20" s="82"/>
      <c r="B20" s="177"/>
      <c r="C20" s="172"/>
      <c r="D20" s="173"/>
      <c r="E20" s="173"/>
      <c r="F20" s="173"/>
      <c r="G20" s="173"/>
      <c r="H20" s="173"/>
      <c r="I20" s="174"/>
      <c r="J20" s="123"/>
      <c r="K20" s="84"/>
      <c r="L20" s="82"/>
    </row>
    <row r="21" spans="1:21" ht="90" customHeight="1" x14ac:dyDescent="0.25">
      <c r="A21" s="82"/>
      <c r="B21" s="175" t="s">
        <v>62</v>
      </c>
      <c r="C21" s="166" t="s">
        <v>63</v>
      </c>
      <c r="D21" s="167"/>
      <c r="E21" s="167"/>
      <c r="F21" s="167"/>
      <c r="G21" s="167"/>
      <c r="H21" s="167"/>
      <c r="I21" s="168"/>
      <c r="J21" s="123"/>
      <c r="K21" s="84"/>
      <c r="L21" s="82"/>
    </row>
    <row r="22" spans="1:21" ht="54.75" customHeight="1" x14ac:dyDescent="0.25">
      <c r="A22" s="82"/>
      <c r="B22" s="176"/>
      <c r="C22" s="169"/>
      <c r="D22" s="170"/>
      <c r="E22" s="170"/>
      <c r="F22" s="170"/>
      <c r="G22" s="170"/>
      <c r="H22" s="170"/>
      <c r="I22" s="171"/>
      <c r="J22" s="123"/>
      <c r="K22" s="84"/>
      <c r="L22" s="82"/>
    </row>
    <row r="23" spans="1:21" ht="65.25" customHeight="1" x14ac:dyDescent="0.25">
      <c r="A23" s="82"/>
      <c r="B23" s="176"/>
      <c r="C23" s="169"/>
      <c r="D23" s="170"/>
      <c r="E23" s="170"/>
      <c r="F23" s="170"/>
      <c r="G23" s="170"/>
      <c r="H23" s="170"/>
      <c r="I23" s="171"/>
      <c r="J23" s="123"/>
      <c r="K23" s="84"/>
      <c r="L23" s="82"/>
    </row>
    <row r="24" spans="1:21" ht="55.5" customHeight="1" thickBot="1" x14ac:dyDescent="0.3">
      <c r="A24" s="82"/>
      <c r="B24" s="176"/>
      <c r="C24" s="169"/>
      <c r="D24" s="170"/>
      <c r="E24" s="170"/>
      <c r="F24" s="170"/>
      <c r="G24" s="170"/>
      <c r="H24" s="170"/>
      <c r="I24" s="171"/>
      <c r="J24" s="123"/>
      <c r="K24" s="84"/>
      <c r="L24" s="82"/>
    </row>
    <row r="25" spans="1:21" ht="57" customHeight="1" thickBot="1" x14ac:dyDescent="0.3">
      <c r="A25" s="82"/>
      <c r="B25" s="88" t="s">
        <v>64</v>
      </c>
      <c r="C25" s="179" t="s">
        <v>65</v>
      </c>
      <c r="D25" s="180"/>
      <c r="E25" s="180"/>
      <c r="F25" s="180"/>
      <c r="G25" s="180"/>
      <c r="H25" s="180"/>
      <c r="I25" s="181"/>
      <c r="J25" s="123"/>
      <c r="K25" s="84"/>
      <c r="L25" s="82"/>
    </row>
    <row r="26" spans="1:21" ht="24.75" customHeight="1" x14ac:dyDescent="0.25">
      <c r="A26" s="82"/>
      <c r="B26" s="175" t="s">
        <v>66</v>
      </c>
      <c r="C26" s="166" t="s">
        <v>67</v>
      </c>
      <c r="D26" s="167"/>
      <c r="E26" s="167"/>
      <c r="F26" s="167"/>
      <c r="G26" s="167"/>
      <c r="H26" s="167"/>
      <c r="I26" s="168"/>
      <c r="J26" s="123"/>
      <c r="K26" s="84"/>
      <c r="L26" s="82"/>
    </row>
    <row r="27" spans="1:21" ht="54.95" customHeight="1" thickBot="1" x14ac:dyDescent="0.3">
      <c r="A27" s="82"/>
      <c r="B27" s="177"/>
      <c r="C27" s="169"/>
      <c r="D27" s="170"/>
      <c r="E27" s="170"/>
      <c r="F27" s="170"/>
      <c r="G27" s="170"/>
      <c r="H27" s="170"/>
      <c r="I27" s="171"/>
      <c r="J27" s="123"/>
      <c r="K27" s="84"/>
      <c r="L27" s="82"/>
    </row>
    <row r="28" spans="1:21" ht="30" customHeight="1" x14ac:dyDescent="0.25">
      <c r="A28" s="82"/>
      <c r="B28" s="175" t="s">
        <v>68</v>
      </c>
      <c r="C28" s="166" t="s">
        <v>69</v>
      </c>
      <c r="D28" s="167"/>
      <c r="E28" s="167"/>
      <c r="F28" s="167"/>
      <c r="G28" s="167"/>
      <c r="H28" s="167"/>
      <c r="I28" s="168"/>
      <c r="J28" s="123"/>
      <c r="K28" s="89"/>
      <c r="L28" s="89"/>
      <c r="M28" s="89"/>
      <c r="N28" s="89"/>
      <c r="O28" s="89"/>
      <c r="P28" s="89"/>
      <c r="Q28" s="89"/>
      <c r="R28" s="89"/>
      <c r="S28" s="89"/>
      <c r="T28" s="89"/>
      <c r="U28" s="82"/>
    </row>
    <row r="29" spans="1:21" ht="42.75" customHeight="1" thickBot="1" x14ac:dyDescent="0.3">
      <c r="A29" s="82"/>
      <c r="B29" s="177"/>
      <c r="C29" s="172"/>
      <c r="D29" s="173"/>
      <c r="E29" s="173"/>
      <c r="F29" s="173"/>
      <c r="G29" s="173"/>
      <c r="H29" s="173"/>
      <c r="I29" s="174"/>
      <c r="J29" s="123"/>
      <c r="K29" s="89"/>
      <c r="L29" s="89"/>
      <c r="M29" s="89"/>
      <c r="N29" s="89"/>
      <c r="O29" s="89"/>
      <c r="P29" s="89"/>
      <c r="Q29" s="89"/>
      <c r="R29" s="89"/>
      <c r="S29" s="89"/>
      <c r="T29" s="89"/>
      <c r="U29" s="82"/>
    </row>
    <row r="30" spans="1:21" ht="59.25" customHeight="1" thickBot="1" x14ac:dyDescent="0.3">
      <c r="A30" s="82"/>
      <c r="B30" s="88" t="s">
        <v>70</v>
      </c>
      <c r="C30" s="179" t="s">
        <v>71</v>
      </c>
      <c r="D30" s="180"/>
      <c r="E30" s="180"/>
      <c r="F30" s="180"/>
      <c r="G30" s="180"/>
      <c r="H30" s="180"/>
      <c r="I30" s="181"/>
      <c r="J30" s="123"/>
      <c r="K30" s="89"/>
      <c r="L30" s="89"/>
      <c r="M30" s="89"/>
      <c r="N30" s="89"/>
      <c r="O30" s="89"/>
      <c r="P30" s="89"/>
      <c r="Q30" s="89"/>
      <c r="R30" s="89"/>
      <c r="S30" s="89"/>
      <c r="T30" s="89"/>
      <c r="U30" s="82"/>
    </row>
    <row r="31" spans="1:21" ht="15" customHeight="1" x14ac:dyDescent="0.25">
      <c r="A31" s="82"/>
      <c r="B31" s="175" t="s">
        <v>72</v>
      </c>
      <c r="C31" s="166" t="s">
        <v>73</v>
      </c>
      <c r="D31" s="167"/>
      <c r="E31" s="167"/>
      <c r="F31" s="167"/>
      <c r="G31" s="167"/>
      <c r="H31" s="167"/>
      <c r="I31" s="168"/>
      <c r="J31" s="123"/>
      <c r="K31" s="89"/>
      <c r="L31" s="89"/>
      <c r="M31" s="89"/>
      <c r="N31" s="89"/>
      <c r="O31" s="89"/>
      <c r="P31" s="89"/>
      <c r="Q31" s="89"/>
      <c r="R31" s="89"/>
      <c r="S31" s="89"/>
      <c r="T31" s="89"/>
      <c r="U31" s="82"/>
    </row>
    <row r="32" spans="1:21" ht="15" customHeight="1" x14ac:dyDescent="0.25">
      <c r="A32" s="82"/>
      <c r="B32" s="176"/>
      <c r="C32" s="169"/>
      <c r="D32" s="170"/>
      <c r="E32" s="170"/>
      <c r="F32" s="170"/>
      <c r="G32" s="170"/>
      <c r="H32" s="170"/>
      <c r="I32" s="171"/>
      <c r="J32" s="123"/>
      <c r="K32" s="89"/>
      <c r="L32" s="89"/>
      <c r="M32" s="89"/>
      <c r="N32" s="89"/>
      <c r="O32" s="89"/>
      <c r="P32" s="89"/>
      <c r="Q32" s="89"/>
      <c r="R32" s="89"/>
      <c r="S32" s="89"/>
      <c r="T32" s="89"/>
      <c r="U32" s="82"/>
    </row>
    <row r="33" spans="1:21" ht="15" customHeight="1" x14ac:dyDescent="0.25">
      <c r="A33" s="82"/>
      <c r="B33" s="176"/>
      <c r="C33" s="169"/>
      <c r="D33" s="170"/>
      <c r="E33" s="170"/>
      <c r="F33" s="170"/>
      <c r="G33" s="170"/>
      <c r="H33" s="170"/>
      <c r="I33" s="171"/>
      <c r="J33" s="123"/>
      <c r="K33" s="89"/>
      <c r="L33" s="89"/>
      <c r="M33" s="89"/>
      <c r="N33" s="89"/>
      <c r="O33" s="89"/>
      <c r="P33" s="89"/>
      <c r="Q33" s="89"/>
      <c r="R33" s="89"/>
      <c r="S33" s="89"/>
      <c r="T33" s="89"/>
      <c r="U33" s="82"/>
    </row>
    <row r="34" spans="1:21" ht="50.25" customHeight="1" thickBot="1" x14ac:dyDescent="0.3">
      <c r="A34" s="82"/>
      <c r="B34" s="177"/>
      <c r="C34" s="172"/>
      <c r="D34" s="173"/>
      <c r="E34" s="173"/>
      <c r="F34" s="173"/>
      <c r="G34" s="173"/>
      <c r="H34" s="173"/>
      <c r="I34" s="174"/>
      <c r="J34" s="123"/>
      <c r="K34" s="89"/>
      <c r="L34" s="89"/>
      <c r="M34" s="89"/>
      <c r="N34" s="89"/>
      <c r="O34" s="89"/>
      <c r="P34" s="89"/>
      <c r="Q34" s="89"/>
      <c r="R34" s="89"/>
      <c r="S34" s="89"/>
      <c r="T34" s="89"/>
      <c r="U34" s="82"/>
    </row>
    <row r="35" spans="1:21" ht="41.25" customHeight="1" thickBot="1" x14ac:dyDescent="0.3">
      <c r="A35" s="82"/>
      <c r="B35" s="88" t="s">
        <v>74</v>
      </c>
      <c r="C35" s="179" t="s">
        <v>75</v>
      </c>
      <c r="D35" s="180"/>
      <c r="E35" s="180"/>
      <c r="F35" s="180"/>
      <c r="G35" s="180"/>
      <c r="H35" s="180"/>
      <c r="I35" s="181"/>
      <c r="J35" s="123"/>
      <c r="K35" s="89"/>
      <c r="L35" s="82"/>
      <c r="M35" s="82"/>
      <c r="N35" s="82"/>
      <c r="O35" s="82"/>
      <c r="P35" s="82"/>
      <c r="Q35" s="82"/>
      <c r="R35" s="82"/>
      <c r="S35" s="82"/>
      <c r="U35" s="82"/>
    </row>
    <row r="36" spans="1:21" ht="51.75" customHeight="1" thickBot="1" x14ac:dyDescent="0.3">
      <c r="A36" s="82"/>
      <c r="B36" s="87" t="s">
        <v>76</v>
      </c>
      <c r="C36" s="179" t="s">
        <v>77</v>
      </c>
      <c r="D36" s="180"/>
      <c r="E36" s="180"/>
      <c r="F36" s="180"/>
      <c r="G36" s="180"/>
      <c r="H36" s="180"/>
      <c r="I36" s="181"/>
      <c r="J36" s="123"/>
      <c r="K36" s="89"/>
      <c r="L36" s="82"/>
      <c r="M36" s="82"/>
      <c r="N36" s="82"/>
      <c r="O36" s="82"/>
      <c r="P36" s="82"/>
      <c r="Q36" s="82"/>
      <c r="R36" s="82"/>
      <c r="S36" s="82"/>
      <c r="T36" s="82"/>
      <c r="U36" s="82"/>
    </row>
    <row r="37" spans="1:21" ht="15" customHeight="1" x14ac:dyDescent="0.25">
      <c r="A37" s="82"/>
      <c r="B37" s="175" t="s">
        <v>78</v>
      </c>
      <c r="C37" s="166" t="s">
        <v>79</v>
      </c>
      <c r="D37" s="167"/>
      <c r="E37" s="167"/>
      <c r="F37" s="167"/>
      <c r="G37" s="167"/>
      <c r="H37" s="167"/>
      <c r="I37" s="168"/>
      <c r="J37" s="123"/>
      <c r="K37" s="89"/>
      <c r="L37" s="82"/>
      <c r="M37" s="82"/>
      <c r="N37" s="82"/>
      <c r="O37" s="82"/>
      <c r="P37" s="82"/>
      <c r="Q37" s="82"/>
      <c r="R37" s="82"/>
      <c r="S37" s="82"/>
      <c r="T37" s="82"/>
      <c r="U37" s="82"/>
    </row>
    <row r="38" spans="1:21" ht="39" customHeight="1" x14ac:dyDescent="0.25">
      <c r="A38" s="82"/>
      <c r="B38" s="176"/>
      <c r="C38" s="169"/>
      <c r="D38" s="170"/>
      <c r="E38" s="170"/>
      <c r="F38" s="170"/>
      <c r="G38" s="170"/>
      <c r="H38" s="170"/>
      <c r="I38" s="171"/>
      <c r="J38" s="123"/>
      <c r="K38" s="82"/>
      <c r="L38" s="82"/>
      <c r="M38" s="82"/>
      <c r="N38" s="82"/>
      <c r="O38" s="82"/>
      <c r="P38" s="82"/>
      <c r="Q38" s="82"/>
      <c r="R38" s="82"/>
      <c r="S38" s="82"/>
      <c r="T38" s="82"/>
      <c r="U38" s="82"/>
    </row>
    <row r="39" spans="1:21" ht="27" customHeight="1" x14ac:dyDescent="0.25">
      <c r="A39" s="82"/>
      <c r="B39" s="176"/>
      <c r="C39" s="169"/>
      <c r="D39" s="170"/>
      <c r="E39" s="170"/>
      <c r="F39" s="170"/>
      <c r="G39" s="170"/>
      <c r="H39" s="170"/>
      <c r="I39" s="171"/>
      <c r="J39" s="123"/>
      <c r="K39" s="82"/>
      <c r="L39" s="82"/>
      <c r="M39" s="82"/>
      <c r="N39" s="82"/>
      <c r="O39" s="82"/>
      <c r="P39" s="82"/>
      <c r="Q39" s="82"/>
      <c r="R39" s="82"/>
      <c r="S39" s="82"/>
      <c r="T39" s="82"/>
      <c r="U39" s="82"/>
    </row>
    <row r="40" spans="1:21" ht="24.75" customHeight="1" thickBot="1" x14ac:dyDescent="0.3">
      <c r="A40" s="82"/>
      <c r="B40" s="177"/>
      <c r="C40" s="172"/>
      <c r="D40" s="173"/>
      <c r="E40" s="173"/>
      <c r="F40" s="173"/>
      <c r="G40" s="173"/>
      <c r="H40" s="173"/>
      <c r="I40" s="174"/>
      <c r="J40" s="123"/>
      <c r="K40" s="82"/>
      <c r="L40" s="82"/>
      <c r="M40" s="82"/>
      <c r="N40" s="82"/>
      <c r="O40" s="82"/>
      <c r="P40" s="82"/>
      <c r="Q40" s="82"/>
      <c r="R40" s="82"/>
      <c r="S40" s="82"/>
      <c r="T40" s="82"/>
      <c r="U40" s="82"/>
    </row>
    <row r="41" spans="1:21" ht="36.75" customHeight="1" x14ac:dyDescent="0.25">
      <c r="A41" s="82"/>
      <c r="B41" s="89"/>
      <c r="C41" s="89"/>
      <c r="D41" s="89"/>
      <c r="E41" s="89"/>
      <c r="F41" s="89"/>
      <c r="G41" s="89"/>
      <c r="H41" s="89"/>
      <c r="I41" s="89"/>
      <c r="J41" s="89"/>
      <c r="K41" s="82"/>
      <c r="L41" s="82"/>
      <c r="M41" s="82"/>
      <c r="N41" s="82"/>
      <c r="O41" s="82"/>
      <c r="P41" s="82"/>
      <c r="Q41" s="82"/>
      <c r="R41" s="82"/>
      <c r="S41" s="82"/>
      <c r="T41" s="82"/>
      <c r="U41" s="82"/>
    </row>
    <row r="42" spans="1:21" ht="15" customHeight="1" x14ac:dyDescent="0.25">
      <c r="A42" s="82"/>
      <c r="B42" s="82"/>
      <c r="C42" s="82"/>
      <c r="D42" s="82"/>
      <c r="E42" s="82"/>
      <c r="F42" s="82"/>
      <c r="G42" s="82"/>
      <c r="H42" s="82"/>
      <c r="I42" s="82"/>
      <c r="J42" s="82"/>
      <c r="K42" s="82"/>
      <c r="U42" s="82"/>
    </row>
    <row r="43" spans="1:21" ht="15" customHeight="1" x14ac:dyDescent="0.25">
      <c r="A43" s="82"/>
      <c r="B43" s="82"/>
      <c r="C43" s="82"/>
      <c r="D43" s="82"/>
      <c r="E43" s="82"/>
      <c r="F43" s="82"/>
      <c r="G43" s="82"/>
      <c r="H43" s="82"/>
      <c r="I43" s="82"/>
      <c r="J43" s="82"/>
      <c r="K43" s="82"/>
      <c r="U43" s="82"/>
    </row>
    <row r="44" spans="1:21" ht="15" customHeight="1" x14ac:dyDescent="0.25">
      <c r="A44" s="82"/>
      <c r="B44" s="82"/>
      <c r="C44" s="82"/>
      <c r="D44" s="82"/>
      <c r="E44" s="82"/>
      <c r="F44" s="82"/>
      <c r="G44" s="82"/>
      <c r="H44" s="82"/>
      <c r="I44" s="82"/>
      <c r="J44" s="82"/>
      <c r="K44" s="82"/>
      <c r="U44" s="82"/>
    </row>
    <row r="45" spans="1:21" ht="15" customHeight="1" x14ac:dyDescent="0.25">
      <c r="A45" s="82"/>
      <c r="B45" s="82"/>
      <c r="C45" s="82"/>
      <c r="D45" s="82"/>
      <c r="E45" s="82"/>
      <c r="F45" s="82"/>
      <c r="G45" s="82"/>
      <c r="H45" s="82"/>
      <c r="I45" s="82"/>
      <c r="J45" s="82"/>
    </row>
    <row r="46" spans="1:21" ht="15" customHeight="1" x14ac:dyDescent="0.25">
      <c r="A46" s="82"/>
      <c r="B46" s="82"/>
      <c r="C46" s="82"/>
      <c r="D46" s="82"/>
      <c r="E46" s="82"/>
      <c r="F46" s="82"/>
      <c r="G46" s="82"/>
      <c r="H46" s="82"/>
      <c r="I46" s="82"/>
      <c r="J46" s="82"/>
    </row>
    <row r="47" spans="1:21" ht="15" customHeight="1" x14ac:dyDescent="0.25">
      <c r="A47" s="82"/>
      <c r="B47" s="82"/>
      <c r="C47" s="82"/>
      <c r="D47" s="82"/>
      <c r="E47" s="82"/>
      <c r="F47" s="82"/>
      <c r="G47" s="82"/>
      <c r="H47" s="82"/>
      <c r="I47" s="82"/>
      <c r="J47" s="82"/>
    </row>
    <row r="48" spans="1:21" ht="15" customHeight="1" x14ac:dyDescent="0.25">
      <c r="A48" s="82"/>
      <c r="B48" s="82"/>
      <c r="C48" s="82"/>
      <c r="D48" s="82"/>
      <c r="E48" s="82"/>
      <c r="F48" s="82"/>
      <c r="G48" s="82"/>
      <c r="H48" s="82"/>
      <c r="I48" s="82"/>
      <c r="J48" s="82"/>
    </row>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sheetData>
  <mergeCells count="24">
    <mergeCell ref="B12:B14"/>
    <mergeCell ref="C25:I25"/>
    <mergeCell ref="C31:I34"/>
    <mergeCell ref="C28:I29"/>
    <mergeCell ref="C21:I24"/>
    <mergeCell ref="C26:I27"/>
    <mergeCell ref="C18:I20"/>
    <mergeCell ref="B31:B34"/>
    <mergeCell ref="C37:I40"/>
    <mergeCell ref="B37:B40"/>
    <mergeCell ref="B7:I7"/>
    <mergeCell ref="C35:I35"/>
    <mergeCell ref="C36:I36"/>
    <mergeCell ref="C30:I30"/>
    <mergeCell ref="C15:I15"/>
    <mergeCell ref="B28:B29"/>
    <mergeCell ref="B9:I9"/>
    <mergeCell ref="B21:B24"/>
    <mergeCell ref="B26:B27"/>
    <mergeCell ref="C16:I17"/>
    <mergeCell ref="B16:B17"/>
    <mergeCell ref="B18:B20"/>
    <mergeCell ref="C11:I11"/>
    <mergeCell ref="C12:I14"/>
  </mergeCells>
  <pageMargins left="0.7" right="0.7" top="0.75" bottom="0.75" header="0.3" footer="0.3"/>
  <pageSetup scale="59" orientation="portrait" r:id="rId1"/>
  <rowBreaks count="1" manualBreakCount="1">
    <brk id="25" max="9" man="1"/>
  </rowBreaks>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42"/>
  <sheetViews>
    <sheetView tabSelected="1" view="pageBreakPreview" topLeftCell="G21" zoomScale="55" zoomScaleNormal="50" zoomScaleSheetLayoutView="55" zoomScalePageLayoutView="50" workbookViewId="0">
      <selection activeCell="J23" sqref="J23:J27"/>
    </sheetView>
  </sheetViews>
  <sheetFormatPr baseColWidth="10" defaultColWidth="10.85546875" defaultRowHeight="18.75" x14ac:dyDescent="0.3"/>
  <cols>
    <col min="1" max="1" width="4.28515625" style="52" customWidth="1"/>
    <col min="2" max="2" width="13" style="58" bestFit="1" customWidth="1"/>
    <col min="3" max="3" width="41.42578125" style="52" customWidth="1"/>
    <col min="4" max="4" width="41.7109375" style="52" customWidth="1"/>
    <col min="5" max="5" width="28.85546875" style="52" customWidth="1"/>
    <col min="6" max="6" width="29.7109375" style="52" customWidth="1"/>
    <col min="7" max="7" width="33.42578125" style="52" customWidth="1"/>
    <col min="8" max="8" width="32" style="52" customWidth="1"/>
    <col min="9" max="9" width="32" style="52" hidden="1" customWidth="1"/>
    <col min="10" max="14" width="41.140625" style="52" customWidth="1"/>
    <col min="15" max="15" width="38.85546875" style="52" customWidth="1"/>
    <col min="16" max="16" width="33.140625" style="53" customWidth="1"/>
    <col min="17" max="18" width="36.42578125" style="52" customWidth="1"/>
    <col min="19" max="19" width="3.7109375" style="52" customWidth="1"/>
    <col min="20" max="16384" width="10.85546875" style="52"/>
  </cols>
  <sheetData>
    <row r="1" spans="1:21" ht="132" customHeight="1" thickBot="1" x14ac:dyDescent="0.5">
      <c r="A1" s="90"/>
      <c r="B1" s="91"/>
      <c r="C1" s="92"/>
      <c r="D1" s="92"/>
      <c r="E1" s="92"/>
      <c r="F1" s="193"/>
      <c r="G1" s="111"/>
      <c r="H1" s="189"/>
      <c r="I1" s="112"/>
      <c r="J1" s="112"/>
      <c r="K1" s="92"/>
      <c r="L1" s="92"/>
      <c r="M1" s="92"/>
      <c r="N1" s="92"/>
      <c r="O1" s="92"/>
      <c r="P1" s="93"/>
      <c r="Q1" s="92"/>
      <c r="R1" s="92"/>
      <c r="S1" s="90"/>
      <c r="T1" s="90"/>
      <c r="U1" s="90"/>
    </row>
    <row r="2" spans="1:21" ht="7.5" hidden="1" customHeight="1" x14ac:dyDescent="0.25">
      <c r="A2" s="90"/>
      <c r="B2" s="91"/>
      <c r="C2" s="92"/>
      <c r="D2" s="92"/>
      <c r="E2" s="92"/>
      <c r="F2" s="194"/>
      <c r="G2" s="113"/>
      <c r="H2" s="189"/>
      <c r="I2" s="112"/>
      <c r="J2" s="112"/>
      <c r="K2" s="92"/>
      <c r="L2" s="92"/>
      <c r="M2" s="92"/>
      <c r="N2" s="92"/>
      <c r="O2" s="92"/>
      <c r="P2" s="93"/>
      <c r="Q2" s="92"/>
      <c r="R2" s="92"/>
      <c r="S2" s="90"/>
      <c r="T2" s="90"/>
      <c r="U2" s="90"/>
    </row>
    <row r="3" spans="1:21" ht="27" hidden="1" thickBot="1" x14ac:dyDescent="0.3">
      <c r="A3" s="90"/>
      <c r="B3" s="91"/>
      <c r="C3" s="92"/>
      <c r="D3" s="92"/>
      <c r="E3" s="92"/>
      <c r="F3" s="92"/>
      <c r="G3" s="92"/>
      <c r="H3" s="92"/>
      <c r="I3" s="92"/>
      <c r="J3" s="92"/>
      <c r="K3" s="92"/>
      <c r="L3" s="92"/>
      <c r="M3" s="92"/>
      <c r="N3" s="92"/>
      <c r="O3" s="92"/>
      <c r="P3" s="93"/>
      <c r="Q3" s="92"/>
      <c r="R3" s="92"/>
      <c r="S3" s="90"/>
      <c r="T3" s="90"/>
      <c r="U3" s="90"/>
    </row>
    <row r="4" spans="1:21" ht="64.5" customHeight="1" thickBot="1" x14ac:dyDescent="0.3">
      <c r="A4" s="90"/>
      <c r="B4" s="199" t="s">
        <v>80</v>
      </c>
      <c r="C4" s="200"/>
      <c r="D4" s="200"/>
      <c r="E4" s="200"/>
      <c r="F4" s="200"/>
      <c r="G4" s="200"/>
      <c r="H4" s="200"/>
      <c r="I4" s="200"/>
      <c r="J4" s="200"/>
      <c r="K4" s="200"/>
      <c r="L4" s="200"/>
      <c r="M4" s="200"/>
      <c r="N4" s="200"/>
      <c r="O4" s="200"/>
      <c r="P4" s="200"/>
      <c r="Q4" s="200"/>
      <c r="R4" s="201"/>
      <c r="S4" s="90"/>
      <c r="T4" s="90"/>
      <c r="U4" s="90"/>
    </row>
    <row r="5" spans="1:21" ht="35.25" customHeight="1" thickBot="1" x14ac:dyDescent="0.3">
      <c r="A5" s="90"/>
      <c r="B5" s="195" t="s">
        <v>81</v>
      </c>
      <c r="C5" s="190"/>
      <c r="D5" s="190"/>
      <c r="E5" s="190"/>
      <c r="F5" s="190"/>
      <c r="G5" s="190"/>
      <c r="H5" s="191"/>
      <c r="I5" s="131"/>
      <c r="J5" s="131"/>
      <c r="K5" s="190"/>
      <c r="L5" s="190"/>
      <c r="M5" s="190"/>
      <c r="N5" s="191"/>
      <c r="O5" s="195" t="s">
        <v>82</v>
      </c>
      <c r="P5" s="196"/>
      <c r="Q5" s="196"/>
      <c r="R5" s="197"/>
      <c r="S5" s="90"/>
      <c r="T5" s="90"/>
      <c r="U5" s="90"/>
    </row>
    <row r="6" spans="1:21" s="56" customFormat="1" ht="56.25" customHeight="1" thickBot="1" x14ac:dyDescent="0.5">
      <c r="A6" s="90"/>
      <c r="B6" s="202" t="s">
        <v>17</v>
      </c>
      <c r="C6" s="203" t="s">
        <v>83</v>
      </c>
      <c r="D6" s="192" t="s">
        <v>84</v>
      </c>
      <c r="E6" s="192" t="s">
        <v>85</v>
      </c>
      <c r="F6" s="192" t="s">
        <v>86</v>
      </c>
      <c r="G6" s="192" t="s">
        <v>60</v>
      </c>
      <c r="H6" s="183" t="s">
        <v>87</v>
      </c>
      <c r="I6" s="184"/>
      <c r="J6" s="265" t="s">
        <v>88</v>
      </c>
      <c r="K6" s="266"/>
      <c r="L6" s="266"/>
      <c r="M6" s="266"/>
      <c r="N6" s="267"/>
      <c r="O6" s="192" t="s">
        <v>89</v>
      </c>
      <c r="P6" s="198" t="s">
        <v>90</v>
      </c>
      <c r="Q6" s="192" t="s">
        <v>78</v>
      </c>
      <c r="R6" s="192"/>
      <c r="S6" s="90"/>
      <c r="T6" s="90"/>
      <c r="U6" s="90"/>
    </row>
    <row r="7" spans="1:21" s="57" customFormat="1" ht="129" customHeight="1" thickBot="1" x14ac:dyDescent="0.5">
      <c r="A7" s="90"/>
      <c r="B7" s="202"/>
      <c r="C7" s="204"/>
      <c r="D7" s="192"/>
      <c r="E7" s="192"/>
      <c r="F7" s="192"/>
      <c r="G7" s="192"/>
      <c r="H7" s="185"/>
      <c r="I7" s="186"/>
      <c r="J7" s="127" t="s">
        <v>91</v>
      </c>
      <c r="K7" s="127" t="s">
        <v>92</v>
      </c>
      <c r="L7" s="127" t="s">
        <v>93</v>
      </c>
      <c r="M7" s="127" t="s">
        <v>94</v>
      </c>
      <c r="N7" s="127" t="s">
        <v>95</v>
      </c>
      <c r="O7" s="192"/>
      <c r="P7" s="198"/>
      <c r="Q7" s="94" t="s">
        <v>96</v>
      </c>
      <c r="R7" s="94" t="s">
        <v>97</v>
      </c>
      <c r="S7" s="90"/>
      <c r="T7" s="90"/>
      <c r="U7" s="90"/>
    </row>
    <row r="8" spans="1:21" ht="46.5" customHeight="1" x14ac:dyDescent="0.25">
      <c r="A8" s="90"/>
      <c r="B8" s="253">
        <v>1</v>
      </c>
      <c r="C8" s="254"/>
      <c r="D8" s="255"/>
      <c r="E8" s="258"/>
      <c r="F8" s="259"/>
      <c r="G8" s="67"/>
      <c r="H8" s="260"/>
      <c r="I8" s="263"/>
      <c r="J8" s="268"/>
      <c r="K8" s="260"/>
      <c r="L8" s="258"/>
      <c r="M8" s="261"/>
      <c r="N8" s="263"/>
      <c r="O8" s="207">
        <f>IF(SUM(K8,N8)&gt;100%,"NO PERMITIDO",SUM(K8,N8))</f>
        <v>0</v>
      </c>
      <c r="P8" s="212">
        <f>H8*O8/100%</f>
        <v>0</v>
      </c>
      <c r="Q8" s="248"/>
      <c r="R8" s="248"/>
      <c r="S8" s="90"/>
      <c r="T8" s="90"/>
      <c r="U8" s="90"/>
    </row>
    <row r="9" spans="1:21" ht="48" customHeight="1" x14ac:dyDescent="0.25">
      <c r="A9" s="90"/>
      <c r="B9" s="215"/>
      <c r="C9" s="218"/>
      <c r="D9" s="256"/>
      <c r="E9" s="247"/>
      <c r="F9" s="247"/>
      <c r="G9" s="81"/>
      <c r="H9" s="247"/>
      <c r="I9" s="238"/>
      <c r="J9" s="206"/>
      <c r="K9" s="247"/>
      <c r="L9" s="247"/>
      <c r="M9" s="262"/>
      <c r="N9" s="238"/>
      <c r="O9" s="208"/>
      <c r="P9" s="213"/>
      <c r="Q9" s="206"/>
      <c r="R9" s="206"/>
      <c r="S9" s="90"/>
      <c r="T9" s="90"/>
      <c r="U9" s="90"/>
    </row>
    <row r="10" spans="1:21" ht="48" customHeight="1" x14ac:dyDescent="0.25">
      <c r="A10" s="90"/>
      <c r="B10" s="215"/>
      <c r="C10" s="218"/>
      <c r="D10" s="256"/>
      <c r="E10" s="247"/>
      <c r="F10" s="247"/>
      <c r="G10" s="81"/>
      <c r="H10" s="247"/>
      <c r="I10" s="126"/>
      <c r="J10" s="206"/>
      <c r="K10" s="247"/>
      <c r="L10" s="247"/>
      <c r="M10" s="262"/>
      <c r="N10" s="238"/>
      <c r="O10" s="208"/>
      <c r="P10" s="213"/>
      <c r="Q10" s="206"/>
      <c r="R10" s="206"/>
      <c r="S10" s="90"/>
      <c r="T10" s="90"/>
      <c r="U10" s="90"/>
    </row>
    <row r="11" spans="1:21" ht="48" customHeight="1" x14ac:dyDescent="0.25">
      <c r="A11" s="90"/>
      <c r="B11" s="215"/>
      <c r="C11" s="218"/>
      <c r="D11" s="256"/>
      <c r="E11" s="247"/>
      <c r="F11" s="247"/>
      <c r="G11" s="81"/>
      <c r="H11" s="247"/>
      <c r="I11" s="126"/>
      <c r="J11" s="206"/>
      <c r="K11" s="247"/>
      <c r="L11" s="247"/>
      <c r="M11" s="262"/>
      <c r="N11" s="238"/>
      <c r="O11" s="208"/>
      <c r="P11" s="213"/>
      <c r="Q11" s="206"/>
      <c r="R11" s="206"/>
      <c r="S11" s="90"/>
      <c r="T11" s="90"/>
      <c r="U11" s="90"/>
    </row>
    <row r="12" spans="1:21" ht="48" customHeight="1" x14ac:dyDescent="0.25">
      <c r="A12" s="90"/>
      <c r="B12" s="216"/>
      <c r="C12" s="219"/>
      <c r="D12" s="257"/>
      <c r="E12" s="248"/>
      <c r="F12" s="247"/>
      <c r="G12" s="81"/>
      <c r="H12" s="248"/>
      <c r="I12" s="126"/>
      <c r="J12" s="206"/>
      <c r="K12" s="248"/>
      <c r="L12" s="248"/>
      <c r="M12" s="263"/>
      <c r="N12" s="238"/>
      <c r="O12" s="208"/>
      <c r="P12" s="213"/>
      <c r="Q12" s="206"/>
      <c r="R12" s="206"/>
      <c r="S12" s="90"/>
      <c r="T12" s="90"/>
      <c r="U12" s="90"/>
    </row>
    <row r="13" spans="1:21" ht="48" customHeight="1" x14ac:dyDescent="0.25">
      <c r="A13" s="90"/>
      <c r="B13" s="214">
        <v>2</v>
      </c>
      <c r="C13" s="217"/>
      <c r="D13" s="220"/>
      <c r="E13" s="217"/>
      <c r="F13" s="205"/>
      <c r="G13" s="67"/>
      <c r="H13" s="240"/>
      <c r="I13" s="126"/>
      <c r="J13" s="269"/>
      <c r="K13" s="240"/>
      <c r="L13" s="243"/>
      <c r="M13" s="240"/>
      <c r="N13" s="238"/>
      <c r="O13" s="270">
        <f t="shared" ref="O13" si="0">IF(SUM(K13,N13)&gt;100%,"NO PERMITIDO",SUM(K13,N13))</f>
        <v>0</v>
      </c>
      <c r="P13" s="271">
        <f t="shared" ref="P13" si="1">H13*O13/100%</f>
        <v>0</v>
      </c>
      <c r="Q13" s="206"/>
      <c r="R13" s="206"/>
      <c r="S13" s="90"/>
      <c r="T13" s="90"/>
      <c r="U13" s="90"/>
    </row>
    <row r="14" spans="1:21" ht="48" customHeight="1" x14ac:dyDescent="0.25">
      <c r="A14" s="90"/>
      <c r="B14" s="215"/>
      <c r="C14" s="218"/>
      <c r="D14" s="221"/>
      <c r="E14" s="218"/>
      <c r="F14" s="206"/>
      <c r="G14" s="81"/>
      <c r="H14" s="241"/>
      <c r="I14" s="126"/>
      <c r="J14" s="206"/>
      <c r="K14" s="241"/>
      <c r="L14" s="244"/>
      <c r="M14" s="241"/>
      <c r="N14" s="238"/>
      <c r="O14" s="270"/>
      <c r="P14" s="271"/>
      <c r="Q14" s="206"/>
      <c r="R14" s="206"/>
      <c r="S14" s="90"/>
      <c r="T14" s="90"/>
      <c r="U14" s="90"/>
    </row>
    <row r="15" spans="1:21" ht="56.25" customHeight="1" x14ac:dyDescent="0.25">
      <c r="A15" s="90"/>
      <c r="B15" s="215"/>
      <c r="C15" s="218"/>
      <c r="D15" s="221"/>
      <c r="E15" s="218"/>
      <c r="F15" s="206"/>
      <c r="G15" s="81"/>
      <c r="H15" s="241"/>
      <c r="I15" s="238"/>
      <c r="J15" s="206"/>
      <c r="K15" s="241"/>
      <c r="L15" s="244"/>
      <c r="M15" s="241"/>
      <c r="N15" s="238"/>
      <c r="O15" s="270"/>
      <c r="P15" s="271"/>
      <c r="Q15" s="206"/>
      <c r="R15" s="206"/>
      <c r="S15" s="90"/>
      <c r="T15" s="90"/>
      <c r="U15" s="90"/>
    </row>
    <row r="16" spans="1:21" ht="56.25" customHeight="1" x14ac:dyDescent="0.25">
      <c r="A16" s="90"/>
      <c r="B16" s="215"/>
      <c r="C16" s="218"/>
      <c r="D16" s="221"/>
      <c r="E16" s="218"/>
      <c r="F16" s="206"/>
      <c r="G16" s="81"/>
      <c r="H16" s="241"/>
      <c r="I16" s="238"/>
      <c r="J16" s="206"/>
      <c r="K16" s="241"/>
      <c r="L16" s="244"/>
      <c r="M16" s="241"/>
      <c r="N16" s="238"/>
      <c r="O16" s="270"/>
      <c r="P16" s="271"/>
      <c r="Q16" s="206"/>
      <c r="R16" s="206"/>
      <c r="S16" s="90"/>
      <c r="T16" s="90"/>
      <c r="U16" s="90"/>
    </row>
    <row r="17" spans="1:21" ht="47.25" customHeight="1" x14ac:dyDescent="0.25">
      <c r="A17" s="90"/>
      <c r="B17" s="216"/>
      <c r="C17" s="219"/>
      <c r="D17" s="222"/>
      <c r="E17" s="219"/>
      <c r="F17" s="206"/>
      <c r="G17" s="81"/>
      <c r="H17" s="242"/>
      <c r="I17" s="238"/>
      <c r="J17" s="206"/>
      <c r="K17" s="242"/>
      <c r="L17" s="245"/>
      <c r="M17" s="242"/>
      <c r="N17" s="238"/>
      <c r="O17" s="270"/>
      <c r="P17" s="271"/>
      <c r="Q17" s="206"/>
      <c r="R17" s="206"/>
      <c r="S17" s="90"/>
      <c r="T17" s="90"/>
      <c r="U17" s="90"/>
    </row>
    <row r="18" spans="1:21" ht="47.25" customHeight="1" x14ac:dyDescent="0.25">
      <c r="A18" s="90"/>
      <c r="B18" s="214">
        <v>3</v>
      </c>
      <c r="C18" s="217"/>
      <c r="D18" s="220"/>
      <c r="E18" s="217"/>
      <c r="F18" s="205"/>
      <c r="G18" s="67"/>
      <c r="H18" s="240"/>
      <c r="I18" s="126"/>
      <c r="J18" s="269"/>
      <c r="K18" s="240"/>
      <c r="L18" s="243"/>
      <c r="M18" s="240"/>
      <c r="N18" s="238"/>
      <c r="O18" s="270">
        <f t="shared" ref="O18" si="2">IF(SUM(K18,N18)&gt;100%,"NO PERMITIDO",SUM(K18,N18))</f>
        <v>0</v>
      </c>
      <c r="P18" s="271">
        <f t="shared" ref="P18" si="3">H18*O18/100%</f>
        <v>0</v>
      </c>
      <c r="Q18" s="206"/>
      <c r="R18" s="206"/>
      <c r="S18" s="90"/>
      <c r="T18" s="90"/>
      <c r="U18" s="90"/>
    </row>
    <row r="19" spans="1:21" ht="47.25" customHeight="1" x14ac:dyDescent="0.25">
      <c r="A19" s="90"/>
      <c r="B19" s="215"/>
      <c r="C19" s="218"/>
      <c r="D19" s="221"/>
      <c r="E19" s="218"/>
      <c r="F19" s="206"/>
      <c r="G19" s="81"/>
      <c r="H19" s="241"/>
      <c r="I19" s="126"/>
      <c r="J19" s="206"/>
      <c r="K19" s="241"/>
      <c r="L19" s="244"/>
      <c r="M19" s="241"/>
      <c r="N19" s="238"/>
      <c r="O19" s="270"/>
      <c r="P19" s="271"/>
      <c r="Q19" s="206"/>
      <c r="R19" s="206"/>
      <c r="S19" s="90"/>
      <c r="T19" s="90"/>
      <c r="U19" s="90"/>
    </row>
    <row r="20" spans="1:21" ht="47.25" customHeight="1" x14ac:dyDescent="0.25">
      <c r="A20" s="90"/>
      <c r="B20" s="215"/>
      <c r="C20" s="218"/>
      <c r="D20" s="221"/>
      <c r="E20" s="218"/>
      <c r="F20" s="206"/>
      <c r="G20" s="81"/>
      <c r="H20" s="241"/>
      <c r="I20" s="126"/>
      <c r="J20" s="206"/>
      <c r="K20" s="241"/>
      <c r="L20" s="244"/>
      <c r="M20" s="241"/>
      <c r="N20" s="238"/>
      <c r="O20" s="270"/>
      <c r="P20" s="271"/>
      <c r="Q20" s="206"/>
      <c r="R20" s="206"/>
      <c r="S20" s="90"/>
      <c r="T20" s="90"/>
      <c r="U20" s="90"/>
    </row>
    <row r="21" spans="1:21" ht="55.5" customHeight="1" x14ac:dyDescent="0.25">
      <c r="A21" s="90"/>
      <c r="B21" s="215"/>
      <c r="C21" s="218"/>
      <c r="D21" s="221"/>
      <c r="E21" s="218"/>
      <c r="F21" s="206"/>
      <c r="G21" s="81"/>
      <c r="H21" s="241"/>
      <c r="I21" s="238"/>
      <c r="J21" s="206"/>
      <c r="K21" s="241"/>
      <c r="L21" s="244"/>
      <c r="M21" s="241"/>
      <c r="N21" s="238"/>
      <c r="O21" s="270"/>
      <c r="P21" s="271"/>
      <c r="Q21" s="206"/>
      <c r="R21" s="206"/>
      <c r="S21" s="90"/>
      <c r="T21" s="90"/>
      <c r="U21" s="90"/>
    </row>
    <row r="22" spans="1:21" ht="39.75" customHeight="1" x14ac:dyDescent="0.25">
      <c r="A22" s="90"/>
      <c r="B22" s="216"/>
      <c r="C22" s="219"/>
      <c r="D22" s="222"/>
      <c r="E22" s="219"/>
      <c r="F22" s="206"/>
      <c r="G22" s="81"/>
      <c r="H22" s="242"/>
      <c r="I22" s="238"/>
      <c r="J22" s="206"/>
      <c r="K22" s="242"/>
      <c r="L22" s="245"/>
      <c r="M22" s="242"/>
      <c r="N22" s="238"/>
      <c r="O22" s="270"/>
      <c r="P22" s="271"/>
      <c r="Q22" s="206"/>
      <c r="R22" s="206"/>
      <c r="S22" s="90"/>
      <c r="T22" s="90"/>
      <c r="U22" s="90"/>
    </row>
    <row r="23" spans="1:21" ht="39.75" customHeight="1" x14ac:dyDescent="0.25">
      <c r="A23" s="90"/>
      <c r="B23" s="214">
        <v>4</v>
      </c>
      <c r="C23" s="217"/>
      <c r="D23" s="220"/>
      <c r="E23" s="217"/>
      <c r="F23" s="264"/>
      <c r="G23" s="67"/>
      <c r="H23" s="240"/>
      <c r="I23" s="126"/>
      <c r="J23" s="269"/>
      <c r="K23" s="240"/>
      <c r="L23" s="243"/>
      <c r="M23" s="240"/>
      <c r="N23" s="238"/>
      <c r="O23" s="270">
        <f t="shared" ref="O23" si="4">IF(SUM(K23,N23)&gt;100%,"NO PERMITIDO",SUM(K23,N23))</f>
        <v>0</v>
      </c>
      <c r="P23" s="271">
        <f t="shared" ref="P23" si="5">H23*O23/100%</f>
        <v>0</v>
      </c>
      <c r="Q23" s="206"/>
      <c r="R23" s="206"/>
      <c r="S23" s="90"/>
      <c r="T23" s="90"/>
      <c r="U23" s="90"/>
    </row>
    <row r="24" spans="1:21" ht="39.75" customHeight="1" x14ac:dyDescent="0.25">
      <c r="A24" s="90"/>
      <c r="B24" s="215"/>
      <c r="C24" s="218"/>
      <c r="D24" s="221"/>
      <c r="E24" s="218"/>
      <c r="F24" s="247"/>
      <c r="G24" s="81"/>
      <c r="H24" s="241"/>
      <c r="I24" s="126"/>
      <c r="J24" s="206"/>
      <c r="K24" s="241"/>
      <c r="L24" s="244"/>
      <c r="M24" s="241"/>
      <c r="N24" s="238"/>
      <c r="O24" s="270"/>
      <c r="P24" s="271"/>
      <c r="Q24" s="206"/>
      <c r="R24" s="206"/>
      <c r="S24" s="90"/>
      <c r="T24" s="90"/>
      <c r="U24" s="90"/>
    </row>
    <row r="25" spans="1:21" ht="39.75" customHeight="1" x14ac:dyDescent="0.25">
      <c r="A25" s="90"/>
      <c r="B25" s="215"/>
      <c r="C25" s="218"/>
      <c r="D25" s="221"/>
      <c r="E25" s="218"/>
      <c r="F25" s="247"/>
      <c r="G25" s="81"/>
      <c r="H25" s="241"/>
      <c r="I25" s="126"/>
      <c r="J25" s="206"/>
      <c r="K25" s="241"/>
      <c r="L25" s="244"/>
      <c r="M25" s="241"/>
      <c r="N25" s="238"/>
      <c r="O25" s="270"/>
      <c r="P25" s="271"/>
      <c r="Q25" s="206"/>
      <c r="R25" s="206"/>
      <c r="S25" s="90"/>
      <c r="T25" s="90"/>
      <c r="U25" s="90"/>
    </row>
    <row r="26" spans="1:21" ht="39" customHeight="1" x14ac:dyDescent="0.25">
      <c r="A26" s="90"/>
      <c r="B26" s="215"/>
      <c r="C26" s="218"/>
      <c r="D26" s="221"/>
      <c r="E26" s="218"/>
      <c r="F26" s="247"/>
      <c r="G26" s="81"/>
      <c r="H26" s="241"/>
      <c r="I26" s="238"/>
      <c r="J26" s="206"/>
      <c r="K26" s="241"/>
      <c r="L26" s="244"/>
      <c r="M26" s="241"/>
      <c r="N26" s="238"/>
      <c r="O26" s="270"/>
      <c r="P26" s="271"/>
      <c r="Q26" s="206"/>
      <c r="R26" s="206"/>
      <c r="S26" s="90"/>
      <c r="T26" s="90"/>
      <c r="U26" s="90"/>
    </row>
    <row r="27" spans="1:21" ht="39" customHeight="1" x14ac:dyDescent="0.25">
      <c r="A27" s="90"/>
      <c r="B27" s="216"/>
      <c r="C27" s="219"/>
      <c r="D27" s="222"/>
      <c r="E27" s="219"/>
      <c r="F27" s="248"/>
      <c r="G27" s="81"/>
      <c r="H27" s="242"/>
      <c r="I27" s="238"/>
      <c r="J27" s="206"/>
      <c r="K27" s="242"/>
      <c r="L27" s="245"/>
      <c r="M27" s="242"/>
      <c r="N27" s="238"/>
      <c r="O27" s="270"/>
      <c r="P27" s="271"/>
      <c r="Q27" s="206"/>
      <c r="R27" s="206"/>
      <c r="S27" s="90"/>
      <c r="T27" s="90"/>
      <c r="U27" s="90"/>
    </row>
    <row r="28" spans="1:21" ht="39" customHeight="1" x14ac:dyDescent="0.25">
      <c r="A28" s="90"/>
      <c r="B28" s="214">
        <v>5</v>
      </c>
      <c r="C28" s="217"/>
      <c r="D28" s="250"/>
      <c r="E28" s="217"/>
      <c r="F28" s="243"/>
      <c r="G28" s="67"/>
      <c r="H28" s="240"/>
      <c r="I28" s="126"/>
      <c r="J28" s="246"/>
      <c r="K28" s="240"/>
      <c r="L28" s="243"/>
      <c r="M28" s="240"/>
      <c r="N28" s="246"/>
      <c r="O28" s="208">
        <f t="shared" ref="O28" si="6">IF(SUM(K28,N28)&gt;100%,"NO PERMITIDO",SUM(K28,N28))</f>
        <v>0</v>
      </c>
      <c r="P28" s="213">
        <f t="shared" ref="P28" si="7">H28*O28/100%</f>
        <v>0</v>
      </c>
      <c r="Q28" s="206"/>
      <c r="R28" s="206"/>
      <c r="S28" s="90"/>
      <c r="T28" s="90"/>
      <c r="U28" s="90"/>
    </row>
    <row r="29" spans="1:21" ht="39" customHeight="1" x14ac:dyDescent="0.25">
      <c r="A29" s="90"/>
      <c r="B29" s="215"/>
      <c r="C29" s="218"/>
      <c r="D29" s="251"/>
      <c r="E29" s="218"/>
      <c r="F29" s="244"/>
      <c r="G29" s="81"/>
      <c r="H29" s="241"/>
      <c r="I29" s="126"/>
      <c r="J29" s="247"/>
      <c r="K29" s="241"/>
      <c r="L29" s="244"/>
      <c r="M29" s="241"/>
      <c r="N29" s="247"/>
      <c r="O29" s="208"/>
      <c r="P29" s="213"/>
      <c r="Q29" s="206"/>
      <c r="R29" s="206"/>
      <c r="S29" s="90"/>
      <c r="T29" s="90"/>
      <c r="U29" s="90"/>
    </row>
    <row r="30" spans="1:21" ht="39" customHeight="1" x14ac:dyDescent="0.25">
      <c r="A30" s="90"/>
      <c r="B30" s="215"/>
      <c r="C30" s="218"/>
      <c r="D30" s="251"/>
      <c r="E30" s="218"/>
      <c r="F30" s="244"/>
      <c r="G30" s="81"/>
      <c r="H30" s="241"/>
      <c r="I30" s="126"/>
      <c r="J30" s="247"/>
      <c r="K30" s="241"/>
      <c r="L30" s="244"/>
      <c r="M30" s="241"/>
      <c r="N30" s="247"/>
      <c r="O30" s="208"/>
      <c r="P30" s="213"/>
      <c r="Q30" s="206"/>
      <c r="R30" s="206"/>
      <c r="S30" s="90"/>
      <c r="T30" s="90"/>
      <c r="U30" s="90"/>
    </row>
    <row r="31" spans="1:21" ht="39" customHeight="1" x14ac:dyDescent="0.25">
      <c r="A31" s="90"/>
      <c r="B31" s="215"/>
      <c r="C31" s="218"/>
      <c r="D31" s="251"/>
      <c r="E31" s="218"/>
      <c r="F31" s="244"/>
      <c r="G31" s="81"/>
      <c r="H31" s="241"/>
      <c r="I31" s="238"/>
      <c r="J31" s="247"/>
      <c r="K31" s="241"/>
      <c r="L31" s="244"/>
      <c r="M31" s="241"/>
      <c r="N31" s="247"/>
      <c r="O31" s="208"/>
      <c r="P31" s="213"/>
      <c r="Q31" s="206"/>
      <c r="R31" s="206"/>
      <c r="S31" s="90"/>
      <c r="T31" s="90"/>
      <c r="U31" s="90"/>
    </row>
    <row r="32" spans="1:21" ht="48" customHeight="1" thickBot="1" x14ac:dyDescent="0.3">
      <c r="A32" s="90"/>
      <c r="B32" s="237"/>
      <c r="C32" s="249"/>
      <c r="D32" s="252"/>
      <c r="E32" s="219"/>
      <c r="F32" s="245"/>
      <c r="G32" s="81"/>
      <c r="H32" s="242"/>
      <c r="I32" s="239"/>
      <c r="J32" s="248"/>
      <c r="K32" s="242"/>
      <c r="L32" s="245"/>
      <c r="M32" s="242"/>
      <c r="N32" s="248"/>
      <c r="O32" s="208"/>
      <c r="P32" s="272"/>
      <c r="Q32" s="206"/>
      <c r="R32" s="206"/>
      <c r="S32" s="90"/>
      <c r="T32" s="90"/>
      <c r="U32" s="90"/>
    </row>
    <row r="33" spans="1:21" ht="27" customHeight="1" thickBot="1" x14ac:dyDescent="0.35">
      <c r="A33" s="90"/>
      <c r="B33" s="129" t="s">
        <v>48</v>
      </c>
      <c r="C33" s="69"/>
      <c r="D33" s="69"/>
      <c r="E33" s="70"/>
      <c r="F33" s="70"/>
      <c r="G33" s="70"/>
      <c r="H33" s="130">
        <f>IF(SUM(H8:H32)&gt;100%,"supera el 100%",SUM(H8:H32))</f>
        <v>0</v>
      </c>
      <c r="I33" s="71"/>
      <c r="J33" s="71"/>
      <c r="K33" s="71"/>
      <c r="L33" s="72"/>
      <c r="M33" s="72"/>
      <c r="N33" s="71"/>
      <c r="O33" s="72"/>
      <c r="P33" s="73">
        <f>SUM(P8:P32)</f>
        <v>0</v>
      </c>
      <c r="Q33" s="62"/>
      <c r="R33" s="78"/>
      <c r="S33" s="90"/>
      <c r="T33" s="90"/>
      <c r="U33" s="90"/>
    </row>
    <row r="34" spans="1:21" ht="27" customHeight="1" x14ac:dyDescent="0.25">
      <c r="A34" s="90"/>
      <c r="B34" s="209" t="s">
        <v>98</v>
      </c>
      <c r="C34" s="210"/>
      <c r="D34" s="210"/>
      <c r="E34" s="210"/>
      <c r="F34" s="210"/>
      <c r="G34" s="210"/>
      <c r="H34" s="210"/>
      <c r="I34" s="210"/>
      <c r="J34" s="210"/>
      <c r="K34" s="210"/>
      <c r="L34" s="210"/>
      <c r="M34" s="210"/>
      <c r="N34" s="210"/>
      <c r="O34" s="211"/>
      <c r="P34" s="68">
        <v>0</v>
      </c>
      <c r="Q34" s="187"/>
      <c r="R34" s="188"/>
      <c r="S34" s="90"/>
      <c r="T34" s="90"/>
      <c r="U34" s="90"/>
    </row>
    <row r="35" spans="1:21" ht="27" customHeight="1" x14ac:dyDescent="0.25">
      <c r="A35" s="90"/>
      <c r="B35" s="74"/>
      <c r="C35" s="65"/>
      <c r="D35" s="65"/>
      <c r="E35" s="65"/>
      <c r="F35" s="65"/>
      <c r="G35" s="65"/>
      <c r="H35" s="65"/>
      <c r="I35" s="65"/>
      <c r="J35" s="65"/>
      <c r="K35" s="65"/>
      <c r="L35" s="65"/>
      <c r="M35" s="64"/>
      <c r="N35" s="64"/>
      <c r="O35" s="64"/>
      <c r="P35" s="66">
        <f>SUM(P33:P34)</f>
        <v>0</v>
      </c>
      <c r="Q35" s="187"/>
      <c r="R35" s="188"/>
      <c r="S35" s="90"/>
      <c r="T35" s="90"/>
      <c r="U35" s="90"/>
    </row>
    <row r="36" spans="1:21" ht="27" customHeight="1" x14ac:dyDescent="0.25">
      <c r="A36" s="90"/>
      <c r="B36" s="75"/>
      <c r="C36" s="63"/>
      <c r="D36" s="63"/>
      <c r="E36" s="63"/>
      <c r="F36" s="64"/>
      <c r="G36" s="64"/>
      <c r="H36" s="64"/>
      <c r="I36" s="64"/>
      <c r="J36" s="64"/>
      <c r="K36" s="64"/>
      <c r="L36" s="64"/>
      <c r="M36" s="64"/>
      <c r="N36" s="64"/>
      <c r="O36" s="64"/>
      <c r="P36" s="64"/>
      <c r="Q36" s="187"/>
      <c r="R36" s="188"/>
      <c r="S36" s="90"/>
      <c r="T36" s="90"/>
      <c r="U36" s="90"/>
    </row>
    <row r="37" spans="1:21" ht="29.25" customHeight="1" thickBot="1" x14ac:dyDescent="0.3">
      <c r="A37" s="90"/>
      <c r="B37" s="95"/>
      <c r="C37" s="96"/>
      <c r="D37" s="76"/>
      <c r="E37" s="76"/>
      <c r="F37" s="96"/>
      <c r="G37" s="96"/>
      <c r="H37" s="76"/>
      <c r="I37" s="76"/>
      <c r="J37" s="76"/>
      <c r="K37" s="76"/>
      <c r="L37" s="76"/>
      <c r="M37" s="76"/>
      <c r="N37" s="76"/>
      <c r="O37" s="76"/>
      <c r="P37" s="97"/>
      <c r="Q37" s="76"/>
      <c r="R37" s="98"/>
      <c r="S37" s="90"/>
      <c r="T37" s="90"/>
      <c r="U37" s="90"/>
    </row>
    <row r="38" spans="1:21" ht="48.75" customHeight="1" x14ac:dyDescent="0.25">
      <c r="A38" s="90"/>
      <c r="B38" s="95"/>
      <c r="C38" s="115" t="s">
        <v>99</v>
      </c>
      <c r="D38" s="229"/>
      <c r="E38" s="229"/>
      <c r="F38" s="76"/>
      <c r="G38" s="234"/>
      <c r="H38" s="235"/>
      <c r="I38" s="235"/>
      <c r="J38" s="236"/>
      <c r="K38" s="99"/>
      <c r="L38" s="223"/>
      <c r="M38" s="224"/>
      <c r="N38" s="224"/>
      <c r="O38" s="225"/>
      <c r="P38" s="100"/>
      <c r="Q38" s="101"/>
      <c r="R38" s="102"/>
      <c r="S38" s="90"/>
      <c r="T38" s="90"/>
      <c r="U38" s="90"/>
    </row>
    <row r="39" spans="1:21" ht="48" customHeight="1" thickBot="1" x14ac:dyDescent="0.3">
      <c r="A39" s="90"/>
      <c r="B39" s="95"/>
      <c r="C39" s="115" t="s">
        <v>100</v>
      </c>
      <c r="D39" s="230"/>
      <c r="E39" s="230"/>
      <c r="F39" s="76"/>
      <c r="G39" s="231" t="s">
        <v>177</v>
      </c>
      <c r="H39" s="232"/>
      <c r="I39" s="232"/>
      <c r="J39" s="233"/>
      <c r="K39" s="99"/>
      <c r="L39" s="226" t="s">
        <v>101</v>
      </c>
      <c r="M39" s="227"/>
      <c r="N39" s="227"/>
      <c r="O39" s="228"/>
      <c r="P39" s="103"/>
      <c r="Q39" s="104"/>
      <c r="R39" s="105"/>
      <c r="S39" s="90"/>
      <c r="T39" s="90"/>
      <c r="U39" s="90"/>
    </row>
    <row r="40" spans="1:21" ht="27" thickBot="1" x14ac:dyDescent="0.3">
      <c r="A40" s="90"/>
      <c r="B40" s="106"/>
      <c r="C40" s="107"/>
      <c r="D40" s="77"/>
      <c r="E40" s="77"/>
      <c r="F40" s="77"/>
      <c r="G40" s="77"/>
      <c r="H40" s="77"/>
      <c r="I40" s="77"/>
      <c r="J40" s="77"/>
      <c r="K40" s="77"/>
      <c r="L40" s="77"/>
      <c r="M40" s="77"/>
      <c r="N40" s="77"/>
      <c r="O40" s="77"/>
      <c r="P40" s="108"/>
      <c r="Q40" s="77"/>
      <c r="R40" s="109"/>
      <c r="S40" s="90"/>
      <c r="T40" s="90"/>
      <c r="U40" s="90"/>
    </row>
    <row r="41" spans="1:21" ht="26.25" x14ac:dyDescent="0.25">
      <c r="A41" s="90"/>
      <c r="B41" s="90"/>
      <c r="C41" s="90"/>
      <c r="D41" s="90"/>
      <c r="E41" s="90"/>
      <c r="F41" s="90"/>
      <c r="G41" s="90"/>
      <c r="H41" s="90"/>
      <c r="I41" s="90"/>
      <c r="J41" s="90"/>
      <c r="K41" s="90"/>
      <c r="L41" s="90"/>
      <c r="M41" s="90"/>
      <c r="N41" s="90"/>
      <c r="O41" s="90"/>
      <c r="P41" s="90"/>
      <c r="Q41" s="90"/>
      <c r="R41" s="90"/>
      <c r="S41" s="90"/>
      <c r="T41" s="90"/>
      <c r="U41" s="90"/>
    </row>
    <row r="42" spans="1:21" ht="26.25" x14ac:dyDescent="0.25">
      <c r="A42" s="90"/>
      <c r="B42" s="90"/>
      <c r="C42" s="90"/>
      <c r="D42" s="90"/>
      <c r="E42" s="90"/>
      <c r="F42" s="90"/>
      <c r="G42" s="90"/>
      <c r="H42" s="90"/>
      <c r="I42" s="90"/>
      <c r="J42" s="90"/>
      <c r="K42" s="90"/>
      <c r="L42" s="90"/>
      <c r="M42" s="90"/>
      <c r="N42" s="90"/>
      <c r="O42" s="90"/>
      <c r="P42" s="90"/>
      <c r="Q42" s="90"/>
      <c r="R42" s="90"/>
      <c r="S42" s="90"/>
      <c r="T42" s="90"/>
      <c r="U42" s="90"/>
    </row>
  </sheetData>
  <mergeCells count="105">
    <mergeCell ref="J6:N6"/>
    <mergeCell ref="J8:J12"/>
    <mergeCell ref="J13:J17"/>
    <mergeCell ref="J18:J22"/>
    <mergeCell ref="J23:J27"/>
    <mergeCell ref="Q23:Q27"/>
    <mergeCell ref="R23:R27"/>
    <mergeCell ref="Q28:Q32"/>
    <mergeCell ref="R28:R32"/>
    <mergeCell ref="O13:O17"/>
    <mergeCell ref="P13:P17"/>
    <mergeCell ref="O18:O22"/>
    <mergeCell ref="O23:O27"/>
    <mergeCell ref="O28:O32"/>
    <mergeCell ref="P18:P22"/>
    <mergeCell ref="P23:P27"/>
    <mergeCell ref="P28:P32"/>
    <mergeCell ref="Q8:Q12"/>
    <mergeCell ref="R8:R12"/>
    <mergeCell ref="Q13:Q17"/>
    <mergeCell ref="R13:R17"/>
    <mergeCell ref="Q18:Q22"/>
    <mergeCell ref="R18:R22"/>
    <mergeCell ref="N18:N22"/>
    <mergeCell ref="N23:N27"/>
    <mergeCell ref="H18:H22"/>
    <mergeCell ref="K18:K22"/>
    <mergeCell ref="L18:L22"/>
    <mergeCell ref="M18:M22"/>
    <mergeCell ref="B18:B22"/>
    <mergeCell ref="C18:C22"/>
    <mergeCell ref="D18:D22"/>
    <mergeCell ref="E18:E22"/>
    <mergeCell ref="I21:I22"/>
    <mergeCell ref="I26:I27"/>
    <mergeCell ref="B23:B27"/>
    <mergeCell ref="C23:C27"/>
    <mergeCell ref="D23:D27"/>
    <mergeCell ref="E23:E27"/>
    <mergeCell ref="F23:F27"/>
    <mergeCell ref="H23:H27"/>
    <mergeCell ref="K23:K27"/>
    <mergeCell ref="L23:L27"/>
    <mergeCell ref="M23:M27"/>
    <mergeCell ref="E13:E17"/>
    <mergeCell ref="F13:F17"/>
    <mergeCell ref="H13:H17"/>
    <mergeCell ref="K13:K17"/>
    <mergeCell ref="L13:L17"/>
    <mergeCell ref="M13:M17"/>
    <mergeCell ref="N13:N17"/>
    <mergeCell ref="B8:B12"/>
    <mergeCell ref="C8:C12"/>
    <mergeCell ref="D8:D12"/>
    <mergeCell ref="E8:E12"/>
    <mergeCell ref="F8:F12"/>
    <mergeCell ref="H8:H12"/>
    <mergeCell ref="K8:K12"/>
    <mergeCell ref="L8:L12"/>
    <mergeCell ref="M8:M12"/>
    <mergeCell ref="N8:N12"/>
    <mergeCell ref="I8:I9"/>
    <mergeCell ref="I15:I17"/>
    <mergeCell ref="L38:O38"/>
    <mergeCell ref="L39:O39"/>
    <mergeCell ref="D38:E38"/>
    <mergeCell ref="D39:E39"/>
    <mergeCell ref="G39:J39"/>
    <mergeCell ref="G38:J38"/>
    <mergeCell ref="B28:B32"/>
    <mergeCell ref="I31:I32"/>
    <mergeCell ref="K28:K32"/>
    <mergeCell ref="L28:L32"/>
    <mergeCell ref="M28:M32"/>
    <mergeCell ref="N28:N32"/>
    <mergeCell ref="J28:J32"/>
    <mergeCell ref="C28:C32"/>
    <mergeCell ref="D28:D32"/>
    <mergeCell ref="E28:E32"/>
    <mergeCell ref="F28:F32"/>
    <mergeCell ref="H28:H32"/>
    <mergeCell ref="H6:I7"/>
    <mergeCell ref="Q34:R36"/>
    <mergeCell ref="H1:H2"/>
    <mergeCell ref="K5:N5"/>
    <mergeCell ref="G6:G7"/>
    <mergeCell ref="F1:F2"/>
    <mergeCell ref="O5:R5"/>
    <mergeCell ref="F6:F7"/>
    <mergeCell ref="P6:P7"/>
    <mergeCell ref="Q6:R6"/>
    <mergeCell ref="B4:R4"/>
    <mergeCell ref="B5:H5"/>
    <mergeCell ref="B6:B7"/>
    <mergeCell ref="E6:E7"/>
    <mergeCell ref="C6:C7"/>
    <mergeCell ref="D6:D7"/>
    <mergeCell ref="O6:O7"/>
    <mergeCell ref="F18:F22"/>
    <mergeCell ref="O8:O12"/>
    <mergeCell ref="B34:O34"/>
    <mergeCell ref="P8:P12"/>
    <mergeCell ref="B13:B17"/>
    <mergeCell ref="C13:C17"/>
    <mergeCell ref="D13:D17"/>
  </mergeCells>
  <conditionalFormatting sqref="O8 O13 O18 O23 O28">
    <cfRule type="cellIs" dxfId="4" priority="2" operator="greaterThan">
      <formula>100</formula>
    </cfRule>
  </conditionalFormatting>
  <dataValidations count="1">
    <dataValidation allowBlank="1" showInputMessage="1" showErrorMessage="1" errorTitle="error" error="solo datos númericos" sqref="H8:H32"/>
  </dataValidations>
  <printOptions horizontalCentered="1" verticalCentered="1"/>
  <pageMargins left="0.25" right="0.25" top="0.75" bottom="0.75" header="0.3" footer="0.3"/>
  <pageSetup paperSize="120" scale="27" fitToHeight="0" orientation="landscape" r:id="rId1"/>
  <rowBreaks count="1" manualBreakCount="1">
    <brk id="40" max="17" man="1"/>
  </rowBreaks>
  <colBreaks count="1" manualBreakCount="1">
    <brk id="18" max="40"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zoomScale="80" zoomScaleNormal="80" zoomScalePageLayoutView="80" workbookViewId="0">
      <selection activeCell="D11" sqref="D11"/>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2.7109375" style="1" customWidth="1"/>
    <col min="10" max="10" width="13" style="1" customWidth="1"/>
    <col min="11" max="11" width="11.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152" t="s">
        <v>102</v>
      </c>
      <c r="C2" s="152"/>
      <c r="D2" s="152"/>
      <c r="E2" s="152"/>
      <c r="F2" s="294"/>
      <c r="G2" s="294"/>
      <c r="H2" s="294"/>
      <c r="I2" s="294"/>
      <c r="J2" s="294"/>
      <c r="K2" s="294"/>
      <c r="L2" s="294"/>
      <c r="M2" s="294"/>
      <c r="N2" s="294"/>
      <c r="O2" s="294"/>
      <c r="P2" s="294"/>
      <c r="Q2" s="294"/>
      <c r="R2" s="294"/>
    </row>
    <row r="3" spans="1:19" x14ac:dyDescent="0.25">
      <c r="B3" s="162" t="s">
        <v>1</v>
      </c>
      <c r="C3" s="162"/>
      <c r="D3" s="162"/>
      <c r="E3" s="162"/>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103</v>
      </c>
      <c r="D8" s="6">
        <v>41715</v>
      </c>
      <c r="F8" s="21"/>
    </row>
    <row r="9" spans="1:19" x14ac:dyDescent="0.25">
      <c r="C9" s="156" t="s">
        <v>104</v>
      </c>
      <c r="D9" s="5" t="s">
        <v>105</v>
      </c>
      <c r="F9" s="20"/>
      <c r="G9" s="7"/>
    </row>
    <row r="10" spans="1:19" x14ac:dyDescent="0.25">
      <c r="C10" s="156"/>
      <c r="D10" s="5" t="s">
        <v>13</v>
      </c>
      <c r="F10" s="20"/>
    </row>
    <row r="11" spans="1:19" x14ac:dyDescent="0.25">
      <c r="C11" s="2" t="s">
        <v>106</v>
      </c>
      <c r="D11" s="5" t="s">
        <v>105</v>
      </c>
      <c r="F11" s="20"/>
    </row>
    <row r="12" spans="1:19" x14ac:dyDescent="0.25">
      <c r="C12" s="2"/>
      <c r="D12" s="5" t="s">
        <v>107</v>
      </c>
      <c r="F12" s="20"/>
    </row>
    <row r="13" spans="1:19" x14ac:dyDescent="0.25">
      <c r="D13" s="29"/>
      <c r="E13" s="20"/>
      <c r="F13" s="20"/>
    </row>
    <row r="14" spans="1:19" ht="15.75" thickBot="1" x14ac:dyDescent="0.3"/>
    <row r="15" spans="1:19" ht="15.75" thickBot="1" x14ac:dyDescent="0.3">
      <c r="A15" s="295" t="s">
        <v>14</v>
      </c>
      <c r="B15" s="296"/>
      <c r="C15" s="296"/>
      <c r="D15" s="296"/>
      <c r="E15" s="296"/>
      <c r="F15" s="296"/>
      <c r="G15" s="296"/>
      <c r="H15" s="297" t="s">
        <v>108</v>
      </c>
      <c r="I15" s="280"/>
      <c r="J15" s="280"/>
      <c r="K15" s="280"/>
      <c r="L15" s="280"/>
      <c r="M15" s="280"/>
      <c r="N15" s="280"/>
      <c r="O15" s="280"/>
      <c r="P15" s="280"/>
      <c r="Q15" s="280"/>
      <c r="R15" s="281"/>
    </row>
    <row r="16" spans="1:19" ht="28.5" customHeight="1" x14ac:dyDescent="0.25">
      <c r="A16" s="119" t="s">
        <v>17</v>
      </c>
      <c r="B16" s="119" t="s">
        <v>18</v>
      </c>
      <c r="C16" s="128" t="s">
        <v>19</v>
      </c>
      <c r="D16" s="119" t="s">
        <v>20</v>
      </c>
      <c r="E16" s="119" t="s">
        <v>109</v>
      </c>
      <c r="F16" s="119" t="s">
        <v>22</v>
      </c>
      <c r="G16" s="36" t="s">
        <v>23</v>
      </c>
      <c r="H16" s="298" t="s">
        <v>110</v>
      </c>
      <c r="I16" s="299"/>
      <c r="J16" s="299"/>
      <c r="K16" s="300"/>
      <c r="L16" s="119" t="s">
        <v>111</v>
      </c>
      <c r="M16" s="301" t="s">
        <v>112</v>
      </c>
      <c r="N16" s="303" t="s">
        <v>113</v>
      </c>
      <c r="O16" s="305" t="s">
        <v>114</v>
      </c>
      <c r="P16" s="306"/>
      <c r="Q16" s="298" t="s">
        <v>16</v>
      </c>
      <c r="R16" s="300"/>
    </row>
    <row r="17" spans="1:18" ht="30" customHeight="1" x14ac:dyDescent="0.25">
      <c r="A17" s="160" t="s">
        <v>26</v>
      </c>
      <c r="B17" s="161">
        <v>0.3</v>
      </c>
      <c r="C17" s="139" t="s">
        <v>27</v>
      </c>
      <c r="D17" s="10" t="s">
        <v>28</v>
      </c>
      <c r="E17" s="139">
        <v>4</v>
      </c>
      <c r="F17" s="139" t="s">
        <v>29</v>
      </c>
      <c r="G17" s="153" t="s">
        <v>30</v>
      </c>
      <c r="H17" s="116" t="s">
        <v>115</v>
      </c>
      <c r="I17" s="116" t="s">
        <v>116</v>
      </c>
      <c r="J17" s="116" t="s">
        <v>117</v>
      </c>
      <c r="K17" s="116" t="s">
        <v>118</v>
      </c>
      <c r="L17" s="9" t="s">
        <v>119</v>
      </c>
      <c r="M17" s="302"/>
      <c r="N17" s="304"/>
      <c r="O17" s="22" t="s">
        <v>120</v>
      </c>
      <c r="P17" s="22" t="s">
        <v>97</v>
      </c>
      <c r="Q17" s="22" t="s">
        <v>24</v>
      </c>
      <c r="R17" s="117" t="s">
        <v>25</v>
      </c>
    </row>
    <row r="18" spans="1:18" ht="45" customHeight="1" x14ac:dyDescent="0.25">
      <c r="A18" s="160"/>
      <c r="B18" s="160"/>
      <c r="C18" s="140"/>
      <c r="D18" s="11" t="s">
        <v>31</v>
      </c>
      <c r="E18" s="140"/>
      <c r="F18" s="140"/>
      <c r="G18" s="153"/>
      <c r="H18" s="291">
        <v>0.25</v>
      </c>
      <c r="I18" s="282">
        <f>1/E17</f>
        <v>0.25</v>
      </c>
      <c r="J18" s="282"/>
      <c r="K18" s="282"/>
      <c r="L18" s="288">
        <f>SUM(H18:K18)</f>
        <v>0.5</v>
      </c>
      <c r="M18" s="288">
        <f>2*B17/E17</f>
        <v>0.15</v>
      </c>
      <c r="N18" s="285" t="s">
        <v>121</v>
      </c>
      <c r="O18" s="285" t="s">
        <v>122</v>
      </c>
      <c r="P18" s="139" t="s">
        <v>123</v>
      </c>
      <c r="Q18" s="285" t="s">
        <v>124</v>
      </c>
      <c r="R18" s="139"/>
    </row>
    <row r="19" spans="1:18" ht="35.25" customHeight="1" x14ac:dyDescent="0.25">
      <c r="A19" s="160"/>
      <c r="B19" s="160"/>
      <c r="C19" s="140"/>
      <c r="D19" s="11" t="s">
        <v>32</v>
      </c>
      <c r="E19" s="140"/>
      <c r="F19" s="140"/>
      <c r="G19" s="153"/>
      <c r="H19" s="292"/>
      <c r="I19" s="283"/>
      <c r="J19" s="283"/>
      <c r="K19" s="283"/>
      <c r="L19" s="289"/>
      <c r="M19" s="289"/>
      <c r="N19" s="286"/>
      <c r="O19" s="286"/>
      <c r="P19" s="140"/>
      <c r="Q19" s="286"/>
      <c r="R19" s="140"/>
    </row>
    <row r="20" spans="1:18" ht="39.75" customHeight="1" x14ac:dyDescent="0.25">
      <c r="A20" s="160"/>
      <c r="B20" s="160"/>
      <c r="C20" s="141"/>
      <c r="D20" s="11" t="s">
        <v>33</v>
      </c>
      <c r="E20" s="141"/>
      <c r="F20" s="141"/>
      <c r="G20" s="153"/>
      <c r="H20" s="293"/>
      <c r="I20" s="284"/>
      <c r="J20" s="284"/>
      <c r="K20" s="284"/>
      <c r="L20" s="290"/>
      <c r="M20" s="290"/>
      <c r="N20" s="287"/>
      <c r="O20" s="287"/>
      <c r="P20" s="141"/>
      <c r="Q20" s="287"/>
      <c r="R20" s="141"/>
    </row>
    <row r="21" spans="1:18" ht="56.25" customHeight="1" x14ac:dyDescent="0.25">
      <c r="A21" s="149" t="s">
        <v>34</v>
      </c>
      <c r="B21" s="146">
        <v>0.4</v>
      </c>
      <c r="C21" s="139" t="s">
        <v>35</v>
      </c>
      <c r="D21" s="11" t="s">
        <v>125</v>
      </c>
      <c r="E21" s="139">
        <v>20</v>
      </c>
      <c r="F21" s="139" t="s">
        <v>37</v>
      </c>
      <c r="G21" s="139" t="s">
        <v>126</v>
      </c>
      <c r="H21" s="282">
        <v>0.08</v>
      </c>
      <c r="I21" s="282">
        <f>7/E21</f>
        <v>0.35</v>
      </c>
      <c r="J21" s="273"/>
      <c r="K21" s="139"/>
      <c r="L21" s="273">
        <f>+H21+I21+J21+K21</f>
        <v>0.43</v>
      </c>
      <c r="M21" s="273">
        <f>9*B21/E21</f>
        <v>0.18</v>
      </c>
      <c r="N21" s="139"/>
      <c r="O21" s="139"/>
      <c r="P21" s="139"/>
      <c r="Q21" s="139"/>
      <c r="R21" s="143"/>
    </row>
    <row r="22" spans="1:18" ht="47.25" customHeight="1" x14ac:dyDescent="0.25">
      <c r="A22" s="150"/>
      <c r="B22" s="147"/>
      <c r="C22" s="140"/>
      <c r="D22" s="11" t="s">
        <v>39</v>
      </c>
      <c r="E22" s="140"/>
      <c r="F22" s="140"/>
      <c r="G22" s="140"/>
      <c r="H22" s="283"/>
      <c r="I22" s="283"/>
      <c r="J22" s="140"/>
      <c r="K22" s="140"/>
      <c r="L22" s="274"/>
      <c r="M22" s="274"/>
      <c r="N22" s="140"/>
      <c r="O22" s="140"/>
      <c r="P22" s="140"/>
      <c r="Q22" s="140"/>
      <c r="R22" s="144"/>
    </row>
    <row r="23" spans="1:18" ht="57" customHeight="1" x14ac:dyDescent="0.25">
      <c r="A23" s="151"/>
      <c r="B23" s="148"/>
      <c r="C23" s="141"/>
      <c r="D23" s="11" t="s">
        <v>41</v>
      </c>
      <c r="E23" s="140"/>
      <c r="F23" s="141"/>
      <c r="G23" s="141"/>
      <c r="H23" s="284"/>
      <c r="I23" s="284"/>
      <c r="J23" s="141"/>
      <c r="K23" s="141"/>
      <c r="L23" s="275"/>
      <c r="M23" s="275"/>
      <c r="N23" s="141"/>
      <c r="O23" s="141"/>
      <c r="P23" s="141"/>
      <c r="Q23" s="141"/>
      <c r="R23" s="145"/>
    </row>
    <row r="24" spans="1:18" ht="55.5" customHeight="1" x14ac:dyDescent="0.25">
      <c r="A24" s="149" t="s">
        <v>43</v>
      </c>
      <c r="B24" s="146">
        <v>0.3</v>
      </c>
      <c r="C24" s="139" t="s">
        <v>44</v>
      </c>
      <c r="D24" s="11" t="s">
        <v>45</v>
      </c>
      <c r="E24" s="139">
        <v>15</v>
      </c>
      <c r="F24" s="139" t="s">
        <v>29</v>
      </c>
      <c r="G24" s="139" t="s">
        <v>42</v>
      </c>
      <c r="H24" s="282">
        <v>0.1</v>
      </c>
      <c r="I24" s="282">
        <f>5/E24</f>
        <v>0.33333333333333331</v>
      </c>
      <c r="J24" s="139"/>
      <c r="K24" s="139"/>
      <c r="L24" s="273">
        <f>+H24+I24+J24+K24</f>
        <v>0.43333333333333335</v>
      </c>
      <c r="M24" s="273">
        <f>8*B24/E24</f>
        <v>0.16</v>
      </c>
      <c r="N24" s="139"/>
      <c r="O24" s="139"/>
      <c r="P24" s="139"/>
      <c r="Q24" s="139"/>
      <c r="R24" s="139"/>
    </row>
    <row r="25" spans="1:18" ht="39.75" customHeight="1" x14ac:dyDescent="0.25">
      <c r="A25" s="150"/>
      <c r="B25" s="147"/>
      <c r="C25" s="140"/>
      <c r="D25" s="11" t="s">
        <v>46</v>
      </c>
      <c r="E25" s="140"/>
      <c r="F25" s="140"/>
      <c r="G25" s="140"/>
      <c r="H25" s="283"/>
      <c r="I25" s="283"/>
      <c r="J25" s="140"/>
      <c r="K25" s="140"/>
      <c r="L25" s="274"/>
      <c r="M25" s="274"/>
      <c r="N25" s="140"/>
      <c r="O25" s="140"/>
      <c r="P25" s="140"/>
      <c r="Q25" s="140"/>
      <c r="R25" s="140"/>
    </row>
    <row r="26" spans="1:18" ht="39" customHeight="1" x14ac:dyDescent="0.25">
      <c r="A26" s="151"/>
      <c r="B26" s="148"/>
      <c r="C26" s="141"/>
      <c r="D26" s="11" t="s">
        <v>47</v>
      </c>
      <c r="E26" s="141"/>
      <c r="F26" s="141"/>
      <c r="G26" s="141"/>
      <c r="H26" s="284"/>
      <c r="I26" s="284"/>
      <c r="J26" s="141"/>
      <c r="K26" s="141"/>
      <c r="L26" s="275"/>
      <c r="M26" s="275"/>
      <c r="N26" s="141"/>
      <c r="O26" s="141"/>
      <c r="P26" s="141"/>
      <c r="Q26" s="141"/>
      <c r="R26" s="141"/>
    </row>
    <row r="27" spans="1:18" ht="33.75" customHeight="1" x14ac:dyDescent="0.25">
      <c r="A27" s="117" t="s">
        <v>48</v>
      </c>
      <c r="B27" s="118">
        <f>SUM(B17:B26)</f>
        <v>1</v>
      </c>
      <c r="C27" s="118"/>
      <c r="D27" s="5"/>
      <c r="E27" s="5"/>
      <c r="F27" s="5"/>
      <c r="G27" s="11"/>
      <c r="H27" s="118">
        <f>SUM(H18:H26)</f>
        <v>0.43000000000000005</v>
      </c>
      <c r="I27" s="118">
        <f>SUM(I18:I26)</f>
        <v>0.93333333333333335</v>
      </c>
      <c r="J27" s="5"/>
      <c r="K27" s="5"/>
      <c r="L27" s="23">
        <f>SUM(L18:L26)/3</f>
        <v>0.45444444444444443</v>
      </c>
      <c r="M27" s="23">
        <f>SUM(M18:M26)</f>
        <v>0.49</v>
      </c>
      <c r="N27" s="5"/>
      <c r="O27" s="5"/>
      <c r="P27" s="5"/>
      <c r="Q27" s="5"/>
      <c r="R27" s="5"/>
    </row>
    <row r="28" spans="1:18" ht="29.25" customHeight="1" thickBot="1" x14ac:dyDescent="0.3">
      <c r="A28" s="13"/>
    </row>
    <row r="29" spans="1:18" ht="20.25" customHeight="1" x14ac:dyDescent="0.25">
      <c r="A29" s="13"/>
      <c r="D29" s="134"/>
      <c r="E29" s="135"/>
      <c r="F29" s="276"/>
      <c r="G29" s="277"/>
      <c r="H29" s="278"/>
      <c r="I29" s="24"/>
      <c r="J29" s="24"/>
      <c r="K29" s="24"/>
      <c r="L29" s="24"/>
      <c r="M29" s="24"/>
      <c r="N29" s="24"/>
      <c r="O29" s="24"/>
      <c r="P29" s="24"/>
      <c r="Q29" s="24"/>
      <c r="R29" s="24"/>
    </row>
    <row r="30" spans="1:18" ht="15.75" thickBot="1" x14ac:dyDescent="0.3">
      <c r="A30" s="13"/>
      <c r="D30" s="132" t="s">
        <v>49</v>
      </c>
      <c r="E30" s="133"/>
      <c r="F30" s="121"/>
      <c r="G30" s="133" t="s">
        <v>50</v>
      </c>
      <c r="H30" s="136"/>
      <c r="I30" s="25"/>
      <c r="J30" s="25"/>
      <c r="K30" s="25"/>
      <c r="L30" s="25"/>
      <c r="M30" s="25"/>
      <c r="N30" s="25"/>
      <c r="O30" s="25"/>
      <c r="P30" s="25"/>
      <c r="Q30" s="25"/>
      <c r="R30" s="25"/>
    </row>
    <row r="31" spans="1:18" ht="15.75" thickBot="1" x14ac:dyDescent="0.3">
      <c r="A31" s="13"/>
    </row>
    <row r="32" spans="1:18" ht="15.75" thickBot="1" x14ac:dyDescent="0.3">
      <c r="A32" s="13"/>
      <c r="B32" s="279" t="s">
        <v>127</v>
      </c>
      <c r="C32" s="280"/>
      <c r="D32" s="280"/>
      <c r="E32" s="280"/>
      <c r="F32" s="280"/>
      <c r="G32" s="280"/>
      <c r="H32" s="281"/>
      <c r="I32" s="34"/>
      <c r="J32" s="34"/>
      <c r="K32" s="34"/>
      <c r="L32" s="34"/>
      <c r="M32" s="34"/>
      <c r="N32" s="34"/>
      <c r="O32" s="34"/>
      <c r="P32" s="34"/>
      <c r="Q32" s="34"/>
      <c r="R32" s="34"/>
    </row>
    <row r="33" spans="1:18" ht="42.75" x14ac:dyDescent="0.25">
      <c r="A33" s="13"/>
      <c r="B33" s="14" t="s">
        <v>128</v>
      </c>
      <c r="C33" s="30" t="s">
        <v>129</v>
      </c>
      <c r="D33" s="15" t="s">
        <v>130</v>
      </c>
      <c r="E33" s="15" t="s">
        <v>131</v>
      </c>
      <c r="F33" s="15" t="s">
        <v>132</v>
      </c>
      <c r="G33" s="128" t="s">
        <v>133</v>
      </c>
      <c r="H33" s="128" t="s">
        <v>134</v>
      </c>
      <c r="I33" s="25"/>
      <c r="J33" s="25"/>
      <c r="K33" s="25"/>
      <c r="L33" s="25"/>
      <c r="M33" s="25"/>
      <c r="N33" s="25"/>
      <c r="O33" s="25"/>
      <c r="P33" s="25"/>
      <c r="Q33" s="25"/>
      <c r="R33" s="25"/>
    </row>
    <row r="34" spans="1:18" ht="105" x14ac:dyDescent="0.25">
      <c r="B34" s="26" t="s">
        <v>135</v>
      </c>
      <c r="C34" s="11" t="s">
        <v>136</v>
      </c>
      <c r="D34" s="11" t="s">
        <v>137</v>
      </c>
      <c r="E34" s="16">
        <v>41807</v>
      </c>
      <c r="F34" s="11" t="s">
        <v>138</v>
      </c>
      <c r="G34" s="20"/>
      <c r="H34" s="17"/>
      <c r="I34" s="20"/>
      <c r="J34" s="20"/>
      <c r="K34" s="20"/>
      <c r="L34" s="20"/>
      <c r="M34" s="20"/>
      <c r="N34" s="20"/>
      <c r="O34" s="20"/>
      <c r="P34" s="20"/>
      <c r="Q34" s="20"/>
      <c r="R34" s="20"/>
    </row>
    <row r="35" spans="1:18" ht="42.75" x14ac:dyDescent="0.25">
      <c r="B35" s="27" t="s">
        <v>139</v>
      </c>
      <c r="C35" s="31"/>
      <c r="D35" s="5"/>
      <c r="E35" s="5"/>
      <c r="F35" s="5"/>
      <c r="G35" s="5"/>
      <c r="H35" s="17"/>
      <c r="I35" s="20"/>
      <c r="J35" s="20"/>
      <c r="K35" s="20"/>
      <c r="L35" s="20"/>
      <c r="M35" s="20"/>
      <c r="N35" s="20"/>
      <c r="O35" s="20"/>
      <c r="P35" s="20"/>
      <c r="Q35" s="20"/>
      <c r="R35" s="20"/>
    </row>
    <row r="36" spans="1:18" x14ac:dyDescent="0.25">
      <c r="B36" s="28" t="s">
        <v>60</v>
      </c>
      <c r="C36" s="32"/>
      <c r="D36" s="5"/>
      <c r="E36" s="5"/>
      <c r="F36" s="5"/>
      <c r="G36" s="5"/>
      <c r="H36" s="17"/>
      <c r="I36" s="20"/>
      <c r="J36" s="20"/>
      <c r="K36" s="20"/>
      <c r="L36" s="20"/>
      <c r="M36" s="20"/>
      <c r="N36" s="20"/>
      <c r="O36" s="20"/>
      <c r="P36" s="20"/>
      <c r="Q36" s="20"/>
      <c r="R36" s="20"/>
    </row>
    <row r="37" spans="1:18" x14ac:dyDescent="0.25">
      <c r="B37" s="28" t="s">
        <v>140</v>
      </c>
      <c r="C37" s="32"/>
      <c r="D37" s="5"/>
      <c r="E37" s="5"/>
      <c r="F37" s="5"/>
      <c r="G37" s="5"/>
      <c r="H37" s="17"/>
      <c r="I37" s="20"/>
      <c r="J37" s="20"/>
      <c r="K37" s="20"/>
      <c r="L37" s="20"/>
      <c r="M37" s="20"/>
      <c r="N37" s="20"/>
      <c r="O37" s="20"/>
      <c r="P37" s="20"/>
      <c r="Q37" s="20"/>
      <c r="R37" s="20"/>
    </row>
    <row r="38" spans="1:18" ht="15.75" thickBot="1" x14ac:dyDescent="0.3">
      <c r="B38" s="120" t="s">
        <v>141</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K24:K26"/>
    <mergeCell ref="M24:M26"/>
    <mergeCell ref="N21:N23"/>
    <mergeCell ref="N24:N26"/>
    <mergeCell ref="O21:O23"/>
    <mergeCell ref="O24:O26"/>
    <mergeCell ref="L21:L23"/>
    <mergeCell ref="P21:P23"/>
    <mergeCell ref="P24:P26"/>
    <mergeCell ref="Q21:Q23"/>
    <mergeCell ref="Q24:Q26"/>
    <mergeCell ref="R21:R23"/>
    <mergeCell ref="R24:R26"/>
  </mergeCells>
  <conditionalFormatting sqref="L18">
    <cfRule type="cellIs" dxfId="3" priority="1" operator="greaterThan">
      <formula>100</formula>
    </cfRule>
  </conditionalFormatting>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zoomScale="80" zoomScaleNormal="80" zoomScalePageLayoutView="80" workbookViewId="0">
      <selection activeCell="D24" sqref="D24"/>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 style="1" customWidth="1"/>
    <col min="10" max="10" width="13" style="1" customWidth="1"/>
    <col min="11" max="11" width="14.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152" t="s">
        <v>102</v>
      </c>
      <c r="C2" s="152"/>
      <c r="D2" s="152"/>
      <c r="E2" s="152"/>
      <c r="F2" s="294"/>
      <c r="G2" s="294"/>
      <c r="H2" s="294"/>
      <c r="I2" s="294"/>
      <c r="J2" s="294"/>
      <c r="K2" s="294"/>
      <c r="L2" s="294"/>
      <c r="M2" s="294"/>
      <c r="N2" s="294"/>
      <c r="O2" s="294"/>
      <c r="P2" s="294"/>
      <c r="Q2" s="294"/>
      <c r="R2" s="294"/>
    </row>
    <row r="3" spans="1:19" x14ac:dyDescent="0.25">
      <c r="B3" s="162" t="s">
        <v>1</v>
      </c>
      <c r="C3" s="162"/>
      <c r="D3" s="162"/>
      <c r="E3" s="162"/>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103</v>
      </c>
      <c r="D8" s="6">
        <v>41715</v>
      </c>
      <c r="F8" s="21"/>
    </row>
    <row r="9" spans="1:19" x14ac:dyDescent="0.25">
      <c r="C9" s="156" t="s">
        <v>104</v>
      </c>
      <c r="D9" s="5" t="s">
        <v>105</v>
      </c>
      <c r="F9" s="20"/>
      <c r="G9" s="7"/>
    </row>
    <row r="10" spans="1:19" x14ac:dyDescent="0.25">
      <c r="C10" s="156"/>
      <c r="D10" s="5" t="s">
        <v>13</v>
      </c>
      <c r="F10" s="20"/>
    </row>
    <row r="11" spans="1:19" x14ac:dyDescent="0.25">
      <c r="C11" s="2" t="s">
        <v>106</v>
      </c>
      <c r="D11" s="5" t="s">
        <v>142</v>
      </c>
      <c r="F11" s="20"/>
    </row>
    <row r="12" spans="1:19" x14ac:dyDescent="0.25">
      <c r="C12" s="2"/>
      <c r="D12" s="5" t="s">
        <v>143</v>
      </c>
      <c r="F12" s="20"/>
    </row>
    <row r="13" spans="1:19" x14ac:dyDescent="0.25">
      <c r="D13" s="29"/>
      <c r="E13" s="20"/>
      <c r="F13" s="20"/>
    </row>
    <row r="14" spans="1:19" ht="15.75" thickBot="1" x14ac:dyDescent="0.3"/>
    <row r="15" spans="1:19" ht="15.75" thickBot="1" x14ac:dyDescent="0.3">
      <c r="A15" s="295" t="s">
        <v>14</v>
      </c>
      <c r="B15" s="296"/>
      <c r="C15" s="296"/>
      <c r="D15" s="296"/>
      <c r="E15" s="296"/>
      <c r="F15" s="296"/>
      <c r="G15" s="296"/>
      <c r="H15" s="297" t="s">
        <v>108</v>
      </c>
      <c r="I15" s="280"/>
      <c r="J15" s="280"/>
      <c r="K15" s="280"/>
      <c r="L15" s="280"/>
      <c r="M15" s="280"/>
      <c r="N15" s="280"/>
      <c r="O15" s="280"/>
      <c r="P15" s="280"/>
      <c r="Q15" s="280"/>
      <c r="R15" s="281"/>
    </row>
    <row r="16" spans="1:19" ht="28.5" customHeight="1" x14ac:dyDescent="0.25">
      <c r="A16" s="119" t="s">
        <v>17</v>
      </c>
      <c r="B16" s="119" t="s">
        <v>18</v>
      </c>
      <c r="C16" s="128" t="s">
        <v>19</v>
      </c>
      <c r="D16" s="119" t="s">
        <v>20</v>
      </c>
      <c r="E16" s="119" t="s">
        <v>109</v>
      </c>
      <c r="F16" s="119" t="s">
        <v>22</v>
      </c>
      <c r="G16" s="36" t="s">
        <v>23</v>
      </c>
      <c r="H16" s="298" t="s">
        <v>110</v>
      </c>
      <c r="I16" s="299"/>
      <c r="J16" s="299"/>
      <c r="K16" s="300"/>
      <c r="L16" s="119" t="s">
        <v>111</v>
      </c>
      <c r="M16" s="301" t="s">
        <v>112</v>
      </c>
      <c r="N16" s="303" t="s">
        <v>113</v>
      </c>
      <c r="O16" s="305" t="s">
        <v>114</v>
      </c>
      <c r="P16" s="306"/>
      <c r="Q16" s="298" t="s">
        <v>16</v>
      </c>
      <c r="R16" s="300"/>
    </row>
    <row r="17" spans="1:18" ht="30" customHeight="1" x14ac:dyDescent="0.25">
      <c r="A17" s="160" t="s">
        <v>26</v>
      </c>
      <c r="B17" s="161">
        <v>0.3</v>
      </c>
      <c r="C17" s="139" t="s">
        <v>27</v>
      </c>
      <c r="D17" s="10" t="s">
        <v>28</v>
      </c>
      <c r="E17" s="139">
        <v>4</v>
      </c>
      <c r="F17" s="139" t="s">
        <v>29</v>
      </c>
      <c r="G17" s="153" t="s">
        <v>30</v>
      </c>
      <c r="H17" s="116" t="s">
        <v>115</v>
      </c>
      <c r="I17" s="116" t="s">
        <v>116</v>
      </c>
      <c r="J17" s="116" t="s">
        <v>117</v>
      </c>
      <c r="K17" s="116" t="s">
        <v>118</v>
      </c>
      <c r="L17" s="9" t="s">
        <v>119</v>
      </c>
      <c r="M17" s="302"/>
      <c r="N17" s="304"/>
      <c r="O17" s="22" t="s">
        <v>120</v>
      </c>
      <c r="P17" s="22" t="s">
        <v>97</v>
      </c>
      <c r="Q17" s="22" t="s">
        <v>24</v>
      </c>
      <c r="R17" s="117" t="s">
        <v>25</v>
      </c>
    </row>
    <row r="18" spans="1:18" ht="45" customHeight="1" x14ac:dyDescent="0.25">
      <c r="A18" s="160"/>
      <c r="B18" s="160"/>
      <c r="C18" s="140"/>
      <c r="D18" s="11" t="s">
        <v>31</v>
      </c>
      <c r="E18" s="140"/>
      <c r="F18" s="140"/>
      <c r="G18" s="153"/>
      <c r="H18" s="282">
        <f>1/E17</f>
        <v>0.25</v>
      </c>
      <c r="I18" s="282">
        <f>+'Seguimiento 2'!I18:I20</f>
        <v>0.25</v>
      </c>
      <c r="J18" s="282">
        <f>2/E17</f>
        <v>0.5</v>
      </c>
      <c r="K18" s="282"/>
      <c r="L18" s="288">
        <f>+H18+I18+J18</f>
        <v>1</v>
      </c>
      <c r="M18" s="288">
        <f>4*B17/E17</f>
        <v>0.3</v>
      </c>
      <c r="N18" s="285" t="s">
        <v>121</v>
      </c>
      <c r="O18" s="285" t="s">
        <v>122</v>
      </c>
      <c r="P18" s="139" t="s">
        <v>123</v>
      </c>
      <c r="Q18" s="285" t="s">
        <v>124</v>
      </c>
      <c r="R18" s="139"/>
    </row>
    <row r="19" spans="1:18" ht="35.25" customHeight="1" x14ac:dyDescent="0.25">
      <c r="A19" s="160"/>
      <c r="B19" s="160"/>
      <c r="C19" s="140"/>
      <c r="D19" s="11" t="s">
        <v>32</v>
      </c>
      <c r="E19" s="140"/>
      <c r="F19" s="140"/>
      <c r="G19" s="153"/>
      <c r="H19" s="283"/>
      <c r="I19" s="283"/>
      <c r="J19" s="283"/>
      <c r="K19" s="283"/>
      <c r="L19" s="289"/>
      <c r="M19" s="289"/>
      <c r="N19" s="286"/>
      <c r="O19" s="286"/>
      <c r="P19" s="140"/>
      <c r="Q19" s="286"/>
      <c r="R19" s="140"/>
    </row>
    <row r="20" spans="1:18" ht="39.75" customHeight="1" x14ac:dyDescent="0.25">
      <c r="A20" s="160"/>
      <c r="B20" s="160"/>
      <c r="C20" s="141"/>
      <c r="D20" s="11" t="s">
        <v>33</v>
      </c>
      <c r="E20" s="141"/>
      <c r="F20" s="141"/>
      <c r="G20" s="153"/>
      <c r="H20" s="284"/>
      <c r="I20" s="284"/>
      <c r="J20" s="284"/>
      <c r="K20" s="284"/>
      <c r="L20" s="290"/>
      <c r="M20" s="290"/>
      <c r="N20" s="287"/>
      <c r="O20" s="287"/>
      <c r="P20" s="141"/>
      <c r="Q20" s="287"/>
      <c r="R20" s="141"/>
    </row>
    <row r="21" spans="1:18" ht="56.25" customHeight="1" x14ac:dyDescent="0.25">
      <c r="A21" s="149" t="s">
        <v>34</v>
      </c>
      <c r="B21" s="146">
        <v>0.4</v>
      </c>
      <c r="C21" s="139" t="s">
        <v>35</v>
      </c>
      <c r="D21" s="11" t="s">
        <v>125</v>
      </c>
      <c r="E21" s="139">
        <v>20</v>
      </c>
      <c r="F21" s="139" t="s">
        <v>37</v>
      </c>
      <c r="G21" s="139" t="s">
        <v>126</v>
      </c>
      <c r="H21" s="282">
        <f>7/25</f>
        <v>0.28000000000000003</v>
      </c>
      <c r="I21" s="273">
        <f>+'Seguimiento 2'!I21:I23</f>
        <v>0.35</v>
      </c>
      <c r="J21" s="282">
        <f>5/E21</f>
        <v>0.25</v>
      </c>
      <c r="K21" s="139"/>
      <c r="L21" s="273">
        <f>+H21+I21+J21+K21</f>
        <v>0.88</v>
      </c>
      <c r="M21" s="273">
        <f>+L21*B21</f>
        <v>0.35200000000000004</v>
      </c>
      <c r="N21" s="139"/>
      <c r="O21" s="139"/>
      <c r="P21" s="139"/>
      <c r="Q21" s="139"/>
      <c r="R21" s="139"/>
    </row>
    <row r="22" spans="1:18" ht="47.25" customHeight="1" x14ac:dyDescent="0.25">
      <c r="A22" s="150"/>
      <c r="B22" s="147"/>
      <c r="C22" s="140"/>
      <c r="D22" s="11" t="s">
        <v>39</v>
      </c>
      <c r="E22" s="140"/>
      <c r="F22" s="140"/>
      <c r="G22" s="140"/>
      <c r="H22" s="283"/>
      <c r="I22" s="140"/>
      <c r="J22" s="283"/>
      <c r="K22" s="140"/>
      <c r="L22" s="274"/>
      <c r="M22" s="274"/>
      <c r="N22" s="140"/>
      <c r="O22" s="140"/>
      <c r="P22" s="140"/>
      <c r="Q22" s="140"/>
      <c r="R22" s="140"/>
    </row>
    <row r="23" spans="1:18" ht="57" customHeight="1" x14ac:dyDescent="0.25">
      <c r="A23" s="151"/>
      <c r="B23" s="148"/>
      <c r="C23" s="141"/>
      <c r="D23" s="11" t="s">
        <v>41</v>
      </c>
      <c r="E23" s="140"/>
      <c r="F23" s="141"/>
      <c r="G23" s="141"/>
      <c r="H23" s="284"/>
      <c r="I23" s="141"/>
      <c r="J23" s="284"/>
      <c r="K23" s="141"/>
      <c r="L23" s="275"/>
      <c r="M23" s="275"/>
      <c r="N23" s="141"/>
      <c r="O23" s="141"/>
      <c r="P23" s="141"/>
      <c r="Q23" s="141"/>
      <c r="R23" s="141"/>
    </row>
    <row r="24" spans="1:18" ht="55.5" customHeight="1" x14ac:dyDescent="0.25">
      <c r="A24" s="149" t="s">
        <v>43</v>
      </c>
      <c r="B24" s="146">
        <v>0.3</v>
      </c>
      <c r="C24" s="139" t="s">
        <v>44</v>
      </c>
      <c r="D24" s="11" t="s">
        <v>45</v>
      </c>
      <c r="E24" s="139">
        <v>15</v>
      </c>
      <c r="F24" s="139" t="s">
        <v>29</v>
      </c>
      <c r="G24" s="139" t="s">
        <v>42</v>
      </c>
      <c r="H24" s="282">
        <f>3/30</f>
        <v>0.1</v>
      </c>
      <c r="I24" s="273">
        <f>+'Seguimiento 2'!I24:I26</f>
        <v>0.33333333333333331</v>
      </c>
      <c r="J24" s="282">
        <f>6/E24</f>
        <v>0.4</v>
      </c>
      <c r="K24" s="139"/>
      <c r="L24" s="273">
        <f>+H24+I24+J24+K24</f>
        <v>0.83333333333333337</v>
      </c>
      <c r="M24" s="273">
        <f>14*B24/E24</f>
        <v>0.28000000000000003</v>
      </c>
      <c r="N24" s="139"/>
      <c r="O24" s="139"/>
      <c r="P24" s="139"/>
      <c r="Q24" s="139"/>
      <c r="R24" s="139"/>
    </row>
    <row r="25" spans="1:18" ht="39.75" customHeight="1" x14ac:dyDescent="0.25">
      <c r="A25" s="150"/>
      <c r="B25" s="147"/>
      <c r="C25" s="140"/>
      <c r="D25" s="11" t="s">
        <v>46</v>
      </c>
      <c r="E25" s="140"/>
      <c r="F25" s="140"/>
      <c r="G25" s="140"/>
      <c r="H25" s="283"/>
      <c r="I25" s="140"/>
      <c r="J25" s="283"/>
      <c r="K25" s="140"/>
      <c r="L25" s="274"/>
      <c r="M25" s="274"/>
      <c r="N25" s="140"/>
      <c r="O25" s="140"/>
      <c r="P25" s="140"/>
      <c r="Q25" s="140"/>
      <c r="R25" s="140"/>
    </row>
    <row r="26" spans="1:18" ht="39" customHeight="1" x14ac:dyDescent="0.25">
      <c r="A26" s="151"/>
      <c r="B26" s="148"/>
      <c r="C26" s="141"/>
      <c r="D26" s="11" t="s">
        <v>47</v>
      </c>
      <c r="E26" s="141"/>
      <c r="F26" s="141"/>
      <c r="G26" s="141"/>
      <c r="H26" s="284"/>
      <c r="I26" s="141"/>
      <c r="J26" s="284"/>
      <c r="K26" s="141"/>
      <c r="L26" s="275"/>
      <c r="M26" s="275"/>
      <c r="N26" s="141"/>
      <c r="O26" s="141"/>
      <c r="P26" s="141"/>
      <c r="Q26" s="141"/>
      <c r="R26" s="141"/>
    </row>
    <row r="27" spans="1:18" ht="33.75" customHeight="1" x14ac:dyDescent="0.25">
      <c r="A27" s="117" t="s">
        <v>48</v>
      </c>
      <c r="B27" s="118">
        <f>SUM(B17:B26)</f>
        <v>1</v>
      </c>
      <c r="C27" s="118"/>
      <c r="D27" s="5"/>
      <c r="E27" s="5"/>
      <c r="F27" s="5"/>
      <c r="G27" s="11"/>
      <c r="H27" s="118">
        <f>SUM(H18:H26)</f>
        <v>0.63</v>
      </c>
      <c r="I27" s="118">
        <f>SUM(I18:I26)</f>
        <v>0.93333333333333335</v>
      </c>
      <c r="J27" s="118">
        <f>SUM(J18:J26)</f>
        <v>1.1499999999999999</v>
      </c>
      <c r="K27" s="5"/>
      <c r="L27" s="23">
        <f>SUM(L18:L26)/3</f>
        <v>0.9044444444444445</v>
      </c>
      <c r="M27" s="23">
        <f>SUM(M18:M26)</f>
        <v>0.93200000000000005</v>
      </c>
      <c r="N27" s="5"/>
      <c r="O27" s="5"/>
      <c r="P27" s="5"/>
      <c r="Q27" s="5"/>
      <c r="R27" s="5"/>
    </row>
    <row r="28" spans="1:18" ht="29.25" customHeight="1" thickBot="1" x14ac:dyDescent="0.3">
      <c r="A28" s="13"/>
    </row>
    <row r="29" spans="1:18" ht="20.25" customHeight="1" x14ac:dyDescent="0.25">
      <c r="A29" s="13"/>
      <c r="D29" s="134"/>
      <c r="E29" s="135"/>
      <c r="F29" s="276"/>
      <c r="G29" s="277"/>
      <c r="H29" s="278"/>
      <c r="I29" s="24"/>
      <c r="J29" s="24"/>
      <c r="K29" s="24"/>
      <c r="L29" s="24"/>
      <c r="M29" s="24"/>
      <c r="N29" s="24"/>
      <c r="O29" s="24"/>
      <c r="P29" s="24"/>
      <c r="Q29" s="24"/>
      <c r="R29" s="24"/>
    </row>
    <row r="30" spans="1:18" ht="15.75" thickBot="1" x14ac:dyDescent="0.3">
      <c r="A30" s="13"/>
      <c r="D30" s="132" t="s">
        <v>49</v>
      </c>
      <c r="E30" s="133"/>
      <c r="F30" s="121"/>
      <c r="G30" s="133" t="s">
        <v>50</v>
      </c>
      <c r="H30" s="136"/>
      <c r="I30" s="25"/>
      <c r="J30" s="25"/>
      <c r="K30" s="25"/>
      <c r="L30" s="25"/>
      <c r="M30" s="25"/>
      <c r="N30" s="25"/>
      <c r="O30" s="25"/>
      <c r="P30" s="25"/>
      <c r="Q30" s="25"/>
      <c r="R30" s="25"/>
    </row>
    <row r="31" spans="1:18" ht="15.75" thickBot="1" x14ac:dyDescent="0.3">
      <c r="A31" s="13"/>
    </row>
    <row r="32" spans="1:18" ht="15.75" thickBot="1" x14ac:dyDescent="0.3">
      <c r="A32" s="13"/>
      <c r="B32" s="279" t="s">
        <v>127</v>
      </c>
      <c r="C32" s="280"/>
      <c r="D32" s="280"/>
      <c r="E32" s="280"/>
      <c r="F32" s="280"/>
      <c r="G32" s="280"/>
      <c r="H32" s="281"/>
      <c r="I32" s="34"/>
      <c r="J32" s="34"/>
      <c r="K32" s="34"/>
      <c r="L32" s="34"/>
      <c r="M32" s="34"/>
      <c r="N32" s="34"/>
      <c r="O32" s="34"/>
      <c r="P32" s="34"/>
      <c r="Q32" s="34"/>
      <c r="R32" s="34"/>
    </row>
    <row r="33" spans="1:18" ht="42.75" x14ac:dyDescent="0.25">
      <c r="A33" s="13"/>
      <c r="B33" s="14" t="s">
        <v>128</v>
      </c>
      <c r="C33" s="30" t="s">
        <v>129</v>
      </c>
      <c r="D33" s="15" t="s">
        <v>130</v>
      </c>
      <c r="E33" s="15" t="s">
        <v>131</v>
      </c>
      <c r="F33" s="15" t="s">
        <v>132</v>
      </c>
      <c r="G33" s="128" t="s">
        <v>133</v>
      </c>
      <c r="H33" s="128" t="s">
        <v>134</v>
      </c>
      <c r="I33" s="25"/>
      <c r="J33" s="25"/>
      <c r="K33" s="25"/>
      <c r="L33" s="25"/>
      <c r="M33" s="25"/>
      <c r="N33" s="25"/>
      <c r="O33" s="25"/>
      <c r="P33" s="25"/>
      <c r="Q33" s="25"/>
      <c r="R33" s="25"/>
    </row>
    <row r="34" spans="1:18" ht="105" x14ac:dyDescent="0.25">
      <c r="B34" s="26" t="s">
        <v>135</v>
      </c>
      <c r="C34" s="11" t="s">
        <v>136</v>
      </c>
      <c r="D34" s="11" t="s">
        <v>137</v>
      </c>
      <c r="E34" s="16">
        <v>41807</v>
      </c>
      <c r="F34" s="11" t="s">
        <v>138</v>
      </c>
      <c r="G34" s="20"/>
      <c r="H34" s="17"/>
      <c r="I34" s="20"/>
      <c r="J34" s="20"/>
      <c r="K34" s="20"/>
      <c r="L34" s="20"/>
      <c r="M34" s="20"/>
      <c r="N34" s="20"/>
      <c r="O34" s="20"/>
      <c r="P34" s="20"/>
      <c r="Q34" s="20"/>
      <c r="R34" s="20"/>
    </row>
    <row r="35" spans="1:18" ht="42.75" x14ac:dyDescent="0.25">
      <c r="B35" s="27" t="s">
        <v>139</v>
      </c>
      <c r="C35" s="31"/>
      <c r="D35" s="5"/>
      <c r="E35" s="5"/>
      <c r="F35" s="5"/>
      <c r="G35" s="5"/>
      <c r="H35" s="17"/>
      <c r="I35" s="20"/>
      <c r="J35" s="20"/>
      <c r="K35" s="20"/>
      <c r="L35" s="20"/>
      <c r="M35" s="20"/>
      <c r="N35" s="20"/>
      <c r="O35" s="20"/>
      <c r="P35" s="20"/>
      <c r="Q35" s="20"/>
      <c r="R35" s="20"/>
    </row>
    <row r="36" spans="1:18" x14ac:dyDescent="0.25">
      <c r="B36" s="28" t="s">
        <v>60</v>
      </c>
      <c r="C36" s="32"/>
      <c r="D36" s="5"/>
      <c r="E36" s="5"/>
      <c r="F36" s="5"/>
      <c r="G36" s="5"/>
      <c r="H36" s="17"/>
      <c r="I36" s="20"/>
      <c r="J36" s="20"/>
      <c r="K36" s="20"/>
      <c r="L36" s="20"/>
      <c r="M36" s="20"/>
      <c r="N36" s="20"/>
      <c r="O36" s="20"/>
      <c r="P36" s="20"/>
      <c r="Q36" s="20"/>
      <c r="R36" s="20"/>
    </row>
    <row r="37" spans="1:18" x14ac:dyDescent="0.25">
      <c r="B37" s="28" t="s">
        <v>140</v>
      </c>
      <c r="C37" s="32"/>
      <c r="D37" s="5"/>
      <c r="E37" s="5"/>
      <c r="F37" s="5"/>
      <c r="G37" s="5"/>
      <c r="H37" s="17"/>
      <c r="I37" s="20"/>
      <c r="J37" s="20"/>
      <c r="K37" s="20"/>
      <c r="L37" s="20"/>
      <c r="M37" s="20"/>
      <c r="N37" s="20"/>
      <c r="O37" s="20"/>
      <c r="P37" s="20"/>
      <c r="Q37" s="20"/>
      <c r="R37" s="20"/>
    </row>
    <row r="38" spans="1:18" ht="15.75" thickBot="1" x14ac:dyDescent="0.3">
      <c r="B38" s="120" t="s">
        <v>141</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K24:K26"/>
    <mergeCell ref="M24:M26"/>
    <mergeCell ref="N21:N23"/>
    <mergeCell ref="N24:N26"/>
    <mergeCell ref="O21:O23"/>
    <mergeCell ref="O24:O26"/>
    <mergeCell ref="L21:L23"/>
    <mergeCell ref="P21:P23"/>
    <mergeCell ref="Q21:Q23"/>
    <mergeCell ref="P24:P26"/>
    <mergeCell ref="Q24:Q26"/>
    <mergeCell ref="R24:R26"/>
    <mergeCell ref="R21:R23"/>
  </mergeCells>
  <conditionalFormatting sqref="L18">
    <cfRule type="cellIs" dxfId="2" priority="1" operator="greaterThan">
      <formula>100</formula>
    </cfRule>
  </conditionalFormatting>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topLeftCell="E10" zoomScale="80" zoomScaleNormal="80" zoomScalePageLayoutView="80" workbookViewId="0">
      <selection activeCell="A15" sqref="A15:G15"/>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4" width="45.7109375" style="1" customWidth="1"/>
    <col min="15" max="18" width="35.7109375" style="1" customWidth="1"/>
    <col min="19" max="16384" width="10.85546875" style="1"/>
  </cols>
  <sheetData>
    <row r="2" spans="1:19" x14ac:dyDescent="0.25">
      <c r="B2" s="152" t="s">
        <v>102</v>
      </c>
      <c r="C2" s="152"/>
      <c r="D2" s="152"/>
      <c r="E2" s="152"/>
      <c r="F2" s="294"/>
      <c r="G2" s="294"/>
      <c r="H2" s="294"/>
      <c r="I2" s="294"/>
      <c r="J2" s="294"/>
      <c r="K2" s="294"/>
      <c r="L2" s="294"/>
      <c r="M2" s="294"/>
      <c r="N2" s="294"/>
      <c r="O2" s="294"/>
      <c r="P2" s="294"/>
      <c r="Q2" s="294"/>
      <c r="R2" s="294"/>
    </row>
    <row r="3" spans="1:19" x14ac:dyDescent="0.25">
      <c r="B3" s="162" t="s">
        <v>1</v>
      </c>
      <c r="C3" s="162"/>
      <c r="D3" s="162"/>
      <c r="E3" s="162"/>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103</v>
      </c>
      <c r="D8" s="6">
        <v>41715</v>
      </c>
      <c r="F8" s="21"/>
    </row>
    <row r="9" spans="1:19" x14ac:dyDescent="0.25">
      <c r="C9" s="156" t="s">
        <v>104</v>
      </c>
      <c r="D9" s="5" t="s">
        <v>105</v>
      </c>
      <c r="F9" s="20"/>
      <c r="G9" s="7"/>
    </row>
    <row r="10" spans="1:19" x14ac:dyDescent="0.25">
      <c r="C10" s="156"/>
      <c r="D10" s="5" t="s">
        <v>13</v>
      </c>
      <c r="F10" s="20"/>
    </row>
    <row r="11" spans="1:19" x14ac:dyDescent="0.25">
      <c r="C11" s="2" t="s">
        <v>106</v>
      </c>
      <c r="D11" s="5" t="s">
        <v>144</v>
      </c>
      <c r="F11" s="20"/>
    </row>
    <row r="12" spans="1:19" x14ac:dyDescent="0.25">
      <c r="C12" s="2"/>
      <c r="D12" s="5" t="s">
        <v>13</v>
      </c>
      <c r="F12" s="20"/>
    </row>
    <row r="13" spans="1:19" x14ac:dyDescent="0.25">
      <c r="D13" s="29"/>
      <c r="E13" s="20"/>
      <c r="F13" s="20"/>
    </row>
    <row r="14" spans="1:19" ht="15.75" thickBot="1" x14ac:dyDescent="0.3"/>
    <row r="15" spans="1:19" ht="15.75" thickBot="1" x14ac:dyDescent="0.3">
      <c r="A15" s="295" t="s">
        <v>14</v>
      </c>
      <c r="B15" s="296"/>
      <c r="C15" s="296"/>
      <c r="D15" s="296"/>
      <c r="E15" s="296"/>
      <c r="F15" s="296"/>
      <c r="G15" s="296"/>
      <c r="H15" s="297" t="s">
        <v>108</v>
      </c>
      <c r="I15" s="280"/>
      <c r="J15" s="280"/>
      <c r="K15" s="280"/>
      <c r="L15" s="280"/>
      <c r="M15" s="280"/>
      <c r="N15" s="280"/>
      <c r="O15" s="280"/>
      <c r="P15" s="280"/>
      <c r="Q15" s="280"/>
      <c r="R15" s="281"/>
    </row>
    <row r="16" spans="1:19" ht="28.5" customHeight="1" x14ac:dyDescent="0.25">
      <c r="A16" s="119" t="s">
        <v>17</v>
      </c>
      <c r="B16" s="119" t="s">
        <v>18</v>
      </c>
      <c r="C16" s="128" t="s">
        <v>19</v>
      </c>
      <c r="D16" s="119" t="s">
        <v>20</v>
      </c>
      <c r="E16" s="119" t="s">
        <v>109</v>
      </c>
      <c r="F16" s="119" t="s">
        <v>22</v>
      </c>
      <c r="G16" s="36" t="s">
        <v>23</v>
      </c>
      <c r="H16" s="298" t="s">
        <v>110</v>
      </c>
      <c r="I16" s="299"/>
      <c r="J16" s="299"/>
      <c r="K16" s="300"/>
      <c r="L16" s="119" t="s">
        <v>111</v>
      </c>
      <c r="M16" s="301" t="s">
        <v>112</v>
      </c>
      <c r="N16" s="303" t="s">
        <v>113</v>
      </c>
      <c r="O16" s="305" t="s">
        <v>114</v>
      </c>
      <c r="P16" s="306"/>
      <c r="Q16" s="298" t="s">
        <v>16</v>
      </c>
      <c r="R16" s="300"/>
    </row>
    <row r="17" spans="1:18" ht="30" customHeight="1" x14ac:dyDescent="0.25">
      <c r="A17" s="160" t="s">
        <v>26</v>
      </c>
      <c r="B17" s="161">
        <v>0.3</v>
      </c>
      <c r="C17" s="139" t="s">
        <v>27</v>
      </c>
      <c r="D17" s="10" t="s">
        <v>28</v>
      </c>
      <c r="E17" s="139">
        <v>4</v>
      </c>
      <c r="F17" s="139" t="s">
        <v>29</v>
      </c>
      <c r="G17" s="153" t="s">
        <v>30</v>
      </c>
      <c r="H17" s="116" t="s">
        <v>115</v>
      </c>
      <c r="I17" s="116" t="s">
        <v>116</v>
      </c>
      <c r="J17" s="116" t="s">
        <v>117</v>
      </c>
      <c r="K17" s="116" t="s">
        <v>118</v>
      </c>
      <c r="L17" s="9" t="s">
        <v>119</v>
      </c>
      <c r="M17" s="302"/>
      <c r="N17" s="304"/>
      <c r="O17" s="22" t="s">
        <v>120</v>
      </c>
      <c r="P17" s="22" t="s">
        <v>97</v>
      </c>
      <c r="Q17" s="22" t="s">
        <v>24</v>
      </c>
      <c r="R17" s="117" t="s">
        <v>25</v>
      </c>
    </row>
    <row r="18" spans="1:18" ht="45" customHeight="1" x14ac:dyDescent="0.25">
      <c r="A18" s="160"/>
      <c r="B18" s="160"/>
      <c r="C18" s="140"/>
      <c r="D18" s="11" t="s">
        <v>31</v>
      </c>
      <c r="E18" s="140"/>
      <c r="F18" s="140"/>
      <c r="G18" s="153"/>
      <c r="H18" s="282">
        <f>1/E17</f>
        <v>0.25</v>
      </c>
      <c r="I18" s="282">
        <f>+'Seguimiento 2'!I18:I20</f>
        <v>0.25</v>
      </c>
      <c r="J18" s="282">
        <f>+'Seguimiento 3'!J18:J20</f>
        <v>0.5</v>
      </c>
      <c r="K18" s="282">
        <v>0</v>
      </c>
      <c r="L18" s="288">
        <f>+H18+I18+J18+K18</f>
        <v>1</v>
      </c>
      <c r="M18" s="288">
        <f>4*B17/E17</f>
        <v>0.3</v>
      </c>
      <c r="N18" s="285" t="s">
        <v>121</v>
      </c>
      <c r="O18" s="285" t="s">
        <v>122</v>
      </c>
      <c r="P18" s="139" t="s">
        <v>123</v>
      </c>
      <c r="Q18" s="285" t="s">
        <v>124</v>
      </c>
      <c r="R18" s="139"/>
    </row>
    <row r="19" spans="1:18" ht="35.25" customHeight="1" x14ac:dyDescent="0.25">
      <c r="A19" s="160"/>
      <c r="B19" s="160"/>
      <c r="C19" s="140"/>
      <c r="D19" s="11" t="s">
        <v>32</v>
      </c>
      <c r="E19" s="140"/>
      <c r="F19" s="140"/>
      <c r="G19" s="153"/>
      <c r="H19" s="283"/>
      <c r="I19" s="283"/>
      <c r="J19" s="283"/>
      <c r="K19" s="283"/>
      <c r="L19" s="289"/>
      <c r="M19" s="289"/>
      <c r="N19" s="286"/>
      <c r="O19" s="286"/>
      <c r="P19" s="140"/>
      <c r="Q19" s="286"/>
      <c r="R19" s="140"/>
    </row>
    <row r="20" spans="1:18" ht="39.75" customHeight="1" x14ac:dyDescent="0.25">
      <c r="A20" s="160"/>
      <c r="B20" s="160"/>
      <c r="C20" s="141"/>
      <c r="D20" s="11" t="s">
        <v>33</v>
      </c>
      <c r="E20" s="141"/>
      <c r="F20" s="141"/>
      <c r="G20" s="153"/>
      <c r="H20" s="284"/>
      <c r="I20" s="284"/>
      <c r="J20" s="284"/>
      <c r="K20" s="284"/>
      <c r="L20" s="290"/>
      <c r="M20" s="290"/>
      <c r="N20" s="287"/>
      <c r="O20" s="287"/>
      <c r="P20" s="141"/>
      <c r="Q20" s="287"/>
      <c r="R20" s="141"/>
    </row>
    <row r="21" spans="1:18" ht="56.25" customHeight="1" x14ac:dyDescent="0.25">
      <c r="A21" s="149" t="s">
        <v>34</v>
      </c>
      <c r="B21" s="146">
        <v>0.4</v>
      </c>
      <c r="C21" s="139" t="s">
        <v>35</v>
      </c>
      <c r="D21" s="11" t="s">
        <v>125</v>
      </c>
      <c r="E21" s="139">
        <v>20</v>
      </c>
      <c r="F21" s="139" t="s">
        <v>37</v>
      </c>
      <c r="G21" s="139" t="s">
        <v>126</v>
      </c>
      <c r="H21" s="282">
        <f>7/25</f>
        <v>0.28000000000000003</v>
      </c>
      <c r="I21" s="273">
        <f>+'Seguimiento 2'!I21:I23</f>
        <v>0.35</v>
      </c>
      <c r="J21" s="273">
        <f>+'Seguimiento 3'!J21:J23</f>
        <v>0.25</v>
      </c>
      <c r="K21" s="282">
        <f>8/E21</f>
        <v>0.4</v>
      </c>
      <c r="L21" s="273">
        <f>+H21+I21+J21+K21</f>
        <v>1.28</v>
      </c>
      <c r="M21" s="273">
        <f>22*B21/E21</f>
        <v>0.44000000000000006</v>
      </c>
      <c r="N21" s="139"/>
      <c r="O21" s="139"/>
      <c r="P21" s="139"/>
      <c r="Q21" s="139"/>
      <c r="R21" s="143"/>
    </row>
    <row r="22" spans="1:18" ht="47.25" customHeight="1" x14ac:dyDescent="0.25">
      <c r="A22" s="150"/>
      <c r="B22" s="147"/>
      <c r="C22" s="140"/>
      <c r="D22" s="11" t="s">
        <v>39</v>
      </c>
      <c r="E22" s="140"/>
      <c r="F22" s="140"/>
      <c r="G22" s="140"/>
      <c r="H22" s="283"/>
      <c r="I22" s="140"/>
      <c r="J22" s="140"/>
      <c r="K22" s="283"/>
      <c r="L22" s="274"/>
      <c r="M22" s="274"/>
      <c r="N22" s="140"/>
      <c r="O22" s="140"/>
      <c r="P22" s="140"/>
      <c r="Q22" s="140"/>
      <c r="R22" s="144"/>
    </row>
    <row r="23" spans="1:18" ht="57" customHeight="1" x14ac:dyDescent="0.25">
      <c r="A23" s="151"/>
      <c r="B23" s="148"/>
      <c r="C23" s="141"/>
      <c r="D23" s="11" t="s">
        <v>41</v>
      </c>
      <c r="E23" s="140"/>
      <c r="F23" s="141"/>
      <c r="G23" s="141"/>
      <c r="H23" s="284"/>
      <c r="I23" s="141"/>
      <c r="J23" s="141"/>
      <c r="K23" s="284"/>
      <c r="L23" s="275"/>
      <c r="M23" s="275"/>
      <c r="N23" s="141"/>
      <c r="O23" s="141"/>
      <c r="P23" s="141"/>
      <c r="Q23" s="141"/>
      <c r="R23" s="145"/>
    </row>
    <row r="24" spans="1:18" ht="55.5" customHeight="1" x14ac:dyDescent="0.25">
      <c r="A24" s="149" t="s">
        <v>43</v>
      </c>
      <c r="B24" s="146">
        <v>0.3</v>
      </c>
      <c r="C24" s="139" t="s">
        <v>44</v>
      </c>
      <c r="D24" s="11" t="s">
        <v>45</v>
      </c>
      <c r="E24" s="139">
        <v>15</v>
      </c>
      <c r="F24" s="139" t="s">
        <v>29</v>
      </c>
      <c r="G24" s="139" t="s">
        <v>42</v>
      </c>
      <c r="H24" s="282">
        <f>3/30</f>
        <v>0.1</v>
      </c>
      <c r="I24" s="273">
        <f>+'Seguimiento 2'!I24:I26</f>
        <v>0.33333333333333331</v>
      </c>
      <c r="J24" s="273">
        <f>+'Seguimiento 3'!J24:J26</f>
        <v>0.4</v>
      </c>
      <c r="K24" s="282">
        <f>1/E24</f>
        <v>6.6666666666666666E-2</v>
      </c>
      <c r="L24" s="273">
        <f>+H24+I24+J24+K24</f>
        <v>0.9</v>
      </c>
      <c r="M24" s="273">
        <f>15*B24/E24</f>
        <v>0.3</v>
      </c>
      <c r="N24" s="139"/>
      <c r="O24" s="139"/>
      <c r="P24" s="139"/>
      <c r="Q24" s="139"/>
      <c r="R24" s="139"/>
    </row>
    <row r="25" spans="1:18" ht="39.75" customHeight="1" x14ac:dyDescent="0.25">
      <c r="A25" s="150"/>
      <c r="B25" s="147"/>
      <c r="C25" s="140"/>
      <c r="D25" s="11" t="s">
        <v>46</v>
      </c>
      <c r="E25" s="140"/>
      <c r="F25" s="140"/>
      <c r="G25" s="140"/>
      <c r="H25" s="283"/>
      <c r="I25" s="140"/>
      <c r="J25" s="140"/>
      <c r="K25" s="283"/>
      <c r="L25" s="274"/>
      <c r="M25" s="274"/>
      <c r="N25" s="140"/>
      <c r="O25" s="140"/>
      <c r="P25" s="140"/>
      <c r="Q25" s="140"/>
      <c r="R25" s="140"/>
    </row>
    <row r="26" spans="1:18" ht="39" customHeight="1" x14ac:dyDescent="0.25">
      <c r="A26" s="151"/>
      <c r="B26" s="148"/>
      <c r="C26" s="141"/>
      <c r="D26" s="11" t="s">
        <v>47</v>
      </c>
      <c r="E26" s="141"/>
      <c r="F26" s="141"/>
      <c r="G26" s="141"/>
      <c r="H26" s="284"/>
      <c r="I26" s="141"/>
      <c r="J26" s="141"/>
      <c r="K26" s="284"/>
      <c r="L26" s="275"/>
      <c r="M26" s="275"/>
      <c r="N26" s="141"/>
      <c r="O26" s="141"/>
      <c r="P26" s="141"/>
      <c r="Q26" s="141"/>
      <c r="R26" s="141"/>
    </row>
    <row r="27" spans="1:18" ht="33.75" customHeight="1" x14ac:dyDescent="0.25">
      <c r="A27" s="117" t="s">
        <v>48</v>
      </c>
      <c r="B27" s="118">
        <f>SUM(B17:B26)</f>
        <v>1</v>
      </c>
      <c r="C27" s="118"/>
      <c r="D27" s="5"/>
      <c r="E27" s="5"/>
      <c r="F27" s="5"/>
      <c r="G27" s="11"/>
      <c r="H27" s="118">
        <f>SUM(H18:H26)</f>
        <v>0.63</v>
      </c>
      <c r="I27" s="118">
        <f>SUM(I18:I26)</f>
        <v>0.93333333333333335</v>
      </c>
      <c r="J27" s="118">
        <f>SUM(J18:J26)</f>
        <v>1.1499999999999999</v>
      </c>
      <c r="K27" s="118">
        <f>SUM(K18:K26)</f>
        <v>0.46666666666666667</v>
      </c>
      <c r="L27" s="23">
        <f>SUM(L18:L26)/3</f>
        <v>1.06</v>
      </c>
      <c r="M27" s="23">
        <f>SUM(M18:M26)</f>
        <v>1.04</v>
      </c>
      <c r="N27" s="5"/>
      <c r="O27" s="5"/>
      <c r="P27" s="5"/>
      <c r="Q27" s="5"/>
      <c r="R27" s="5"/>
    </row>
    <row r="28" spans="1:18" ht="29.25" customHeight="1" thickBot="1" x14ac:dyDescent="0.3">
      <c r="A28" s="13"/>
    </row>
    <row r="29" spans="1:18" ht="20.25" customHeight="1" x14ac:dyDescent="0.25">
      <c r="A29" s="13"/>
      <c r="D29" s="134"/>
      <c r="E29" s="135"/>
      <c r="F29" s="276"/>
      <c r="G29" s="277"/>
      <c r="H29" s="278"/>
      <c r="I29" s="24"/>
      <c r="J29" s="24"/>
      <c r="K29" s="24"/>
      <c r="L29" s="24"/>
      <c r="M29" s="24"/>
      <c r="N29" s="24"/>
      <c r="O29" s="24"/>
      <c r="P29" s="24"/>
      <c r="Q29" s="24"/>
      <c r="R29" s="24"/>
    </row>
    <row r="30" spans="1:18" ht="15.75" thickBot="1" x14ac:dyDescent="0.3">
      <c r="A30" s="13"/>
      <c r="D30" s="132" t="s">
        <v>49</v>
      </c>
      <c r="E30" s="133"/>
      <c r="F30" s="121"/>
      <c r="G30" s="133" t="s">
        <v>50</v>
      </c>
      <c r="H30" s="136"/>
      <c r="I30" s="25"/>
      <c r="J30" s="25"/>
      <c r="K30" s="25"/>
      <c r="L30" s="25"/>
      <c r="M30" s="25"/>
      <c r="N30" s="25"/>
      <c r="O30" s="25"/>
      <c r="P30" s="25"/>
      <c r="Q30" s="25"/>
      <c r="R30" s="25"/>
    </row>
    <row r="31" spans="1:18" ht="15.75" thickBot="1" x14ac:dyDescent="0.3">
      <c r="A31" s="13"/>
    </row>
    <row r="32" spans="1:18" ht="15.75" thickBot="1" x14ac:dyDescent="0.3">
      <c r="A32" s="13"/>
      <c r="B32" s="279" t="s">
        <v>127</v>
      </c>
      <c r="C32" s="280"/>
      <c r="D32" s="280"/>
      <c r="E32" s="280"/>
      <c r="F32" s="280"/>
      <c r="G32" s="280"/>
      <c r="H32" s="281"/>
      <c r="I32" s="34"/>
      <c r="J32" s="34"/>
      <c r="K32" s="34"/>
      <c r="L32" s="34"/>
      <c r="M32" s="34"/>
      <c r="N32" s="34"/>
      <c r="O32" s="34"/>
      <c r="P32" s="34"/>
      <c r="Q32" s="34"/>
      <c r="R32" s="34"/>
    </row>
    <row r="33" spans="1:18" ht="42.75" x14ac:dyDescent="0.25">
      <c r="A33" s="13"/>
      <c r="B33" s="14" t="s">
        <v>128</v>
      </c>
      <c r="C33" s="30" t="s">
        <v>129</v>
      </c>
      <c r="D33" s="15" t="s">
        <v>130</v>
      </c>
      <c r="E33" s="15" t="s">
        <v>131</v>
      </c>
      <c r="F33" s="15" t="s">
        <v>132</v>
      </c>
      <c r="G33" s="128" t="s">
        <v>133</v>
      </c>
      <c r="H33" s="128" t="s">
        <v>134</v>
      </c>
      <c r="I33" s="25"/>
      <c r="J33" s="25"/>
      <c r="K33" s="25"/>
      <c r="L33" s="25"/>
      <c r="M33" s="25"/>
      <c r="N33" s="25"/>
      <c r="O33" s="25"/>
      <c r="P33" s="25"/>
      <c r="Q33" s="25"/>
      <c r="R33" s="25"/>
    </row>
    <row r="34" spans="1:18" ht="105" x14ac:dyDescent="0.25">
      <c r="B34" s="26" t="s">
        <v>135</v>
      </c>
      <c r="C34" s="11" t="s">
        <v>136</v>
      </c>
      <c r="D34" s="11" t="s">
        <v>137</v>
      </c>
      <c r="E34" s="16">
        <v>41807</v>
      </c>
      <c r="F34" s="11" t="s">
        <v>138</v>
      </c>
      <c r="G34" s="20"/>
      <c r="H34" s="17"/>
      <c r="I34" s="20"/>
      <c r="J34" s="20"/>
      <c r="K34" s="20"/>
      <c r="L34" s="20"/>
      <c r="M34" s="20"/>
      <c r="N34" s="20"/>
      <c r="O34" s="20"/>
      <c r="P34" s="20"/>
      <c r="Q34" s="20"/>
      <c r="R34" s="20"/>
    </row>
    <row r="35" spans="1:18" ht="42.75" x14ac:dyDescent="0.25">
      <c r="B35" s="27" t="s">
        <v>139</v>
      </c>
      <c r="C35" s="31"/>
      <c r="D35" s="5"/>
      <c r="E35" s="5"/>
      <c r="F35" s="5"/>
      <c r="G35" s="5"/>
      <c r="H35" s="17"/>
      <c r="I35" s="20"/>
      <c r="J35" s="20"/>
      <c r="K35" s="20"/>
      <c r="L35" s="20"/>
      <c r="M35" s="20"/>
      <c r="N35" s="20"/>
      <c r="O35" s="20"/>
      <c r="P35" s="20"/>
      <c r="Q35" s="20"/>
      <c r="R35" s="20"/>
    </row>
    <row r="36" spans="1:18" x14ac:dyDescent="0.25">
      <c r="B36" s="28" t="s">
        <v>60</v>
      </c>
      <c r="C36" s="32"/>
      <c r="D36" s="5"/>
      <c r="E36" s="5"/>
      <c r="F36" s="5"/>
      <c r="G36" s="5"/>
      <c r="H36" s="17"/>
      <c r="I36" s="20"/>
      <c r="J36" s="20"/>
      <c r="K36" s="20"/>
      <c r="L36" s="20"/>
      <c r="M36" s="20"/>
      <c r="N36" s="20"/>
      <c r="O36" s="20"/>
      <c r="P36" s="20"/>
      <c r="Q36" s="20"/>
      <c r="R36" s="20"/>
    </row>
    <row r="37" spans="1:18" x14ac:dyDescent="0.25">
      <c r="B37" s="28" t="s">
        <v>140</v>
      </c>
      <c r="C37" s="32"/>
      <c r="D37" s="5"/>
      <c r="E37" s="5"/>
      <c r="F37" s="5"/>
      <c r="G37" s="5"/>
      <c r="H37" s="17"/>
      <c r="I37" s="20"/>
      <c r="J37" s="20"/>
      <c r="K37" s="20"/>
      <c r="L37" s="20"/>
      <c r="M37" s="20"/>
      <c r="N37" s="20"/>
      <c r="O37" s="20"/>
      <c r="P37" s="20"/>
      <c r="Q37" s="20"/>
      <c r="R37" s="20"/>
    </row>
    <row r="38" spans="1:18" ht="15.75" thickBot="1" x14ac:dyDescent="0.3">
      <c r="B38" s="120" t="s">
        <v>141</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Q21:Q23"/>
    <mergeCell ref="Q24:Q26"/>
    <mergeCell ref="R21:R23"/>
    <mergeCell ref="R24:R26"/>
    <mergeCell ref="K24:K26"/>
    <mergeCell ref="M24:M26"/>
    <mergeCell ref="N21:N23"/>
    <mergeCell ref="N24:N26"/>
    <mergeCell ref="O21:O23"/>
    <mergeCell ref="P21:P23"/>
    <mergeCell ref="O24:O26"/>
    <mergeCell ref="P24:P26"/>
    <mergeCell ref="L21:L23"/>
  </mergeCells>
  <conditionalFormatting sqref="L18">
    <cfRule type="cellIs" dxfId="1" priority="1" operator="greaterThan">
      <formula>100</formula>
    </cfRule>
  </conditionalFormatting>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8"/>
  <sheetViews>
    <sheetView zoomScale="80" zoomScaleNormal="80" zoomScalePageLayoutView="80" workbookViewId="0">
      <selection activeCell="N13" sqref="N13"/>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6384" width="10.85546875" style="1"/>
  </cols>
  <sheetData>
    <row r="2" spans="1:13" x14ac:dyDescent="0.25">
      <c r="B2" s="152" t="s">
        <v>102</v>
      </c>
      <c r="C2" s="152"/>
      <c r="D2" s="152"/>
      <c r="E2" s="152"/>
      <c r="F2" s="294"/>
      <c r="G2" s="294"/>
      <c r="H2" s="294"/>
      <c r="I2" s="294"/>
      <c r="J2" s="294"/>
      <c r="K2" s="294"/>
      <c r="L2" s="294"/>
      <c r="M2" s="294"/>
    </row>
    <row r="3" spans="1:13" ht="15.75" thickBot="1" x14ac:dyDescent="0.3"/>
    <row r="4" spans="1:13" ht="15.75" thickBot="1" x14ac:dyDescent="0.3">
      <c r="A4" s="295" t="s">
        <v>14</v>
      </c>
      <c r="B4" s="296"/>
      <c r="C4" s="296"/>
      <c r="D4" s="296"/>
      <c r="E4" s="296"/>
      <c r="F4" s="296"/>
      <c r="G4" s="296"/>
      <c r="H4" s="297" t="s">
        <v>108</v>
      </c>
      <c r="I4" s="280"/>
      <c r="J4" s="280"/>
      <c r="K4" s="280"/>
      <c r="L4" s="280"/>
      <c r="M4" s="280"/>
    </row>
    <row r="5" spans="1:13" ht="28.5" customHeight="1" x14ac:dyDescent="0.25">
      <c r="A5" s="119" t="s">
        <v>17</v>
      </c>
      <c r="B5" s="119" t="s">
        <v>18</v>
      </c>
      <c r="C5" s="128" t="s">
        <v>19</v>
      </c>
      <c r="D5" s="119" t="s">
        <v>20</v>
      </c>
      <c r="E5" s="119" t="s">
        <v>109</v>
      </c>
      <c r="F5" s="119" t="s">
        <v>22</v>
      </c>
      <c r="G5" s="36" t="s">
        <v>23</v>
      </c>
      <c r="H5" s="298" t="s">
        <v>110</v>
      </c>
      <c r="I5" s="299"/>
      <c r="J5" s="299"/>
      <c r="K5" s="300"/>
      <c r="L5" s="119" t="s">
        <v>111</v>
      </c>
      <c r="M5" s="301" t="s">
        <v>112</v>
      </c>
    </row>
    <row r="6" spans="1:13" ht="30" customHeight="1" x14ac:dyDescent="0.25">
      <c r="A6" s="160" t="s">
        <v>26</v>
      </c>
      <c r="B6" s="161">
        <v>0.3</v>
      </c>
      <c r="C6" s="139" t="s">
        <v>27</v>
      </c>
      <c r="D6" s="10" t="s">
        <v>28</v>
      </c>
      <c r="E6" s="139">
        <v>4</v>
      </c>
      <c r="F6" s="139" t="s">
        <v>29</v>
      </c>
      <c r="G6" s="153" t="s">
        <v>30</v>
      </c>
      <c r="H6" s="116" t="s">
        <v>115</v>
      </c>
      <c r="I6" s="116" t="s">
        <v>116</v>
      </c>
      <c r="J6" s="116" t="s">
        <v>117</v>
      </c>
      <c r="K6" s="116" t="s">
        <v>118</v>
      </c>
      <c r="L6" s="9" t="s">
        <v>119</v>
      </c>
      <c r="M6" s="302"/>
    </row>
    <row r="7" spans="1:13" ht="45" customHeight="1" x14ac:dyDescent="0.25">
      <c r="A7" s="160"/>
      <c r="B7" s="160"/>
      <c r="C7" s="140"/>
      <c r="D7" s="11" t="s">
        <v>31</v>
      </c>
      <c r="E7" s="140"/>
      <c r="F7" s="140"/>
      <c r="G7" s="153"/>
      <c r="H7" s="282">
        <f>1/E6</f>
        <v>0.25</v>
      </c>
      <c r="I7" s="282">
        <v>0.25</v>
      </c>
      <c r="J7" s="282">
        <v>0.5</v>
      </c>
      <c r="K7" s="282">
        <v>0</v>
      </c>
      <c r="L7" s="288">
        <f>+H7+I7+J7+K7</f>
        <v>1</v>
      </c>
      <c r="M7" s="288">
        <f>4*B6/E6</f>
        <v>0.3</v>
      </c>
    </row>
    <row r="8" spans="1:13" ht="35.25" customHeight="1" x14ac:dyDescent="0.25">
      <c r="A8" s="160"/>
      <c r="B8" s="160"/>
      <c r="C8" s="140"/>
      <c r="D8" s="11" t="s">
        <v>32</v>
      </c>
      <c r="E8" s="140"/>
      <c r="F8" s="140"/>
      <c r="G8" s="153"/>
      <c r="H8" s="283"/>
      <c r="I8" s="283"/>
      <c r="J8" s="283"/>
      <c r="K8" s="283"/>
      <c r="L8" s="289"/>
      <c r="M8" s="289"/>
    </row>
    <row r="9" spans="1:13" ht="39.75" customHeight="1" x14ac:dyDescent="0.25">
      <c r="A9" s="160"/>
      <c r="B9" s="160"/>
      <c r="C9" s="141"/>
      <c r="D9" s="11" t="s">
        <v>33</v>
      </c>
      <c r="E9" s="141"/>
      <c r="F9" s="141"/>
      <c r="G9" s="153"/>
      <c r="H9" s="284"/>
      <c r="I9" s="284"/>
      <c r="J9" s="284"/>
      <c r="K9" s="284"/>
      <c r="L9" s="290"/>
      <c r="M9" s="290"/>
    </row>
    <row r="10" spans="1:13" ht="56.25" customHeight="1" x14ac:dyDescent="0.25">
      <c r="A10" s="149" t="s">
        <v>34</v>
      </c>
      <c r="B10" s="146">
        <v>0.4</v>
      </c>
      <c r="C10" s="139" t="s">
        <v>35</v>
      </c>
      <c r="D10" s="11" t="s">
        <v>125</v>
      </c>
      <c r="E10" s="139">
        <v>20</v>
      </c>
      <c r="F10" s="139" t="s">
        <v>37</v>
      </c>
      <c r="G10" s="139" t="s">
        <v>126</v>
      </c>
      <c r="H10" s="282">
        <f>7/25</f>
        <v>0.28000000000000003</v>
      </c>
      <c r="I10" s="273">
        <v>0.35</v>
      </c>
      <c r="J10" s="273">
        <v>0.25</v>
      </c>
      <c r="K10" s="282">
        <f>8/E10</f>
        <v>0.4</v>
      </c>
      <c r="L10" s="273">
        <f>+H10+I10+J10+K10</f>
        <v>1.28</v>
      </c>
      <c r="M10" s="273">
        <f>22*B10/E10</f>
        <v>0.44000000000000006</v>
      </c>
    </row>
    <row r="11" spans="1:13" ht="47.25" customHeight="1" x14ac:dyDescent="0.25">
      <c r="A11" s="150"/>
      <c r="B11" s="147"/>
      <c r="C11" s="140"/>
      <c r="D11" s="11" t="s">
        <v>39</v>
      </c>
      <c r="E11" s="140"/>
      <c r="F11" s="140"/>
      <c r="G11" s="140"/>
      <c r="H11" s="283"/>
      <c r="I11" s="140"/>
      <c r="J11" s="140"/>
      <c r="K11" s="283"/>
      <c r="L11" s="274"/>
      <c r="M11" s="274"/>
    </row>
    <row r="12" spans="1:13" ht="57" customHeight="1" x14ac:dyDescent="0.25">
      <c r="A12" s="151"/>
      <c r="B12" s="148"/>
      <c r="C12" s="141"/>
      <c r="D12" s="11" t="s">
        <v>41</v>
      </c>
      <c r="E12" s="140"/>
      <c r="F12" s="141"/>
      <c r="G12" s="141"/>
      <c r="H12" s="284"/>
      <c r="I12" s="141"/>
      <c r="J12" s="141"/>
      <c r="K12" s="284"/>
      <c r="L12" s="275"/>
      <c r="M12" s="275"/>
    </row>
    <row r="13" spans="1:13" ht="55.5" customHeight="1" x14ac:dyDescent="0.25">
      <c r="A13" s="149" t="s">
        <v>43</v>
      </c>
      <c r="B13" s="146">
        <v>0.3</v>
      </c>
      <c r="C13" s="139" t="s">
        <v>44</v>
      </c>
      <c r="D13" s="11" t="s">
        <v>45</v>
      </c>
      <c r="E13" s="139">
        <v>15</v>
      </c>
      <c r="F13" s="139" t="s">
        <v>29</v>
      </c>
      <c r="G13" s="139" t="s">
        <v>42</v>
      </c>
      <c r="H13" s="282">
        <f>3/30</f>
        <v>0.1</v>
      </c>
      <c r="I13" s="273">
        <v>0.33</v>
      </c>
      <c r="J13" s="273">
        <v>0.4</v>
      </c>
      <c r="K13" s="282">
        <f>1/E13</f>
        <v>6.6666666666666666E-2</v>
      </c>
      <c r="L13" s="273">
        <f>+H13+I13+J13+K13</f>
        <v>0.89666666666666672</v>
      </c>
      <c r="M13" s="273">
        <f>15*B13/E13</f>
        <v>0.3</v>
      </c>
    </row>
    <row r="14" spans="1:13" ht="39.75" customHeight="1" x14ac:dyDescent="0.25">
      <c r="A14" s="150"/>
      <c r="B14" s="147"/>
      <c r="C14" s="140"/>
      <c r="D14" s="11" t="s">
        <v>46</v>
      </c>
      <c r="E14" s="140"/>
      <c r="F14" s="140"/>
      <c r="G14" s="140"/>
      <c r="H14" s="283"/>
      <c r="I14" s="140"/>
      <c r="J14" s="140"/>
      <c r="K14" s="283"/>
      <c r="L14" s="274"/>
      <c r="M14" s="274"/>
    </row>
    <row r="15" spans="1:13" ht="39" customHeight="1" x14ac:dyDescent="0.25">
      <c r="A15" s="151"/>
      <c r="B15" s="148"/>
      <c r="C15" s="141"/>
      <c r="D15" s="11" t="s">
        <v>47</v>
      </c>
      <c r="E15" s="141"/>
      <c r="F15" s="141"/>
      <c r="G15" s="141"/>
      <c r="H15" s="284"/>
      <c r="I15" s="141"/>
      <c r="J15" s="141"/>
      <c r="K15" s="284"/>
      <c r="L15" s="275"/>
      <c r="M15" s="275"/>
    </row>
    <row r="16" spans="1:13" ht="33.75" customHeight="1" x14ac:dyDescent="0.25">
      <c r="A16" s="117" t="s">
        <v>48</v>
      </c>
      <c r="B16" s="118">
        <f>SUM(B6:B15)</f>
        <v>1</v>
      </c>
      <c r="C16" s="118"/>
      <c r="D16" s="5"/>
      <c r="E16" s="5"/>
      <c r="F16" s="5"/>
      <c r="G16" s="11"/>
      <c r="H16" s="118">
        <f>SUM(H7:H15)</f>
        <v>0.63</v>
      </c>
      <c r="I16" s="118">
        <f>SUM(I7:I15)</f>
        <v>0.92999999999999994</v>
      </c>
      <c r="J16" s="118">
        <f>SUM(J7:J15)</f>
        <v>1.1499999999999999</v>
      </c>
      <c r="K16" s="118">
        <f>SUM(K7:K15)</f>
        <v>0.46666666666666667</v>
      </c>
      <c r="L16" s="23">
        <f>SUM(L7:L15)/3</f>
        <v>1.058888888888889</v>
      </c>
      <c r="M16" s="23">
        <f>SUM(M7:M15)</f>
        <v>1.04</v>
      </c>
    </row>
    <row r="17" spans="1:13" ht="29.25" customHeight="1" x14ac:dyDescent="0.25">
      <c r="A17" s="13"/>
    </row>
    <row r="18" spans="1:13" x14ac:dyDescent="0.25">
      <c r="I18" s="20"/>
      <c r="J18" s="20"/>
      <c r="K18" s="20"/>
      <c r="L18" s="20"/>
      <c r="M18" s="20"/>
    </row>
  </sheetData>
  <mergeCells count="41">
    <mergeCell ref="B2:M2"/>
    <mergeCell ref="A4:G4"/>
    <mergeCell ref="H4:M4"/>
    <mergeCell ref="H5:K5"/>
    <mergeCell ref="M5:M6"/>
    <mergeCell ref="M7:M9"/>
    <mergeCell ref="A6:A9"/>
    <mergeCell ref="B6:B9"/>
    <mergeCell ref="C6:C9"/>
    <mergeCell ref="E6:E9"/>
    <mergeCell ref="F6:F9"/>
    <mergeCell ref="G6:G9"/>
    <mergeCell ref="H7:H9"/>
    <mergeCell ref="I7:I9"/>
    <mergeCell ref="J7:J9"/>
    <mergeCell ref="K7:K9"/>
    <mergeCell ref="L7:L9"/>
    <mergeCell ref="A10:A12"/>
    <mergeCell ref="B10:B12"/>
    <mergeCell ref="C10:C12"/>
    <mergeCell ref="E10:E12"/>
    <mergeCell ref="F10:F12"/>
    <mergeCell ref="M10:M12"/>
    <mergeCell ref="G10:G12"/>
    <mergeCell ref="H10:H12"/>
    <mergeCell ref="I10:I12"/>
    <mergeCell ref="J10:J12"/>
    <mergeCell ref="K10:K12"/>
    <mergeCell ref="L10:L12"/>
    <mergeCell ref="M13:M15"/>
    <mergeCell ref="A13:A15"/>
    <mergeCell ref="B13:B15"/>
    <mergeCell ref="C13:C15"/>
    <mergeCell ref="E13:E15"/>
    <mergeCell ref="F13:F15"/>
    <mergeCell ref="G13:G15"/>
    <mergeCell ref="H13:H15"/>
    <mergeCell ref="I13:I15"/>
    <mergeCell ref="J13:J15"/>
    <mergeCell ref="K13:K15"/>
    <mergeCell ref="L13:L15"/>
  </mergeCells>
  <conditionalFormatting sqref="L7">
    <cfRule type="cellIs" dxfId="0" priority="1" operator="greaterThan">
      <formula>100</formula>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B1:I20"/>
  <sheetViews>
    <sheetView view="pageBreakPreview" zoomScale="71" zoomScaleSheetLayoutView="71" workbookViewId="0">
      <selection activeCell="P13" sqref="P13"/>
    </sheetView>
  </sheetViews>
  <sheetFormatPr baseColWidth="10" defaultColWidth="11.42578125" defaultRowHeight="15" x14ac:dyDescent="0.25"/>
  <cols>
    <col min="1" max="1" width="3.28515625" customWidth="1"/>
    <col min="2" max="2" width="6.85546875" customWidth="1"/>
    <col min="3" max="3" width="15.7109375" customWidth="1"/>
    <col min="4" max="4" width="19.7109375" customWidth="1"/>
    <col min="8" max="8" width="15.28515625" customWidth="1"/>
    <col min="9" max="9" width="17.85546875" customWidth="1"/>
  </cols>
  <sheetData>
    <row r="1" spans="2:9" ht="25.5" customHeight="1" thickBot="1" x14ac:dyDescent="0.3"/>
    <row r="2" spans="2:9" ht="15.75" hidden="1" thickBot="1" x14ac:dyDescent="0.3"/>
    <row r="3" spans="2:9" ht="38.25" customHeight="1" thickBot="1" x14ac:dyDescent="0.3">
      <c r="B3" s="320" t="s">
        <v>145</v>
      </c>
      <c r="C3" s="321"/>
      <c r="D3" s="321"/>
      <c r="E3" s="321"/>
      <c r="F3" s="321"/>
      <c r="G3" s="321"/>
      <c r="H3" s="321"/>
      <c r="I3" s="322"/>
    </row>
    <row r="4" spans="2:9" ht="15.75" thickBot="1" x14ac:dyDescent="0.3">
      <c r="B4" s="318" t="s">
        <v>146</v>
      </c>
      <c r="C4" s="314"/>
      <c r="D4" s="314"/>
      <c r="E4" s="323" t="s">
        <v>147</v>
      </c>
      <c r="F4" s="324"/>
      <c r="G4" s="325"/>
      <c r="H4" s="314" t="s">
        <v>148</v>
      </c>
      <c r="I4" s="315"/>
    </row>
    <row r="5" spans="2:9" ht="15.75" thickBot="1" x14ac:dyDescent="0.3">
      <c r="B5" s="319"/>
      <c r="C5" s="316"/>
      <c r="D5" s="316"/>
      <c r="E5" s="59">
        <v>1</v>
      </c>
      <c r="F5" s="60">
        <v>2</v>
      </c>
      <c r="G5" s="60">
        <v>3</v>
      </c>
      <c r="H5" s="316"/>
      <c r="I5" s="317"/>
    </row>
    <row r="6" spans="2:9" ht="30.75" customHeight="1" x14ac:dyDescent="0.25">
      <c r="B6" s="55">
        <v>1</v>
      </c>
      <c r="C6" s="310" t="s">
        <v>149</v>
      </c>
      <c r="D6" s="310"/>
      <c r="E6" s="61"/>
      <c r="F6" s="61"/>
      <c r="G6" s="61"/>
      <c r="H6" s="326"/>
      <c r="I6" s="327"/>
    </row>
    <row r="7" spans="2:9" ht="39" customHeight="1" x14ac:dyDescent="0.25">
      <c r="B7" s="54">
        <v>2</v>
      </c>
      <c r="C7" s="311" t="s">
        <v>150</v>
      </c>
      <c r="D7" s="311"/>
      <c r="E7" s="50"/>
      <c r="F7" s="50"/>
      <c r="G7" s="50"/>
      <c r="H7" s="308"/>
      <c r="I7" s="309"/>
    </row>
    <row r="8" spans="2:9" ht="30" customHeight="1" x14ac:dyDescent="0.25">
      <c r="B8" s="54">
        <v>3</v>
      </c>
      <c r="C8" s="311" t="s">
        <v>151</v>
      </c>
      <c r="D8" s="311"/>
      <c r="E8" s="50"/>
      <c r="F8" s="50"/>
      <c r="G8" s="50"/>
      <c r="H8" s="308"/>
      <c r="I8" s="309"/>
    </row>
    <row r="9" spans="2:9" ht="34.5" customHeight="1" x14ac:dyDescent="0.25">
      <c r="B9" s="54">
        <v>4</v>
      </c>
      <c r="C9" s="311" t="s">
        <v>152</v>
      </c>
      <c r="D9" s="311"/>
      <c r="E9" s="50"/>
      <c r="F9" s="50"/>
      <c r="G9" s="50"/>
      <c r="H9" s="308"/>
      <c r="I9" s="309"/>
    </row>
    <row r="10" spans="2:9" ht="30.75" customHeight="1" x14ac:dyDescent="0.25">
      <c r="B10" s="54">
        <v>5</v>
      </c>
      <c r="C10" s="311" t="s">
        <v>153</v>
      </c>
      <c r="D10" s="311"/>
      <c r="E10" s="50"/>
      <c r="F10" s="50"/>
      <c r="G10" s="50"/>
      <c r="H10" s="308"/>
      <c r="I10" s="309"/>
    </row>
    <row r="11" spans="2:9" ht="33.75" customHeight="1" x14ac:dyDescent="0.25">
      <c r="B11" s="54">
        <v>6</v>
      </c>
      <c r="C11" s="311" t="s">
        <v>154</v>
      </c>
      <c r="D11" s="311"/>
      <c r="E11" s="50"/>
      <c r="F11" s="50"/>
      <c r="G11" s="50"/>
      <c r="H11" s="308"/>
      <c r="I11" s="309"/>
    </row>
    <row r="12" spans="2:9" ht="25.5" customHeight="1" x14ac:dyDescent="0.25">
      <c r="B12" s="54">
        <v>7</v>
      </c>
      <c r="C12" s="311" t="s">
        <v>155</v>
      </c>
      <c r="D12" s="311"/>
      <c r="E12" s="51"/>
      <c r="F12" s="51"/>
      <c r="G12" s="51"/>
      <c r="H12" s="312"/>
      <c r="I12" s="313"/>
    </row>
    <row r="13" spans="2:9" ht="46.5" customHeight="1" x14ac:dyDescent="0.25">
      <c r="B13" s="54">
        <v>8</v>
      </c>
      <c r="C13" s="311" t="s">
        <v>156</v>
      </c>
      <c r="D13" s="311"/>
      <c r="E13" s="51"/>
      <c r="F13" s="51"/>
      <c r="G13" s="51"/>
      <c r="H13" s="312"/>
      <c r="I13" s="313"/>
    </row>
    <row r="14" spans="2:9" ht="30.75" customHeight="1" x14ac:dyDescent="0.25">
      <c r="B14" s="54">
        <v>9</v>
      </c>
      <c r="C14" s="311" t="s">
        <v>157</v>
      </c>
      <c r="D14" s="311"/>
      <c r="E14" s="51"/>
      <c r="F14" s="51"/>
      <c r="G14" s="51"/>
      <c r="H14" s="312"/>
      <c r="I14" s="313"/>
    </row>
    <row r="15" spans="2:9" x14ac:dyDescent="0.25">
      <c r="B15" s="54">
        <v>10</v>
      </c>
      <c r="C15" s="311"/>
      <c r="D15" s="311"/>
      <c r="E15" s="51"/>
      <c r="F15" s="51"/>
      <c r="G15" s="51"/>
      <c r="H15" s="312"/>
      <c r="I15" s="313"/>
    </row>
    <row r="16" spans="2:9" x14ac:dyDescent="0.25">
      <c r="B16" s="54">
        <v>11</v>
      </c>
      <c r="C16" s="311"/>
      <c r="D16" s="311"/>
      <c r="E16" s="51"/>
      <c r="F16" s="51"/>
      <c r="G16" s="51"/>
      <c r="H16" s="312"/>
      <c r="I16" s="313"/>
    </row>
    <row r="17" spans="2:9" x14ac:dyDescent="0.25">
      <c r="B17" s="54">
        <v>12</v>
      </c>
      <c r="C17" s="311"/>
      <c r="D17" s="311"/>
      <c r="E17" s="51"/>
      <c r="F17" s="51"/>
      <c r="G17" s="51"/>
      <c r="H17" s="312"/>
      <c r="I17" s="313"/>
    </row>
    <row r="18" spans="2:9" ht="15.75" thickBot="1" x14ac:dyDescent="0.3"/>
    <row r="19" spans="2:9" ht="11.25" customHeight="1" thickBot="1" x14ac:dyDescent="0.3">
      <c r="B19" s="307" t="s">
        <v>158</v>
      </c>
      <c r="C19" s="307"/>
      <c r="D19" s="307"/>
      <c r="E19" s="307"/>
      <c r="F19" s="307"/>
      <c r="G19" s="307"/>
      <c r="H19" s="307"/>
      <c r="I19" s="307"/>
    </row>
    <row r="20" spans="2:9" ht="6.75" customHeight="1" thickBot="1" x14ac:dyDescent="0.3">
      <c r="B20" s="307"/>
      <c r="C20" s="307"/>
      <c r="D20" s="307"/>
      <c r="E20" s="307"/>
      <c r="F20" s="307"/>
      <c r="G20" s="307"/>
      <c r="H20" s="307"/>
      <c r="I20" s="307"/>
    </row>
  </sheetData>
  <mergeCells count="29">
    <mergeCell ref="H12:I12"/>
    <mergeCell ref="H10:I10"/>
    <mergeCell ref="C11:D11"/>
    <mergeCell ref="C12:D12"/>
    <mergeCell ref="H8:I8"/>
    <mergeCell ref="H9:I9"/>
    <mergeCell ref="H11:I11"/>
    <mergeCell ref="C10:D10"/>
    <mergeCell ref="H4:I5"/>
    <mergeCell ref="B4:D5"/>
    <mergeCell ref="B3:I3"/>
    <mergeCell ref="E4:G4"/>
    <mergeCell ref="H6:I6"/>
    <mergeCell ref="B19:I20"/>
    <mergeCell ref="H7:I7"/>
    <mergeCell ref="C6:D6"/>
    <mergeCell ref="C7:D7"/>
    <mergeCell ref="C8:D8"/>
    <mergeCell ref="C9:D9"/>
    <mergeCell ref="H13:I13"/>
    <mergeCell ref="H14:I14"/>
    <mergeCell ref="C17:D17"/>
    <mergeCell ref="H17:I17"/>
    <mergeCell ref="H15:I15"/>
    <mergeCell ref="H16:I16"/>
    <mergeCell ref="C13:D13"/>
    <mergeCell ref="C14:D14"/>
    <mergeCell ref="C15:D15"/>
    <mergeCell ref="C16:D16"/>
  </mergeCells>
  <pageMargins left="0.7" right="0.7" top="0.75" bottom="0.75" header="0.3" footer="0.3"/>
  <pageSetup scale="80"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workbookViewId="0">
      <selection activeCell="D6" sqref="D6"/>
    </sheetView>
  </sheetViews>
  <sheetFormatPr baseColWidth="10" defaultColWidth="11.42578125" defaultRowHeight="15" x14ac:dyDescent="0.25"/>
  <cols>
    <col min="2" max="2" width="20.42578125" customWidth="1"/>
    <col min="3" max="3" width="38.28515625" customWidth="1"/>
    <col min="4" max="4" width="48.7109375" customWidth="1"/>
  </cols>
  <sheetData>
    <row r="2" spans="2:5" x14ac:dyDescent="0.25">
      <c r="B2" s="335" t="s">
        <v>159</v>
      </c>
      <c r="C2" s="38" t="s">
        <v>2</v>
      </c>
      <c r="D2" s="37"/>
      <c r="E2" s="37"/>
    </row>
    <row r="3" spans="2:5" x14ac:dyDescent="0.25">
      <c r="B3" s="335"/>
      <c r="C3" s="39" t="s">
        <v>160</v>
      </c>
    </row>
    <row r="4" spans="2:5" x14ac:dyDescent="0.25">
      <c r="B4" s="335"/>
      <c r="C4" s="39" t="s">
        <v>161</v>
      </c>
    </row>
    <row r="5" spans="2:5" x14ac:dyDescent="0.25">
      <c r="B5" s="335"/>
      <c r="C5" s="39" t="s">
        <v>162</v>
      </c>
    </row>
    <row r="6" spans="2:5" x14ac:dyDescent="0.25">
      <c r="B6" s="335"/>
      <c r="C6" s="333" t="s">
        <v>163</v>
      </c>
    </row>
    <row r="7" spans="2:5" x14ac:dyDescent="0.25">
      <c r="B7" s="335"/>
      <c r="C7" s="334"/>
    </row>
    <row r="8" spans="2:5" ht="135.75" customHeight="1" x14ac:dyDescent="0.25">
      <c r="B8" s="328" t="s">
        <v>14</v>
      </c>
      <c r="C8" s="41" t="s">
        <v>18</v>
      </c>
      <c r="D8" s="44" t="s">
        <v>164</v>
      </c>
    </row>
    <row r="9" spans="2:5" ht="106.5" customHeight="1" x14ac:dyDescent="0.25">
      <c r="B9" s="329"/>
      <c r="C9" s="42" t="s">
        <v>19</v>
      </c>
      <c r="D9" s="45" t="s">
        <v>165</v>
      </c>
    </row>
    <row r="10" spans="2:5" ht="60" x14ac:dyDescent="0.25">
      <c r="B10" s="329"/>
      <c r="C10" s="41" t="s">
        <v>20</v>
      </c>
      <c r="D10" s="45" t="s">
        <v>166</v>
      </c>
    </row>
    <row r="11" spans="2:5" ht="45" x14ac:dyDescent="0.25">
      <c r="B11" s="329"/>
      <c r="C11" s="43" t="s">
        <v>21</v>
      </c>
      <c r="D11" s="46" t="s">
        <v>167</v>
      </c>
    </row>
    <row r="12" spans="2:5" ht="75" x14ac:dyDescent="0.25">
      <c r="B12" s="329"/>
      <c r="C12" s="43" t="s">
        <v>22</v>
      </c>
      <c r="D12" s="46" t="s">
        <v>168</v>
      </c>
    </row>
    <row r="13" spans="2:5" ht="51.75" customHeight="1" x14ac:dyDescent="0.25">
      <c r="B13" s="329"/>
      <c r="C13" s="43" t="s">
        <v>23</v>
      </c>
      <c r="D13" s="47" t="s">
        <v>169</v>
      </c>
    </row>
    <row r="14" spans="2:5" ht="48" customHeight="1" x14ac:dyDescent="0.25">
      <c r="B14" s="329"/>
      <c r="C14" s="41" t="s">
        <v>170</v>
      </c>
    </row>
    <row r="15" spans="2:5" ht="39" customHeight="1" x14ac:dyDescent="0.25">
      <c r="B15" s="330"/>
      <c r="C15" s="41" t="s">
        <v>171</v>
      </c>
    </row>
    <row r="16" spans="2:5" ht="39" customHeight="1" x14ac:dyDescent="0.25">
      <c r="B16" s="331" t="s">
        <v>172</v>
      </c>
      <c r="C16" s="40" t="s">
        <v>110</v>
      </c>
    </row>
    <row r="17" spans="2:3" x14ac:dyDescent="0.25">
      <c r="B17" s="332"/>
      <c r="C17" s="40" t="s">
        <v>173</v>
      </c>
    </row>
    <row r="18" spans="2:3" x14ac:dyDescent="0.25">
      <c r="B18" s="332"/>
      <c r="C18" s="48" t="s">
        <v>112</v>
      </c>
    </row>
    <row r="19" spans="2:3" x14ac:dyDescent="0.25">
      <c r="B19" s="332"/>
      <c r="C19" s="48" t="s">
        <v>113</v>
      </c>
    </row>
    <row r="20" spans="2:3" x14ac:dyDescent="0.25">
      <c r="B20" s="332"/>
      <c r="C20" s="48" t="s">
        <v>174</v>
      </c>
    </row>
    <row r="21" spans="2:3" x14ac:dyDescent="0.25">
      <c r="B21" s="332"/>
      <c r="C21" s="48" t="s">
        <v>175</v>
      </c>
    </row>
  </sheetData>
  <mergeCells count="4">
    <mergeCell ref="B8:B15"/>
    <mergeCell ref="B16:B21"/>
    <mergeCell ref="C6:C7"/>
    <mergeCell ref="B2:B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64454E78071C0459250C931E6372AB4" ma:contentTypeVersion="11" ma:contentTypeDescription="Crear nuevo documento." ma:contentTypeScope="" ma:versionID="90bcc038fac5bcb535342d9d90d74c18">
  <xsd:schema xmlns:xsd="http://www.w3.org/2001/XMLSchema" xmlns:xs="http://www.w3.org/2001/XMLSchema" xmlns:p="http://schemas.microsoft.com/office/2006/metadata/properties" xmlns:ns3="e005b361-1b45-4344-bcf3-bcf64b9ffc1f" xmlns:ns4="3a6ebed4-ca78-4498-ac91-6b1043cf37bf" targetNamespace="http://schemas.microsoft.com/office/2006/metadata/properties" ma:root="true" ma:fieldsID="135230dc8f13cd608f581259e65a9b13" ns3:_="" ns4:_="">
    <xsd:import namespace="e005b361-1b45-4344-bcf3-bcf64b9ffc1f"/>
    <xsd:import namespace="3a6ebed4-ca78-4498-ac91-6b1043cf37bf"/>
    <xsd:element name="properties">
      <xsd:complexType>
        <xsd:sequence>
          <xsd:element name="documentManagement">
            <xsd:complexType>
              <xsd:all>
                <xsd:element ref="ns3:MediaServiceMetadata" minOccurs="0"/>
                <xsd:element ref="ns3:MediaServiceFastMetadata" minOccurs="0"/>
                <xsd:element ref="ns3:MediaServiceAutoTags" minOccurs="0"/>
                <xsd:element ref="ns4:SharedWithUsers" minOccurs="0"/>
                <xsd:element ref="ns4:SharedWithDetails" minOccurs="0"/>
                <xsd:element ref="ns4:SharingHintHash"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05b361-1b45-4344-bcf3-bcf64b9ffc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a6ebed4-ca78-4498-ac91-6b1043cf37bf"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SharingHintHash" ma:index="13"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20DCF19-EACF-426F-9969-2CB170FF1E15}">
  <ds:schemaRefs>
    <ds:schemaRef ds:uri="http://schemas.microsoft.com/sharepoint/v3/contenttype/forms"/>
  </ds:schemaRefs>
</ds:datastoreItem>
</file>

<file path=customXml/itemProps2.xml><?xml version="1.0" encoding="utf-8"?>
<ds:datastoreItem xmlns:ds="http://schemas.openxmlformats.org/officeDocument/2006/customXml" ds:itemID="{84EE9319-DB54-4F9B-A90A-949AA33C46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05b361-1b45-4344-bcf3-bcf64b9ffc1f"/>
    <ds:schemaRef ds:uri="3a6ebed4-ca78-4498-ac91-6b1043cf37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C78106-F403-430B-B850-41F666563853}">
  <ds:schemaRefs>
    <ds:schemaRef ds:uri="http://schemas.microsoft.com/office/2006/documentManagement/types"/>
    <ds:schemaRef ds:uri="http://purl.org/dc/elements/1.1/"/>
    <ds:schemaRef ds:uri="http://purl.org/dc/dcmitype/"/>
    <ds:schemaRef ds:uri="http://schemas.openxmlformats.org/package/2006/metadata/core-properties"/>
    <ds:schemaRef ds:uri="http://www.w3.org/XML/1998/namespace"/>
    <ds:schemaRef ds:uri="http://schemas.microsoft.com/office/infopath/2007/PartnerControls"/>
    <ds:schemaRef ds:uri="http://purl.org/dc/terms/"/>
    <ds:schemaRef ds:uri="3a6ebed4-ca78-4498-ac91-6b1043cf37bf"/>
    <ds:schemaRef ds:uri="e005b361-1b45-4344-bcf3-bcf64b9ffc1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Concertacion </vt:lpstr>
      <vt:lpstr>instructivo de diligenciamiento</vt:lpstr>
      <vt:lpstr>ANEXO 1</vt:lpstr>
      <vt:lpstr>Seguimiento 2</vt:lpstr>
      <vt:lpstr>Seguimiento 3</vt:lpstr>
      <vt:lpstr>Seguimiento 4</vt:lpstr>
      <vt:lpstr>Final</vt:lpstr>
      <vt:lpstr>Componente de Gestion Adicional</vt:lpstr>
      <vt:lpstr>Instructivo</vt:lpstr>
      <vt:lpstr>'ANEXO 1'!Área_de_impresión</vt:lpstr>
      <vt:lpstr>'Componente de Gestion Adicional'!Área_de_impresión</vt:lpstr>
      <vt:lpstr>'instructivo de diligenciamiento'!Área_de_impresión</vt:lpstr>
    </vt:vector>
  </TitlesOfParts>
  <Manager/>
  <Company>Departamento Administrativo de la Función Pública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Anexo_1_Concertación_seguimiento_retroalimentación_y_evaluación_de_compromisos_gerenciales</dc:title>
  <dc:subject/>
  <dc:creator>Jeimy Paola Ortiz Gracia</dc:creator>
  <cp:keywords>servidores públicos,gerentes,gobierno</cp:keywords>
  <dc:description/>
  <cp:lastModifiedBy>Sonia Liliana Sanabria Ramos</cp:lastModifiedBy>
  <cp:revision/>
  <cp:lastPrinted>2021-05-21T15:38:31Z</cp:lastPrinted>
  <dcterms:created xsi:type="dcterms:W3CDTF">2014-03-17T17:12:16Z</dcterms:created>
  <dcterms:modified xsi:type="dcterms:W3CDTF">2021-07-26T15:16:38Z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0x010100364454E78071C0459250C931E6372AB4</vt:lpwstr>
  </property>
</Properties>
</file>