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mc:AlternateContent xmlns:mc="http://schemas.openxmlformats.org/markup-compatibility/2006">
    <mc:Choice Requires="x15">
      <x15ac:absPath xmlns:x15ac="http://schemas.microsoft.com/office/spreadsheetml/2010/11/ac" url="/Users/linamsilvina/Downloads/"/>
    </mc:Choice>
  </mc:AlternateContent>
  <xr:revisionPtr revIDLastSave="0" documentId="8_{F9D0ACDF-5025-9F45-8BF5-6BD5951C4F5B}" xr6:coauthVersionLast="47" xr6:coauthVersionMax="47" xr10:uidLastSave="{00000000-0000-0000-0000-000000000000}"/>
  <bookViews>
    <workbookView xWindow="0" yWindow="460" windowWidth="28800" windowHeight="12140" firstSheet="2" activeTab="6" xr2:uid="{00000000-000D-0000-FFFF-FFFF00000000}"/>
  </bookViews>
  <sheets>
    <sheet name="Gestión de Riesgos" sheetId="1" r:id="rId1"/>
    <sheet name="Riesgos de Corrupción" sheetId="2" r:id="rId2"/>
    <sheet name="Racionalización de Trámites" sheetId="3" r:id="rId3"/>
    <sheet name="RendiciónCuentas" sheetId="4" r:id="rId4"/>
    <sheet name="Atención al Ciudadano" sheetId="5" r:id="rId5"/>
    <sheet name="Tranparencia y Acceso a Inf. " sheetId="6" r:id="rId6"/>
    <sheet name="Participación Ciudadana" sheetId="7" r:id="rId7"/>
  </sheets>
  <definedNames>
    <definedName name="_xlnm._FilterDatabase" localSheetId="2" hidden="1">'Racionalización de Trámites'!$A$15:$AB$36</definedName>
    <definedName name="A" localSheetId="4">#REF!</definedName>
    <definedName name="A" localSheetId="6">#REF!</definedName>
    <definedName name="A" localSheetId="2">#REF!</definedName>
    <definedName name="A" localSheetId="3">#REF!</definedName>
    <definedName name="A" localSheetId="1">#REF!</definedName>
    <definedName name="A" localSheetId="5">#REF!</definedName>
    <definedName name="A">#REF!</definedName>
    <definedName name="A_Obj1" localSheetId="4">#REF!</definedName>
    <definedName name="A_Obj1" localSheetId="6">#REF!</definedName>
    <definedName name="A_Obj1" localSheetId="2">#REF!</definedName>
    <definedName name="A_Obj1" localSheetId="3">#REF!</definedName>
    <definedName name="A_Obj1" localSheetId="1">#REF!</definedName>
    <definedName name="A_Obj1" localSheetId="5">#REF!</definedName>
    <definedName name="A_Obj1">#REF!</definedName>
    <definedName name="A_Obj2" localSheetId="4">#REF!</definedName>
    <definedName name="A_Obj2" localSheetId="6">#REF!</definedName>
    <definedName name="A_Obj2" localSheetId="2">#REF!</definedName>
    <definedName name="A_Obj2" localSheetId="3">#REF!</definedName>
    <definedName name="A_Obj2" localSheetId="1">#REF!</definedName>
    <definedName name="A_Obj2" localSheetId="5">#REF!</definedName>
    <definedName name="A_Obj2">#REF!</definedName>
    <definedName name="A_Obj3" localSheetId="4">#REF!</definedName>
    <definedName name="A_Obj3" localSheetId="6">#REF!</definedName>
    <definedName name="A_Obj3" localSheetId="2">#REF!</definedName>
    <definedName name="A_Obj3" localSheetId="3">#REF!</definedName>
    <definedName name="A_Obj3" localSheetId="1">#REF!</definedName>
    <definedName name="A_Obj3" localSheetId="5">#REF!</definedName>
    <definedName name="A_Obj3">#REF!</definedName>
    <definedName name="A_Obj4" localSheetId="4">#REF!</definedName>
    <definedName name="A_Obj4" localSheetId="6">#REF!</definedName>
    <definedName name="A_Obj4" localSheetId="2">#REF!</definedName>
    <definedName name="A_Obj4" localSheetId="3">#REF!</definedName>
    <definedName name="A_Obj4" localSheetId="1">#REF!</definedName>
    <definedName name="A_Obj4" localSheetId="5">#REF!</definedName>
    <definedName name="A_Obj4">#REF!</definedName>
    <definedName name="Acc_1" localSheetId="4">#REF!</definedName>
    <definedName name="Acc_1" localSheetId="6">#REF!</definedName>
    <definedName name="Acc_1" localSheetId="2">#REF!</definedName>
    <definedName name="Acc_1" localSheetId="3">#REF!</definedName>
    <definedName name="Acc_1" localSheetId="1">#REF!</definedName>
    <definedName name="Acc_1" localSheetId="5">#REF!</definedName>
    <definedName name="Acc_1">#REF!</definedName>
    <definedName name="acc_10" localSheetId="4">#REF!</definedName>
    <definedName name="acc_10" localSheetId="6">#REF!</definedName>
    <definedName name="acc_10" localSheetId="2">#REF!</definedName>
    <definedName name="acc_10" localSheetId="3">#REF!</definedName>
    <definedName name="acc_10" localSheetId="1">#REF!</definedName>
    <definedName name="acc_10" localSheetId="5">#REF!</definedName>
    <definedName name="acc_10">#REF!</definedName>
    <definedName name="ACC_1011">#REF!</definedName>
    <definedName name="Acc_2" localSheetId="4">#REF!</definedName>
    <definedName name="Acc_2" localSheetId="6">#REF!</definedName>
    <definedName name="Acc_2" localSheetId="2">#REF!</definedName>
    <definedName name="Acc_2" localSheetId="3">#REF!</definedName>
    <definedName name="Acc_2" localSheetId="1">#REF!</definedName>
    <definedName name="Acc_2" localSheetId="5">#REF!</definedName>
    <definedName name="Acc_2">#REF!</definedName>
    <definedName name="Acc_22" localSheetId="4">#REF!</definedName>
    <definedName name="Acc_22" localSheetId="6">#REF!</definedName>
    <definedName name="Acc_22" localSheetId="2">#REF!</definedName>
    <definedName name="Acc_22" localSheetId="3">#REF!</definedName>
    <definedName name="Acc_22" localSheetId="1">#REF!</definedName>
    <definedName name="Acc_22" localSheetId="5">#REF!</definedName>
    <definedName name="Acc_22">#REF!</definedName>
    <definedName name="Acc_3" localSheetId="4">#REF!</definedName>
    <definedName name="Acc_3" localSheetId="6">#REF!</definedName>
    <definedName name="Acc_3" localSheetId="2">#REF!</definedName>
    <definedName name="Acc_3" localSheetId="3">#REF!</definedName>
    <definedName name="Acc_3" localSheetId="1">#REF!</definedName>
    <definedName name="Acc_3" localSheetId="5">#REF!</definedName>
    <definedName name="Acc_3">#REF!</definedName>
    <definedName name="Acc_4" localSheetId="4">#REF!</definedName>
    <definedName name="Acc_4" localSheetId="6">#REF!</definedName>
    <definedName name="Acc_4" localSheetId="2">#REF!</definedName>
    <definedName name="Acc_4" localSheetId="3">#REF!</definedName>
    <definedName name="Acc_4" localSheetId="1">#REF!</definedName>
    <definedName name="Acc_4" localSheetId="5">#REF!</definedName>
    <definedName name="Acc_4">#REF!</definedName>
    <definedName name="Acc_5" localSheetId="4">#REF!</definedName>
    <definedName name="Acc_5" localSheetId="6">#REF!</definedName>
    <definedName name="Acc_5" localSheetId="2">#REF!</definedName>
    <definedName name="Acc_5" localSheetId="3">#REF!</definedName>
    <definedName name="Acc_5" localSheetId="1">#REF!</definedName>
    <definedName name="Acc_5" localSheetId="5">#REF!</definedName>
    <definedName name="Acc_5">#REF!</definedName>
    <definedName name="Acc_6" localSheetId="4">#REF!</definedName>
    <definedName name="Acc_6" localSheetId="6">#REF!</definedName>
    <definedName name="Acc_6" localSheetId="2">#REF!</definedName>
    <definedName name="Acc_6" localSheetId="3">#REF!</definedName>
    <definedName name="Acc_6" localSheetId="1">#REF!</definedName>
    <definedName name="Acc_6" localSheetId="5">#REF!</definedName>
    <definedName name="Acc_6">#REF!</definedName>
    <definedName name="Acc_7" localSheetId="4">#REF!</definedName>
    <definedName name="Acc_7" localSheetId="6">#REF!</definedName>
    <definedName name="Acc_7" localSheetId="2">#REF!</definedName>
    <definedName name="Acc_7" localSheetId="3">#REF!</definedName>
    <definedName name="Acc_7" localSheetId="1">#REF!</definedName>
    <definedName name="Acc_7" localSheetId="5">#REF!</definedName>
    <definedName name="Acc_7">#REF!</definedName>
    <definedName name="Acc_8" localSheetId="4">#REF!</definedName>
    <definedName name="Acc_8" localSheetId="6">#REF!</definedName>
    <definedName name="Acc_8" localSheetId="2">#REF!</definedName>
    <definedName name="Acc_8" localSheetId="3">#REF!</definedName>
    <definedName name="Acc_8" localSheetId="1">#REF!</definedName>
    <definedName name="Acc_8" localSheetId="5">#REF!</definedName>
    <definedName name="Acc_8">#REF!</definedName>
    <definedName name="Acc_9" localSheetId="4">#REF!</definedName>
    <definedName name="Acc_9" localSheetId="6">#REF!</definedName>
    <definedName name="Acc_9" localSheetId="2">#REF!</definedName>
    <definedName name="Acc_9" localSheetId="3">#REF!</definedName>
    <definedName name="Acc_9" localSheetId="1">#REF!</definedName>
    <definedName name="Acc_9" localSheetId="5">#REF!</definedName>
    <definedName name="Acc_9">#REF!</definedName>
    <definedName name="acc_d" localSheetId="4">#REF!</definedName>
    <definedName name="acc_d" localSheetId="6">#REF!</definedName>
    <definedName name="acc_d" localSheetId="2">#REF!</definedName>
    <definedName name="acc_d" localSheetId="3">#REF!</definedName>
    <definedName name="acc_d" localSheetId="1">#REF!</definedName>
    <definedName name="acc_d" localSheetId="5">#REF!</definedName>
    <definedName name="acc_d">#REF!</definedName>
    <definedName name="accdd" localSheetId="4">#REF!</definedName>
    <definedName name="accdd" localSheetId="6">#REF!</definedName>
    <definedName name="accdd" localSheetId="2">#REF!</definedName>
    <definedName name="accdd" localSheetId="3">#REF!</definedName>
    <definedName name="accdd" localSheetId="1">#REF!</definedName>
    <definedName name="accdd" localSheetId="5">#REF!</definedName>
    <definedName name="accdd">#REF!</definedName>
    <definedName name="accddas" localSheetId="4">#REF!</definedName>
    <definedName name="accddas" localSheetId="6">#REF!</definedName>
    <definedName name="accddas" localSheetId="2">#REF!</definedName>
    <definedName name="accddas" localSheetId="3">#REF!</definedName>
    <definedName name="accddas" localSheetId="1">#REF!</definedName>
    <definedName name="accddas" localSheetId="5">#REF!</definedName>
    <definedName name="accddas">#REF!</definedName>
    <definedName name="AV_4">#REF!</definedName>
    <definedName name="ciudadano" localSheetId="4">#REF!</definedName>
    <definedName name="ciudadano" localSheetId="6">#REF!</definedName>
    <definedName name="ciudadano" localSheetId="2">#REF!</definedName>
    <definedName name="ciudadano" localSheetId="3">#REF!</definedName>
    <definedName name="ciudadano" localSheetId="1">#REF!</definedName>
    <definedName name="ciudadano" localSheetId="5">#REF!</definedName>
    <definedName name="ciudadano">#REF!</definedName>
    <definedName name="Departamentos" localSheetId="4">#REF!</definedName>
    <definedName name="Departamentos" localSheetId="6">#REF!</definedName>
    <definedName name="Departamentos" localSheetId="2">#REF!</definedName>
    <definedName name="Departamentos" localSheetId="3">#REF!</definedName>
    <definedName name="Departamentos" localSheetId="1">#REF!</definedName>
    <definedName name="Departamentos" localSheetId="5">#REF!</definedName>
    <definedName name="Departamentos">#REF!</definedName>
    <definedName name="Fuentes" localSheetId="4">#REF!</definedName>
    <definedName name="Fuentes" localSheetId="6">#REF!</definedName>
    <definedName name="Fuentes" localSheetId="2">#REF!</definedName>
    <definedName name="Fuentes" localSheetId="3">#REF!</definedName>
    <definedName name="Fuentes" localSheetId="1">#REF!</definedName>
    <definedName name="Fuentes" localSheetId="5">#REF!</definedName>
    <definedName name="Fuentes">#REF!</definedName>
    <definedName name="hola" localSheetId="4">#REF!</definedName>
    <definedName name="hola" localSheetId="6">#REF!</definedName>
    <definedName name="hola" localSheetId="2">#REF!</definedName>
    <definedName name="hola" localSheetId="3">#REF!</definedName>
    <definedName name="hola" localSheetId="1">#REF!</definedName>
    <definedName name="hola" localSheetId="5">#REF!</definedName>
    <definedName name="hola">#REF!</definedName>
    <definedName name="Indicadores" localSheetId="4">#REF!</definedName>
    <definedName name="Indicadores" localSheetId="6">#REF!</definedName>
    <definedName name="Indicadores" localSheetId="2">#REF!</definedName>
    <definedName name="Indicadores" localSheetId="3">#REF!</definedName>
    <definedName name="Indicadores" localSheetId="1">#REF!</definedName>
    <definedName name="Indicadores" localSheetId="5">#REF!</definedName>
    <definedName name="Indicadores">#REF!</definedName>
    <definedName name="m" localSheetId="4">#REF!</definedName>
    <definedName name="m" localSheetId="6">#REF!</definedName>
    <definedName name="m" localSheetId="2">#REF!</definedName>
    <definedName name="m" localSheetId="3">#REF!</definedName>
    <definedName name="m" localSheetId="1">#REF!</definedName>
    <definedName name="m" localSheetId="5">#REF!</definedName>
    <definedName name="m">#REF!</definedName>
    <definedName name="Monica" localSheetId="4">#REF!</definedName>
    <definedName name="Monica" localSheetId="6">#REF!</definedName>
    <definedName name="Monica" localSheetId="2">#REF!</definedName>
    <definedName name="Monica" localSheetId="3">#REF!</definedName>
    <definedName name="Monica" localSheetId="1">#REF!</definedName>
    <definedName name="Monica" localSheetId="5">#REF!</definedName>
    <definedName name="Monica">#REF!</definedName>
    <definedName name="Objetivos" localSheetId="4">#REF!</definedName>
    <definedName name="Objetivos" localSheetId="6">#REF!</definedName>
    <definedName name="Objetivos" localSheetId="2">#REF!</definedName>
    <definedName name="Objetivos" localSheetId="3">#REF!</definedName>
    <definedName name="Objetivos" localSheetId="1">#REF!</definedName>
    <definedName name="Objetivos" localSheetId="5">#REF!</definedName>
    <definedName name="Objetivos">#REF!</definedName>
    <definedName name="Objjj" localSheetId="4">#REF!</definedName>
    <definedName name="Objjj" localSheetId="6">#REF!</definedName>
    <definedName name="Objjj" localSheetId="2">#REF!</definedName>
    <definedName name="Objjj" localSheetId="3">#REF!</definedName>
    <definedName name="Objjj" localSheetId="1">#REF!</definedName>
    <definedName name="Objjj" localSheetId="5">#REF!</definedName>
    <definedName name="Objjj">#REF!</definedName>
    <definedName name="obkk" localSheetId="4">#REF!</definedName>
    <definedName name="obkk" localSheetId="6">#REF!</definedName>
    <definedName name="obkk" localSheetId="2">#REF!</definedName>
    <definedName name="obkk" localSheetId="3">#REF!</definedName>
    <definedName name="obkk" localSheetId="1">#REF!</definedName>
    <definedName name="obkk" localSheetId="5">#REF!</definedName>
    <definedName name="obk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48" i="7" l="1"/>
  <c r="P48" i="7"/>
  <c r="M48" i="7"/>
  <c r="R29" i="6"/>
  <c r="N29" i="6"/>
  <c r="K29" i="6"/>
  <c r="P19" i="5"/>
  <c r="M19" i="5"/>
  <c r="J19" i="5"/>
  <c r="R26" i="4"/>
  <c r="N26" i="4"/>
  <c r="J26" i="4"/>
  <c r="AI36" i="3"/>
  <c r="AE36" i="3"/>
  <c r="AA36" i="3"/>
  <c r="AV53" i="2"/>
  <c r="AT53" i="2"/>
  <c r="AR53" i="2"/>
  <c r="AP53" i="2"/>
  <c r="AN53" i="2"/>
  <c r="AL53" i="2"/>
  <c r="AJ53" i="2"/>
  <c r="AV52" i="2"/>
  <c r="AT52" i="2"/>
  <c r="AR52" i="2"/>
  <c r="AP52" i="2"/>
  <c r="AN52" i="2"/>
  <c r="AL52" i="2"/>
  <c r="AJ52" i="2"/>
  <c r="AC52" i="2"/>
  <c r="AD52" i="2" s="1"/>
  <c r="BI52" i="2" s="1"/>
  <c r="BK52" i="2" s="1"/>
  <c r="I52" i="2"/>
  <c r="AV36" i="2"/>
  <c r="AV35" i="2"/>
  <c r="AT35" i="2"/>
  <c r="AR35" i="2"/>
  <c r="AP35" i="2"/>
  <c r="AN35" i="2"/>
  <c r="AL35" i="2"/>
  <c r="AJ35" i="2"/>
  <c r="AV34" i="2"/>
  <c r="AT34" i="2"/>
  <c r="AR34" i="2"/>
  <c r="AP34" i="2"/>
  <c r="AN34" i="2"/>
  <c r="AL34" i="2"/>
  <c r="AJ34" i="2"/>
  <c r="AD34" i="2"/>
  <c r="AF34" i="2" s="1"/>
  <c r="AC34" i="2"/>
  <c r="BB33" i="2"/>
  <c r="AV33" i="2"/>
  <c r="AT33" i="2"/>
  <c r="AR33" i="2"/>
  <c r="AP33" i="2"/>
  <c r="AN33" i="2"/>
  <c r="AL33" i="2"/>
  <c r="AJ33" i="2"/>
  <c r="AV32" i="2"/>
  <c r="AT32" i="2"/>
  <c r="AR32" i="2"/>
  <c r="AP32" i="2"/>
  <c r="AN32" i="2"/>
  <c r="AL32" i="2"/>
  <c r="AJ32" i="2"/>
  <c r="BD31" i="2"/>
  <c r="BF31" i="2" s="1"/>
  <c r="AV31" i="2"/>
  <c r="AT31" i="2"/>
  <c r="AR31" i="2"/>
  <c r="AP31" i="2"/>
  <c r="AN31" i="2"/>
  <c r="AL31" i="2"/>
  <c r="AJ31" i="2"/>
  <c r="AD31" i="2"/>
  <c r="BI31" i="2" s="1"/>
  <c r="BK31" i="2" s="1"/>
  <c r="AC31" i="2"/>
  <c r="AV30" i="2"/>
  <c r="AT30" i="2"/>
  <c r="AR30" i="2"/>
  <c r="AP30" i="2"/>
  <c r="AN30" i="2"/>
  <c r="AL30" i="2"/>
  <c r="AJ30" i="2"/>
  <c r="BD29" i="2"/>
  <c r="AV29" i="2"/>
  <c r="AT29" i="2"/>
  <c r="AR29" i="2"/>
  <c r="AP29" i="2"/>
  <c r="AN29" i="2"/>
  <c r="AL29" i="2"/>
  <c r="AJ29" i="2"/>
  <c r="AC29" i="2"/>
  <c r="AD29" i="2" s="1"/>
  <c r="AV27" i="2"/>
  <c r="AT27" i="2"/>
  <c r="AR27" i="2"/>
  <c r="AP27" i="2"/>
  <c r="AN27" i="2"/>
  <c r="AL27" i="2"/>
  <c r="AJ27" i="2"/>
  <c r="AD27" i="2"/>
  <c r="AF27" i="2" s="1"/>
  <c r="AC27" i="2"/>
  <c r="AV26" i="2"/>
  <c r="AT26" i="2"/>
  <c r="AR26" i="2"/>
  <c r="AP26" i="2"/>
  <c r="AN26" i="2"/>
  <c r="AL26" i="2"/>
  <c r="AJ26" i="2"/>
  <c r="AW26" i="2" s="1"/>
  <c r="AY26" i="2" s="1"/>
  <c r="BA26" i="2" s="1"/>
  <c r="BB26" i="2" s="1"/>
  <c r="AV25" i="2"/>
  <c r="AT25" i="2"/>
  <c r="AR25" i="2"/>
  <c r="AP25" i="2"/>
  <c r="AN25" i="2"/>
  <c r="AL25" i="2"/>
  <c r="AJ25" i="2"/>
  <c r="AW25" i="2" s="1"/>
  <c r="AY25" i="2" s="1"/>
  <c r="BA25" i="2" s="1"/>
  <c r="BB25" i="2" s="1"/>
  <c r="AV24" i="2"/>
  <c r="AT24" i="2"/>
  <c r="AR24" i="2"/>
  <c r="AP24" i="2"/>
  <c r="AN24" i="2"/>
  <c r="AL24" i="2"/>
  <c r="AJ24" i="2"/>
  <c r="AC24" i="2"/>
  <c r="AD24" i="2" s="1"/>
  <c r="I24" i="2"/>
  <c r="AV23" i="2"/>
  <c r="AT23" i="2"/>
  <c r="AR23" i="2"/>
  <c r="AP23" i="2"/>
  <c r="AN23" i="2"/>
  <c r="AL23" i="2"/>
  <c r="AJ23" i="2"/>
  <c r="AW23" i="2" s="1"/>
  <c r="AY23" i="2" s="1"/>
  <c r="BA23" i="2" s="1"/>
  <c r="BB23" i="2" s="1"/>
  <c r="AV22" i="2"/>
  <c r="AT22" i="2"/>
  <c r="AR22" i="2"/>
  <c r="AP22" i="2"/>
  <c r="AN22" i="2"/>
  <c r="AL22" i="2"/>
  <c r="AJ22" i="2"/>
  <c r="AV21" i="2"/>
  <c r="AT21" i="2"/>
  <c r="AR21" i="2"/>
  <c r="AP21" i="2"/>
  <c r="AN21" i="2"/>
  <c r="AL21" i="2"/>
  <c r="AJ21" i="2"/>
  <c r="AV20" i="2"/>
  <c r="AT20" i="2"/>
  <c r="AR20" i="2"/>
  <c r="AP20" i="2"/>
  <c r="AN20" i="2"/>
  <c r="AL20" i="2"/>
  <c r="AW20" i="2" s="1"/>
  <c r="AY20" i="2" s="1"/>
  <c r="BA20" i="2" s="1"/>
  <c r="BB20" i="2" s="1"/>
  <c r="AJ20" i="2"/>
  <c r="AC20" i="2"/>
  <c r="AD20" i="2" s="1"/>
  <c r="I20" i="2"/>
  <c r="AV19" i="2"/>
  <c r="AT19" i="2"/>
  <c r="AR19" i="2"/>
  <c r="AP19" i="2"/>
  <c r="AN19" i="2"/>
  <c r="AL19" i="2"/>
  <c r="AJ19" i="2"/>
  <c r="AW19" i="2" s="1"/>
  <c r="AY19" i="2" s="1"/>
  <c r="BA19" i="2" s="1"/>
  <c r="BB19" i="2" s="1"/>
  <c r="AV18" i="2"/>
  <c r="AT18" i="2"/>
  <c r="AR18" i="2"/>
  <c r="AP18" i="2"/>
  <c r="AN18" i="2"/>
  <c r="AL18" i="2"/>
  <c r="AJ18" i="2"/>
  <c r="AV17" i="2"/>
  <c r="AT17" i="2"/>
  <c r="AR17" i="2"/>
  <c r="AP17" i="2"/>
  <c r="AN17" i="2"/>
  <c r="AL17" i="2"/>
  <c r="AJ17" i="2"/>
  <c r="AV16" i="2"/>
  <c r="AT16" i="2"/>
  <c r="AR16" i="2"/>
  <c r="AP16" i="2"/>
  <c r="AN16" i="2"/>
  <c r="AL16" i="2"/>
  <c r="AJ16" i="2"/>
  <c r="AV15" i="2"/>
  <c r="AT15" i="2"/>
  <c r="AR15" i="2"/>
  <c r="AP15" i="2"/>
  <c r="AN15" i="2"/>
  <c r="AL15" i="2"/>
  <c r="AJ15" i="2"/>
  <c r="AV14" i="2"/>
  <c r="AT14" i="2"/>
  <c r="AR14" i="2"/>
  <c r="AP14" i="2"/>
  <c r="AN14" i="2"/>
  <c r="AL14" i="2"/>
  <c r="AJ14" i="2"/>
  <c r="AC14" i="2"/>
  <c r="AD14" i="2" s="1"/>
  <c r="I14" i="2"/>
  <c r="AV13" i="2"/>
  <c r="AT13" i="2"/>
  <c r="AR13" i="2"/>
  <c r="AP13" i="2"/>
  <c r="AN13" i="2"/>
  <c r="AL13" i="2"/>
  <c r="AJ13" i="2"/>
  <c r="AV12" i="2"/>
  <c r="AT12" i="2"/>
  <c r="AR12" i="2"/>
  <c r="AP12" i="2"/>
  <c r="AN12" i="2"/>
  <c r="AL12" i="2"/>
  <c r="AJ12" i="2"/>
  <c r="AC12" i="2"/>
  <c r="AD12" i="2" s="1"/>
  <c r="I12" i="2"/>
  <c r="AV11" i="2"/>
  <c r="AT11" i="2"/>
  <c r="AR11" i="2"/>
  <c r="AW11" i="2" s="1"/>
  <c r="AY11" i="2" s="1"/>
  <c r="BA11" i="2" s="1"/>
  <c r="BB11" i="2" s="1"/>
  <c r="AP11" i="2"/>
  <c r="AN11" i="2"/>
  <c r="AL11" i="2"/>
  <c r="AJ11" i="2"/>
  <c r="AV10" i="2"/>
  <c r="AT10" i="2"/>
  <c r="AR10" i="2"/>
  <c r="AP10" i="2"/>
  <c r="AN10" i="2"/>
  <c r="AL10" i="2"/>
  <c r="AJ10" i="2"/>
  <c r="AC10" i="2"/>
  <c r="AD10" i="2" s="1"/>
  <c r="AF10" i="2" s="1"/>
  <c r="I10" i="2"/>
  <c r="L27" i="1"/>
  <c r="I27" i="1"/>
  <c r="O18" i="1"/>
  <c r="O27" i="1" s="1"/>
  <c r="AW18" i="2" l="1"/>
  <c r="AY18" i="2" s="1"/>
  <c r="BA18" i="2" s="1"/>
  <c r="BB18" i="2" s="1"/>
  <c r="AW21" i="2"/>
  <c r="AY21" i="2" s="1"/>
  <c r="BA21" i="2" s="1"/>
  <c r="BB21" i="2" s="1"/>
  <c r="BC20" i="2" s="1"/>
  <c r="BD20" i="2" s="1"/>
  <c r="BF20" i="2" s="1"/>
  <c r="AW31" i="2"/>
  <c r="AY31" i="2" s="1"/>
  <c r="BA31" i="2" s="1"/>
  <c r="BB31" i="2" s="1"/>
  <c r="AW33" i="2"/>
  <c r="AY33" i="2" s="1"/>
  <c r="AW15" i="2"/>
  <c r="AY15" i="2" s="1"/>
  <c r="BA15" i="2" s="1"/>
  <c r="BB15" i="2" s="1"/>
  <c r="AW27" i="2"/>
  <c r="AY27" i="2" s="1"/>
  <c r="BA27" i="2" s="1"/>
  <c r="BB27" i="2" s="1"/>
  <c r="BC27" i="2" s="1"/>
  <c r="BD27" i="2" s="1"/>
  <c r="BF27" i="2" s="1"/>
  <c r="AW30" i="2"/>
  <c r="AY30" i="2" s="1"/>
  <c r="BA30" i="2" s="1"/>
  <c r="BB30" i="2" s="1"/>
  <c r="AF52" i="2"/>
  <c r="AW53" i="2"/>
  <c r="AY53" i="2" s="1"/>
  <c r="BA53" i="2" s="1"/>
  <c r="BB53" i="2" s="1"/>
  <c r="BC52" i="2" s="1"/>
  <c r="BD52" i="2" s="1"/>
  <c r="BF52" i="2" s="1"/>
  <c r="AW34" i="2"/>
  <c r="AY34" i="2" s="1"/>
  <c r="BA34" i="2" s="1"/>
  <c r="AW12" i="2"/>
  <c r="AY12" i="2" s="1"/>
  <c r="BA12" i="2" s="1"/>
  <c r="BB12" i="2" s="1"/>
  <c r="BC12" i="2" s="1"/>
  <c r="BD12" i="2" s="1"/>
  <c r="BF12" i="2" s="1"/>
  <c r="AW29" i="2"/>
  <c r="AY29" i="2" s="1"/>
  <c r="BA29" i="2" s="1"/>
  <c r="BB29" i="2" s="1"/>
  <c r="AW52" i="2"/>
  <c r="AY52" i="2" s="1"/>
  <c r="BA52" i="2" s="1"/>
  <c r="BB52" i="2" s="1"/>
  <c r="AW14" i="2"/>
  <c r="AY14" i="2" s="1"/>
  <c r="BA14" i="2" s="1"/>
  <c r="BB14" i="2" s="1"/>
  <c r="BC14" i="2" s="1"/>
  <c r="BD14" i="2" s="1"/>
  <c r="BF14" i="2" s="1"/>
  <c r="AW17" i="2"/>
  <c r="AY17" i="2" s="1"/>
  <c r="BA17" i="2" s="1"/>
  <c r="BB17" i="2" s="1"/>
  <c r="AW32" i="2"/>
  <c r="AY32" i="2" s="1"/>
  <c r="BA32" i="2" s="1"/>
  <c r="BB32" i="2" s="1"/>
  <c r="AW35" i="2"/>
  <c r="AY35" i="2" s="1"/>
  <c r="BA35" i="2" s="1"/>
  <c r="AW16" i="2"/>
  <c r="AY16" i="2" s="1"/>
  <c r="BA16" i="2" s="1"/>
  <c r="BB16" i="2" s="1"/>
  <c r="AW22" i="2"/>
  <c r="AY22" i="2" s="1"/>
  <c r="BA22" i="2" s="1"/>
  <c r="BB22" i="2" s="1"/>
  <c r="AW13" i="2"/>
  <c r="AY13" i="2" s="1"/>
  <c r="BA13" i="2" s="1"/>
  <c r="BB13" i="2" s="1"/>
  <c r="AW10" i="2"/>
  <c r="AY10" i="2" s="1"/>
  <c r="BA10" i="2" s="1"/>
  <c r="BB10" i="2" s="1"/>
  <c r="BC10" i="2" s="1"/>
  <c r="BD10" i="2" s="1"/>
  <c r="BF10" i="2" s="1"/>
  <c r="AW24" i="2"/>
  <c r="AY24" i="2" s="1"/>
  <c r="BA24" i="2" s="1"/>
  <c r="BB24" i="2" s="1"/>
  <c r="BC24" i="2" s="1"/>
  <c r="BD24" i="2" s="1"/>
  <c r="BF24" i="2" s="1"/>
  <c r="AF14" i="2"/>
  <c r="AF12" i="2"/>
  <c r="BI12" i="2"/>
  <c r="BK12" i="2" s="1"/>
  <c r="AE12" i="2"/>
  <c r="BJ12" i="2" s="1"/>
  <c r="BI14" i="2"/>
  <c r="BK14" i="2" s="1"/>
  <c r="AE14" i="2"/>
  <c r="BJ14" i="2" s="1"/>
  <c r="BI20" i="2"/>
  <c r="BK20" i="2" s="1"/>
  <c r="AE20" i="2"/>
  <c r="BJ20" i="2" s="1"/>
  <c r="AF20" i="2"/>
  <c r="AF24" i="2"/>
  <c r="BI24" i="2"/>
  <c r="BK24" i="2" s="1"/>
  <c r="AE24" i="2"/>
  <c r="BJ24" i="2" s="1"/>
  <c r="AF29" i="2"/>
  <c r="AE29" i="2"/>
  <c r="AE27" i="2"/>
  <c r="BJ27" i="2" s="1"/>
  <c r="BI27" i="2"/>
  <c r="BK27" i="2" s="1"/>
  <c r="AE31" i="2"/>
  <c r="BJ31" i="2" s="1"/>
  <c r="AE34" i="2"/>
  <c r="BI10" i="2"/>
  <c r="BK10" i="2" s="1"/>
  <c r="AE52" i="2"/>
  <c r="BJ52" i="2" s="1"/>
  <c r="AE10" i="2"/>
  <c r="BJ10" i="2" s="1"/>
</calcChain>
</file>

<file path=xl/sharedStrings.xml><?xml version="1.0" encoding="utf-8"?>
<sst xmlns="http://schemas.openxmlformats.org/spreadsheetml/2006/main" count="2915" uniqueCount="1487">
  <si>
    <t>Direccionamiento Estratégico y Articulación Gerencial</t>
  </si>
  <si>
    <t xml:space="preserve">Código:                    </t>
  </si>
  <si>
    <t/>
  </si>
  <si>
    <t>E-DEAG-FR-049</t>
  </si>
  <si>
    <t>Nombre de la entidad:</t>
  </si>
  <si>
    <t>GOBERNACIÓN DE CUNDINAMARCA</t>
  </si>
  <si>
    <t>Versión:</t>
  </si>
  <si>
    <t xml:space="preserve">Formato Plan Anticorrupción y de Atención al Ciudadano  </t>
  </si>
  <si>
    <t>Fecha de Aprobación:</t>
  </si>
  <si>
    <t>asistencia</t>
  </si>
  <si>
    <t xml:space="preserve">Plan Anticorrupción y de Atención al Ciudadano                                                                                                                                                                                   </t>
  </si>
  <si>
    <t>Componente 1: Gestión del Riesgo de Corrupción - Mapa de Riesgos de Corrupción</t>
  </si>
  <si>
    <t>Orden:</t>
  </si>
  <si>
    <t>GESTIÓN DE LA MEJORA CONTINUA</t>
  </si>
  <si>
    <t>Código: E - GMC - FR - 001</t>
  </si>
  <si>
    <t>PRIMER SEGUIMIENTO</t>
  </si>
  <si>
    <t>SEGUNDO SEGUIMIENTO</t>
  </si>
  <si>
    <t>Territorial</t>
  </si>
  <si>
    <t>TERCER SEGUIMIENTO</t>
  </si>
  <si>
    <t>Versión: 06</t>
  </si>
  <si>
    <t>Subcomponente</t>
  </si>
  <si>
    <t xml:space="preserve"> Actividades</t>
  </si>
  <si>
    <t>IDENTIFICACIÓN DE RIESGOS</t>
  </si>
  <si>
    <t>Fecha de aprobación:  06/12/2018</t>
  </si>
  <si>
    <t>Meta o producto</t>
  </si>
  <si>
    <t>Sector administrativo:</t>
  </si>
  <si>
    <t>N/A</t>
  </si>
  <si>
    <t xml:space="preserve">Responsable </t>
  </si>
  <si>
    <t>Fecha programada</t>
  </si>
  <si>
    <t>Seguimiento Responsable de la Actividad</t>
  </si>
  <si>
    <t>Seguimiento OCI</t>
  </si>
  <si>
    <t>Porcentaje de Avance</t>
  </si>
  <si>
    <t>Porcentaje de  Avance</t>
  </si>
  <si>
    <r>
      <rPr>
        <b/>
        <sz val="16"/>
        <color rgb="FF000000"/>
        <rFont val="Calibri"/>
      </rPr>
      <t xml:space="preserve">Subcomponente 1.                                        </t>
    </r>
    <r>
      <rPr>
        <sz val="16"/>
        <color rgb="FF000000"/>
        <rFont val="Calibri"/>
      </rPr>
      <t xml:space="preserve"> Política de Administración de Riesgos de Corrupción</t>
    </r>
  </si>
  <si>
    <t>Año vigencia:</t>
  </si>
  <si>
    <t>Departamento:</t>
  </si>
  <si>
    <t>1.1</t>
  </si>
  <si>
    <t>Bogotá D.C</t>
  </si>
  <si>
    <t>#</t>
  </si>
  <si>
    <t>Socializar con los grupos de valor la política de Administración de riesgos de corrupción</t>
  </si>
  <si>
    <t>Nombre del riesgo</t>
  </si>
  <si>
    <t>Descripción del riesgo (Puede suceder que ...)</t>
  </si>
  <si>
    <t>Causas (Debido a ...)</t>
  </si>
  <si>
    <t>Un documento compartido a todos los usuarios de la gobernación</t>
  </si>
  <si>
    <t>Proceso</t>
  </si>
  <si>
    <t>Gerencia de buen Gobierno</t>
  </si>
  <si>
    <t>Consecuencias (lo que genera ...)</t>
  </si>
  <si>
    <t>Riesgo Inherente</t>
  </si>
  <si>
    <t>La Política  de Administración de Riesgos se encuentra publicada y actualizada en la herramienta Isolución para consulta de todos los funcionarios.</t>
  </si>
  <si>
    <t>La política de riesgos se evidencia en la herrramienta Isolucion disponible en: https://bit.ly/2JkaARt. Sin embardo se recomienda socializarla específicamente con los grupos de valor.</t>
  </si>
  <si>
    <t>Control</t>
  </si>
  <si>
    <t>Asignación del responsable</t>
  </si>
  <si>
    <t>Municipio:</t>
  </si>
  <si>
    <t>BOGOTÁ</t>
  </si>
  <si>
    <t>Segregación y autoridad del responsable</t>
  </si>
  <si>
    <t>Periodicidad</t>
  </si>
  <si>
    <t>Propósito</t>
  </si>
  <si>
    <t>DATOS TRÁMITES A RACIONALIZAR</t>
  </si>
  <si>
    <t>Actividad de control</t>
  </si>
  <si>
    <t>Qué pasa con las observaciones o desviaciones</t>
  </si>
  <si>
    <t>Evidencia de la ejecución del control</t>
  </si>
  <si>
    <t>TIPO DE RACIONALIZACIÓN</t>
  </si>
  <si>
    <t>Calificación del control</t>
  </si>
  <si>
    <t>PLAN DE EJECUCIÓN</t>
  </si>
  <si>
    <t>Descripción del diseño del control</t>
  </si>
  <si>
    <t>Diseño de control</t>
  </si>
  <si>
    <t>PRIMER AVANCE</t>
  </si>
  <si>
    <t>Ejecución del control</t>
  </si>
  <si>
    <t>Solidez de cada control</t>
  </si>
  <si>
    <t>Promedio</t>
  </si>
  <si>
    <t>En la herramienta Isolución, en el proceso Gestión de la Mejora Continua, se encuentra publicada la Política de Administración de Riesgos, la cual aplica para los riesgos de gestión y de Corrupción. Y a través del aplicativo pueden acceder todos los  fucnionarios. Disponible en:   https://bit.ly/2Ei1rDZ
Sin embargo a la fecha del presente seguimiento no hay evidencia de la socialización a los grupos de valor.</t>
  </si>
  <si>
    <t xml:space="preserve">No se registra avance de la actividad </t>
  </si>
  <si>
    <t>SEGUNDO AVANCE</t>
  </si>
  <si>
    <t>TERCER AVANCE</t>
  </si>
  <si>
    <t>Nombre</t>
  </si>
  <si>
    <t>Número</t>
  </si>
  <si>
    <t>1.2</t>
  </si>
  <si>
    <t>Actualizar guía de administración de riesgos de la Gobernación según Guía de Administración de riesgos y diseño de controles expedida por el DAFP</t>
  </si>
  <si>
    <t>Guia de administración de riesgos actualizada</t>
  </si>
  <si>
    <t>Secretaría de la Función Pública</t>
  </si>
  <si>
    <t>Estado</t>
  </si>
  <si>
    <t>El 15 de marzo se actualizó la Guía para la Gestión de Riesgos</t>
  </si>
  <si>
    <t>Situación actual</t>
  </si>
  <si>
    <t>Se eviencia la Guía actualizada  con fecha 14 de Marzo de 2019 - V5, publicada en el aplicativo Isolucion, cumpliendo con los reqeuimientos de la normatividada vigente. Disponible en el Link: https://bit.ly/30gN1yt</t>
  </si>
  <si>
    <t>Mejora a implementar</t>
  </si>
  <si>
    <t>Beneficio al ciudadano y/o entidad</t>
  </si>
  <si>
    <t>Actividad cumplida al 100%</t>
  </si>
  <si>
    <t>Actividad cumplida en el primer avance.</t>
  </si>
  <si>
    <t>Tipo racionalización</t>
  </si>
  <si>
    <t>Acciones racionalización</t>
  </si>
  <si>
    <t>Actividad ejecutada</t>
  </si>
  <si>
    <t>Fecha inicio</t>
  </si>
  <si>
    <t>Fecha final</t>
  </si>
  <si>
    <t>Responsable</t>
  </si>
  <si>
    <t>Avance</t>
  </si>
  <si>
    <t>Evidencia</t>
  </si>
  <si>
    <t>Segundo Avance</t>
  </si>
  <si>
    <t>Tercer Avance</t>
  </si>
  <si>
    <t>Observación</t>
  </si>
  <si>
    <r>
      <rPr>
        <b/>
        <sz val="16"/>
        <color rgb="FF000000"/>
        <rFont val="Calibri"/>
      </rPr>
      <t xml:space="preserve">Subcomponente 2.                                                  </t>
    </r>
    <r>
      <rPr>
        <sz val="16"/>
        <color rgb="FF000000"/>
        <rFont val="Calibri"/>
      </rPr>
      <t xml:space="preserve">  Construcción del Mapa de Riesgos de Corrupción</t>
    </r>
  </si>
  <si>
    <t>2.1</t>
  </si>
  <si>
    <t xml:space="preserve">Dinamizar mesas de trabajo con dependencias de la Gobernación para construir el mapa de riesgos de Corrupción </t>
  </si>
  <si>
    <t>Matriz del Mapa de Riesgo de Corrupción</t>
  </si>
  <si>
    <t xml:space="preserve">Secretaria de la Función Pública
Gerencia de Buen Gobierno
</t>
  </si>
  <si>
    <t>Modelo Único - Hijo</t>
  </si>
  <si>
    <t>Solidez del conjunto de controles</t>
  </si>
  <si>
    <t>¿Los controles ayudan a disminuir la probabilidad directamente?</t>
  </si>
  <si>
    <t>Riesgo Residual</t>
  </si>
  <si>
    <t>Tratamiento del riesgo</t>
  </si>
  <si>
    <t>Cambio de propietario de un establecimiento educativo</t>
  </si>
  <si>
    <t>Aprobado</t>
  </si>
  <si>
    <t>Expedición del acto administrativo a través de la solicitud y documentos que soportan la actividad. El tiempo del trámite es de treinta (30) días hábiles</t>
  </si>
  <si>
    <t>Disminuir el tiempo de entrega a veinte (20) días hábiles</t>
  </si>
  <si>
    <t>Disminuir los tiempos de entrega del producto, garantizando una mayor oportunidad.</t>
  </si>
  <si>
    <t>Administrativo</t>
  </si>
  <si>
    <t>El funcionario encargado del trámite se encargará de gestionar con mayor efectividad, disminuyendo los tiempos de expedición del acto administrativo.</t>
  </si>
  <si>
    <t>31 de enero 2019</t>
  </si>
  <si>
    <t>El 15 de Abril se generó segunda versión del mapa de riesgos de corrupción.</t>
  </si>
  <si>
    <t>Se observan evidencias de ajuste al mapa de riesgos de corrupción, con fecha 17 de Abril de 2019;  sin embargo la OCI recomienda nuevas mesas de trabajo para revisión del diseño de los controles de acuerdo a lo establecido en la "Guía para la administración del riesgos y el diseño de Controles</t>
  </si>
  <si>
    <t>En el primer trimestre se realizarón mesas de trabajo para constriur mapa de riesgos de corrupción el cual fue publicado el 31 de enero de 2019.
El 15 de Julio se realizó capacitación a los equipos de mejoramiento sobre estión de riesgos.</t>
  </si>
  <si>
    <t>Se cumplió con l actividad de realizar las mesas de trabajo para la construcción del mapa de riesgos de corrupción 2019. Sin embargo revisado el diseño de los controles estableciso para los riesgos, no cumple con lo que establece la "Guía para la administración del riesgo y el diseño de controles en entidades públicas - Versión 4, en donde indican que como mínimo debe tener: 1. Responsable 2. periodicidad 3. Propósito 4. Como se realiza 5. Que pasa con las observaciones y desviaciones 6. Evidencia de la ejecución del control. Tener en cuenta para el 2020. En conclusión se realizaron las mesas de trabajo y se construyó el mapa de riesgos de corrupción.</t>
  </si>
  <si>
    <t>2.2</t>
  </si>
  <si>
    <t>Socializar del mapa de riesgos de corrupción con los grupos de valor</t>
  </si>
  <si>
    <t>Correo de Socialización del Mapa de Riesgo de Corrupción</t>
  </si>
  <si>
    <t xml:space="preserve">
Gerencia de Buen Gobierno</t>
  </si>
  <si>
    <t>Secretaria de Educación Dirección de Cobertura</t>
  </si>
  <si>
    <t>Se están presentando demoras en la Oficina Asesora Jurídica en la revisión de las resoluciones, para lo cual se proyectó oficio desde la Subsecretaría.</t>
  </si>
  <si>
    <t>Esta actividad se realizará en el mes de mayo</t>
  </si>
  <si>
    <t>Se observa publicación del mapa de riesgos de corrupción de los diferentes procesos en la herramienta Isolución. Sin embargo aún no se ha realizado la actividad por correo eléctrónico.</t>
  </si>
  <si>
    <t>Existe oficio con fecha el 25/04/2019 firmado por el Subsecretario de Educación, solicitando disminución en los tiempos para la expedición del acto administrativo.</t>
  </si>
  <si>
    <t>2.3</t>
  </si>
  <si>
    <t>*Solicitud radicada bajo el No. 2019062721 de fecha 07/05/2019.                                 Se expidió la resolución No.002846 del 7 de mayo de 2019.                                             Tiempo de trámite 15 días                                                                                                                                                                                                                                                                                                                                                                                                                                                                   *Solicitud radicada bajo el No. 2019108307 de fecha 05/06/2019
Se expidió la resolución No.004012 del 27 de junio de 2019.                                                          Tiempo de trámite 19 días</t>
  </si>
  <si>
    <t xml:space="preserve">Cargar las actividades de tratamiento a los riesgos de corrupción en el software Isolución </t>
  </si>
  <si>
    <t>Actividades de tratamiento cargadas en software Isolución</t>
  </si>
  <si>
    <t xml:space="preserve">Secretaría de la Función Pública
</t>
  </si>
  <si>
    <t>Teniendo en cuenta la solicitudes descritas, se da cumplimiento al tiempo de racionalización. Sin embargo a la fecha del presente seguimiento,  en verificación realizada en la página del SUIT se evidencia que no se ha actualizado de 30 a 201 días. Esta actividad le corresponde al administrador de los trámites en S. Educación.</t>
  </si>
  <si>
    <t>Posibilidad de Ocurrencia</t>
  </si>
  <si>
    <t>Se evidencia que planeación no registro en el consolidado del tercer seguimiento avance del tramite, sin embargo en consulta al SUIT y conforme a lo señalado en el segundo segumiento, la estrategia de racionalización del tramite fue cumplida. En el SUIT el tiempo de obtención del tramite, no se encuentra actualizado a 20 dias.</t>
  </si>
  <si>
    <t>El 17 de abril se cargaron las acciones para abordar los riesgos de corrupción en Isolución</t>
  </si>
  <si>
    <t>Las actividades se encuentran en la herramienta Isolucion.</t>
  </si>
  <si>
    <r>
      <rPr>
        <b/>
        <sz val="16"/>
        <color rgb="FF000000"/>
        <rFont val="Calibri"/>
      </rPr>
      <t xml:space="preserve">Subcomponente 3.                                            </t>
    </r>
    <r>
      <rPr>
        <sz val="16"/>
        <color rgb="FF000000"/>
        <rFont val="Calibri"/>
      </rPr>
      <t xml:space="preserve"> Consulta y divulgación </t>
    </r>
  </si>
  <si>
    <t>3.1</t>
  </si>
  <si>
    <t>Ascenso o reubicación de nivel salarial en el escalafón nacional docente</t>
  </si>
  <si>
    <t>Pendiente</t>
  </si>
  <si>
    <t>Las normas que regulan el trámite se encuentran desactualizadas y en el SUIT está pendiente de aprobación por parte del DAFP.</t>
  </si>
  <si>
    <t>Actualizar la normatividad en el SUIT</t>
  </si>
  <si>
    <t>Tener clara la normativdad que regula el trámite.</t>
  </si>
  <si>
    <t>Normativa</t>
  </si>
  <si>
    <t>Actualizar las normas que regulan el trámite en el SUIT y enviar a aprobación del DAFP.</t>
  </si>
  <si>
    <t>Si el Riesgo se materializará podría…</t>
  </si>
  <si>
    <t>Impacto</t>
  </si>
  <si>
    <t>Zona de Riesgo</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</si>
  <si>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</si>
  <si>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</si>
  <si>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</si>
  <si>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</si>
  <si>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</si>
  <si>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</si>
  <si>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</si>
  <si>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</si>
  <si>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</si>
  <si>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</si>
  <si>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</si>
  <si>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 xml:space="preserve"> ¿Dar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</si>
  <si>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</si>
  <si>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</si>
  <si>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</si>
  <si>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</si>
  <si>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</si>
  <si>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</si>
  <si>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</si>
  <si>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Suma afirmaciones</t>
  </si>
  <si>
    <t>Calificación
Impacto</t>
  </si>
  <si>
    <t>evaluación</t>
  </si>
  <si>
    <t>Evaluación</t>
  </si>
  <si>
    <t>Actividades de control</t>
  </si>
  <si>
    <t>Fecha</t>
  </si>
  <si>
    <t>Secretaria de Educación Dirección de Personal</t>
  </si>
  <si>
    <t>Indicador del riesgo</t>
  </si>
  <si>
    <t>Acción en Isolución</t>
  </si>
  <si>
    <t>Se revisaron las normas que regulan el trámite, se actualizaron en el SUIT y se envió para revisión del DAFP el 17 de abril de 2019</t>
  </si>
  <si>
    <t>Seguimiento</t>
  </si>
  <si>
    <t xml:space="preserve">SEGUIMIENTO OCI </t>
  </si>
  <si>
    <t>De acuerdo al acta de reunión de fecha 22/04/2019 se llevó a cabo la revisión de las normas y se envió para la revisión y aprobbación  del DAFP el 17/04/2019</t>
  </si>
  <si>
    <t>Solicitudes recibidas 140                                                  Solicitudes tramitadas 125                                              Tiempo de trámite  15 días</t>
  </si>
  <si>
    <t xml:space="preserve">En la página del SUIT, se evidencia actualización realizada en el mes de Abril de 2019. </t>
  </si>
  <si>
    <t>PORCENTAJE DE AVANCE</t>
  </si>
  <si>
    <t>Conforme a lo señalado en el segundo segumiento, y en consulta al SUIT se realizo actualización a la normatividad, desde el 17 de abril de 2019</t>
  </si>
  <si>
    <t>Cierre temporal o definitivo de programas de educación para el trabajo y el desarrollo humano</t>
  </si>
  <si>
    <t xml:space="preserve">Publicar el mapa de riesgos de corrupción </t>
  </si>
  <si>
    <t>Mapa de riesgos de corrupción publicado permanentemente</t>
  </si>
  <si>
    <t>Secretaria de la Función Pública
Gerencia de Buen Gobierno</t>
  </si>
  <si>
    <t>El 17 de abril se publicó la segunda versión del mapa de riesgos en el aplicativo Isolución</t>
  </si>
  <si>
    <t>El mapa de riesgos se publicó en el mes de enero de 2019 y una segunda versión el 15 de Abril de 2019. Pendiente ajuste a controles.</t>
  </si>
  <si>
    <t>Mapa de riesgos publicado en pagina web y software Isolución</t>
  </si>
  <si>
    <t>Posibilidad de recibir o solicitar cualquier dádiva durante la asistencia técnica</t>
  </si>
  <si>
    <t>En el micrositio del Plan Anticorrupción, se evidencia publicado el Mapa de Riesgos de Corrupción. Disponible en https://bit.ly/2EBW2co. Para la vigencia 2020, el diseño de controles se debe realizar teniendo en cuenta las variables de la "Guía para la Administración del riesgo y diseño de controles en entidades públicas".</t>
  </si>
  <si>
    <t>Puede suceder que durante la asistencia técnica se hagan cobros adicionales no reglamentarios</t>
  </si>
  <si>
    <t>3.2</t>
  </si>
  <si>
    <t xml:space="preserve">Divulgar el mapa de riesgos de corrupción </t>
  </si>
  <si>
    <t>No hubo solicitudes en el segundo trimestre de 2019</t>
  </si>
  <si>
    <t xml:space="preserve">Mapa de riesgos de corrupción divulgado </t>
  </si>
  <si>
    <t>Desconocimiento de quien recibe la asistencia técnica
Falta denuncia ciudadana</t>
  </si>
  <si>
    <t>En el seguimiento realizado por el responsable de la actividad describen que no se recibieron solicitudes.</t>
  </si>
  <si>
    <t>Durante el periodo se realizó revisión y ajsute al mapa de riesgos de corrupción</t>
  </si>
  <si>
    <t>El mapa de riesgos se publicó en el mes de enero de 2019 y una segunda versión el 17 de Abril de 2019. Pendiente ajuste a controles.</t>
  </si>
  <si>
    <t>Se evidencia que planeación no registro en el consolidado del tercer seguimiento avance del tramite, sin embargo en consulta al SUIT la estrategia de racionalización del tramite fue eliminada a solicitud de la secretaria de educacion mediante oficio No.2019348073 del 26 de diciembre de 2019 y oficio No.2019348326 del 27 de diciembre de 2019.</t>
  </si>
  <si>
    <t>Asistencia Técnica</t>
  </si>
  <si>
    <t>Clasificación en el régimen de educación a un establecimiento educativo privado</t>
  </si>
  <si>
    <t xml:space="preserve">1. Mala imagen institucional. 
2. Demandas y sanciones. 
3. Insatisfacción del usuario. 
4. Procesos disciplinarios. </t>
  </si>
  <si>
    <t>En el micrositio del Plan Anticorrupción y Transparencia y Acceso a la Información Pública se evidencia publicado el Mapa de Riesgos de Corrupción. Disponible en https://bit.ly/2EBW2co. Para la vigencia 2020, el diseño de controles se debe realizar teniendo en cuenta las variables de la "Guía para la Administración del riesgo y diseño de controles en entidades públicas".</t>
  </si>
  <si>
    <t>2-Improbable</t>
  </si>
  <si>
    <r>
      <rPr>
        <b/>
        <sz val="16"/>
        <color rgb="FF000000"/>
        <rFont val="Calibri"/>
      </rPr>
      <t>Subcomponente 4</t>
    </r>
    <r>
      <rPr>
        <sz val="16"/>
        <color rgb="FF000000"/>
        <rFont val="Calibri"/>
      </rPr>
      <t xml:space="preserve">                                           Monitoreo o revisión</t>
    </r>
  </si>
  <si>
    <t>4.1</t>
  </si>
  <si>
    <t>Gestionar  los riesgos de corrupción</t>
  </si>
  <si>
    <t>Riesgos de corrupción gestionados con evidencias cargadas en Isolución</t>
  </si>
  <si>
    <t>Se solicita eliminar el trámite de la estrategia de racionalización ya que se había solicitado por parte de la funcionaria encargada del trámite colocar más personas para la realización del trámite y a la fecha no se ha hecho ninguna gestión al respecto.</t>
  </si>
  <si>
    <t>Primera y Segunda linea de Defensa (Líderes de procesos con riesgos de corrupción identificados)</t>
  </si>
  <si>
    <t>14 Mayo de 2019
14 Septiembre 2019
14 Enero 2020</t>
  </si>
  <si>
    <t>Con corte a 30 de Abril no se realizó gestión a los riesgos de corrupción, se evienciarán en segundo avance en el mes de septiembre de 2019.</t>
  </si>
  <si>
    <t xml:space="preserve">No se evidencia seguimiento y avance de las actividades programadas; sin embargo se encuentran publicado en el aplicativo Isolución. </t>
  </si>
  <si>
    <t>- Las secretarías involucradas en la ejecución de los planes de acción de riesgos deberían mejorar la gestión de las actividades a fin de evidenciar la gestión de los riesgos de corrupción asociados.
- Es pertinente que en las secretarías se entienda el propósito de las actividades formuladas y su relación con el riesgo de corrupción a fin de lograr resultados efectivos
- En algunos casos se observan seguimientos que buscan cumplir un requisito pero que no se orientan a la gestión de los riesgos de corrupción: informes de seguimiento que solo incluyen cifras, omitiendo análisis y conclusiones
- Algunas actividades formularon evidencias como soportes de ejecución de la actividad que no se tienen en cuenta por parte de los responsables, situación de dificulta evidenciar la gestión realizada por las Secretarías.
- A final de la vigencia 2019 los planes de acción de riesgos deberían alcanzar un nivel de ejecución de 100% a fin de garantizar una adecuada gestión de los riesgos de corrupción y demostrar el compromiso de la administración departamental con la transparencia de su gestión</t>
  </si>
  <si>
    <t>No existen evidencias ni soportes que permitan establecer avances de la acciones de racionalizacion programadas.</t>
  </si>
  <si>
    <t>Este trámite se solicitó fuera eliminado de la estrategia de racionalización.</t>
  </si>
  <si>
    <t>No se evidencia solicitud y justificación de la eliminación de la estrategia de racionalización del trámite.</t>
  </si>
  <si>
    <t>Se evidencia que planeación no regsitro en el consolidado del tercer seguimiento avance del tramite, sin embargo en consulta al SUIT la estrategia de racionalización del tramite fue eliminada a solicitud de la secretaria de educacion mediante oficio No.2019348073 del 26 de diciembre de 2019 y oficio No.2019348326 del 27 de diciembre de 2019</t>
  </si>
  <si>
    <t xml:space="preserve"> Registro y Autorización de títulos profesionales en el área de salud </t>
  </si>
  <si>
    <t>Se tienen un totral de 14 planes de acción de riesgos (uno por cada riesgo de corrupción) desglosados en 42 actividades asignadas a 10 dependencias). Se evaluó la ejecución de los planes de acción de riesgos (tratamiento de los riesgos) durante observando que cinco de los planes no alcazaron un 100% de ejecución, esto corresponde a 8 actividades que no se cumplieron en su totalidad. Los planes de acción de menor porcentaje de ejecución corresponde a a los procesos misionales más grandes en el SIGC de la Gobernación, a saber, Promoción del Desarrollo Educativo y Promoción del Desarrollo de Salud, y al proceso de Asistencia Técnica. Se espera que con el resultado de la ejecución de estos planes se observen controles más eficaces a listar en el mapa de riesgos de corrupción de la vigencia 2020. El detalle se encuentra en el tercer informe de VERIFICACIÓN DEL PLAN DE ACCIÓN DE RIESGOS - Plan de Riesgos de Corrupción</t>
  </si>
  <si>
    <t>No</t>
  </si>
  <si>
    <t>88.86%</t>
  </si>
  <si>
    <t>Si</t>
  </si>
  <si>
    <t>1.Actualmente se está realizando de manera presencial; el usuario debe traer documentación, previa revisión en Ventanilla 8 del  CIAC, para posterior radicación
2.Actualmente las  herramientas  están  en prueba y presentan  conflictos
3.Las constraseñas en la actualidad se bloquean y a diario se deben actualizar</t>
  </si>
  <si>
    <t xml:space="preserve">Plataforma virtual ventanillla única </t>
  </si>
  <si>
    <t xml:space="preserve">Evitar desplazamiento para el usuario y costos
Mayor transparencia e información en la gestión del trámite </t>
  </si>
  <si>
    <t>Tecnológico</t>
  </si>
  <si>
    <t>4.2</t>
  </si>
  <si>
    <t>Monitorear y revisar controles eficaces y eficientes</t>
  </si>
  <si>
    <t>Informe de desempeño trimestral con el monitoreo a los riesgos y la efectividad de los controles</t>
  </si>
  <si>
    <t>14 Mayo de 2019
14 Septimbre 2019
14 Enero 2020</t>
  </si>
  <si>
    <t xml:space="preserve">1.Reunión de verificación de funcionamiento del trámite en ambiente de desarrollo
2.Ajustes a todos los inconvenientes que se presentan en la verificación en las plataforma Ventanilla única, Bizagy y Mercurio.
3.Verificar (en prubea piloto -ambiente de desarrollo) el correcto funcionamiento del trámite
4.Validar el acceso de los funcionarios que intervienen en la gestión del Trámite
5. Capacitar   a los funcionarios que intervienen en la gestión del trámite (puesto a puesto)
6. Pruebas piloto con usuario real
</t>
  </si>
  <si>
    <t>En la herramienta Isolucion, se encuentran publicados los informes de Evaluación al Desempeño del proceso en el formato GMC-FR-003, según lo establecido en el procedimiento GMC-PR-010.</t>
  </si>
  <si>
    <t>Febrero 15/2019</t>
  </si>
  <si>
    <t>En la herramienta Isolucion, se encuentran publicados los informes trimestrales del desempeño del proceso  los procesos, que incluye  el tema de los riesgos de corrupción . Disponible en: http://isolucion.cundinamarca.gov.co/Isolucion/Documentacion/frmVerPublicacion.aspx?Sigla=au</t>
  </si>
  <si>
    <t>Nov 30/2019</t>
  </si>
  <si>
    <t>La revisión al desempeño del proceso se encuentra cargada en ISOLUCION, no obstante, a la fecha solo aparece lo relacionado al tercer trimestre. Los informes de cuarto trimestre fuero proporcionados por la Dirección de Desarrollo Organizacional. Existen seis procesos relacionados a los riesgos de corrupción de los cuales solo 4 presentaron la Revisión al Desempeño del Proceso</t>
  </si>
  <si>
    <t>1: Dirección de Atención al ciudadano de Secretaría General,  Mesa de Ayuda y Dirección Desarrollo de Servicios
2.Dirección de Atención al ciudadano y Mesa de Ayuda
3  Director de Atención al ciudadano, Mesa de Ayuda  y Dirección de Desarrollo de Servicios
4. Mesa de Ayuda y Dirección Desarrollo de Servicios
5: Secretaría de Salud y D. Desarrollo de Servicios
6: Dirección de Atención al ciudadana, D. Desarrollo de Servicios apoyados con Mesa de Ayuda</t>
  </si>
  <si>
    <t>Se continua con los inconvenientes reportados con la firma Evolution, a la fecha (Abril 23 de 2019) el tramite se realiza de forma presencial y manual</t>
  </si>
  <si>
    <t>Acta de reunion "Seguimiento a la verificacion del funcionamiento de los trámites de Secretaria de Salud en ventanilla unica virtual" de fecha Enero 14 de 2019, Febrero 20 de 2019, Abril 3 de 2019 y Abril 9 de 2019, las cuales se anexa copia</t>
  </si>
  <si>
    <t>EXISTEN ACTAS</t>
  </si>
  <si>
    <t>Se evidencian actas de reunión, en las que se aborda el tema relacionado con la ventanilla única con compomisos adquiridos.</t>
  </si>
  <si>
    <t>Se priorizaron unos tramites de salud (linea quimica) para pruebas tecnicas de funcionamiento en linea con la firma contratada y este tramite especificamente no fue priorizado para adelantar estas pruebas, a la fecha (Agosto 16 de 2019), se continua con los inconvenientes reportados de bloqueo de contraseñas y otros, por tanto el tramite se esta realizando de forma presencial y manual.</t>
  </si>
  <si>
    <t>Actas de Reunión</t>
  </si>
  <si>
    <t>4.3</t>
  </si>
  <si>
    <t>Revisar el contexto estrategico si se detectan cambios en los factores internos y externos</t>
  </si>
  <si>
    <t>Informe de desempeño trimestral
Análisis del contexto actualizado</t>
  </si>
  <si>
    <t>Durante el segundo cuatrimestre, se videncian actas de reunión en las que participaron las Secretarías de TIC y General con fecha 3 y 22  de mayo  y 8, 9 y 12 de julio de 2019; en las cuales se analizaron los inconvenientes presentados con la operación y salida en vivo de la "Ventanilla Unica".  Sin embargo a la fecha del presente sguimiento no se observa ningún avance y el  trámite se continúa realizando de forma presencial y manual.  
Con el fin de tener claridad sobre el avance de la puesta en operación de la Ventanilla Única, la Oficina de Control Interno el día 11 de septiembre de 2019,  convocó a reunión a funcionarios de la Secretarías General, Planeación,  Salud, Gerencia de buen Gobierno y Contro Interno, en la cual se concluyó que a pesar de la reuniones y gestiones adelantadas, no hay un resultado concreto.</t>
  </si>
  <si>
    <t>Trámite escogido en el ultimo mes para adelantar pruebas de puesta en marcha a los ciudadanos a través de la VUV, como es un trámite con pago se esta habilitando el botón para pagos en articulación con el Banco, continua en pruebas y ajustes. A fecha de 20 de Noviembre de 2019 se continua realizando de forma manual y presencial</t>
  </si>
  <si>
    <t>Actas de reunión</t>
  </si>
  <si>
    <t>En el Manual del Sistema integrado de Gestión y Control SIGC, que se encuentra publicado en Isolucion Numeral 4.1, define todo lo relacionado con el análisis de Contexto de la Organización. Adicionalmente todos los procesos en su mapa de riesgos presentan un análisis DOFA en el cual se analiza su contexto.</t>
  </si>
  <si>
    <t>Se evidencia actualización del contexto estrategico en todos los procesos  y el informe de desempeño de los procesos de los dos primeros trimestre de 2019.</t>
  </si>
  <si>
    <t>No existe soporte que evidencie que el tramite continua en pruebas técncias, se continúa realizando de forma manual y presencial. Conforme a lo manifestado por la secretaria de salud mediante oficio del 15 de noviembre de 2019 y oficio No.2019346683 del 13 de diciembre de 2019, la estrategia de racionalización continua, con ampliación del plazo a 30 de diciembre de 2020</t>
  </si>
  <si>
    <t>4.4</t>
  </si>
  <si>
    <t>Verificar y determinar riesgos emergentes si como resultado del monitoreo estos se manifiestan</t>
  </si>
  <si>
    <t>Licencia para prestación de servicios en seguridad y salud en el trabajo</t>
  </si>
  <si>
    <t>Informe de desempeño trimestral
Riesgos de corrupción emergentes identificados</t>
  </si>
  <si>
    <t>En el periodo evaluado no se han identificado riesgos emergentes, si se identifican se incluirán en el informe trimestral de evaluación del proceso.</t>
  </si>
  <si>
    <t xml:space="preserve">En informe enviado por la S. Planeación, manifiestan que no se han identifdicado riesgos emergentes. </t>
  </si>
  <si>
    <t>4.5</t>
  </si>
  <si>
    <t>Actualizar el mapa de riesgos de corrupción si se detecta la necesidad</t>
  </si>
  <si>
    <t>Mapa de riesgos de corrupción ajustado</t>
  </si>
  <si>
    <t>No se evidencia ajustes y modificaciones al mapa de riesgos de corrupción.</t>
  </si>
  <si>
    <t xml:space="preserve">1.Reunión de verificación de funcionamiento del trámite en ambiente de desarrollo
2.Ajustes a todos los inconvenientes que se presentan en la verificación en las plataforma Ventanilla única, Bizagy y Mercurio.
3.Verificar (en prubea piloto -ambiente de desarrollo) el correcto funcionamiento del trámite
4.Validar el acceso de los funcionarios que intervienen en la gestión del Trámite
5. Capacitar   a los funcionarios que intervienen en la gestión del trámite (puesto a puesto y apoyados por Secretaría General)
6. Pruebas piloto con usuario real
</t>
  </si>
  <si>
    <t>No se evidencian modificaciones y ajustes al mapa de riesgos de corrupción.</t>
  </si>
  <si>
    <t>1: Dirección de Atención al ciudadano de Secretaría General,  Mesa de Ayuda y Dirección Desarrollo de Servicios
2.Dirección de Atención al ciudadano de Secretaría General y Mesa de Ayuda
3  Director de Atención al ciudadano, Mesa de Ayuda  y Dirección de Desarrollo de Servicios
4. Mesa de Ayuda y Dirección Desarrollo de Servicios
5: Secretaría de Salud y D. Desarrollo de Servicios
6: Dirección de Atención al ciudadana, D. Desarrollo de Servicios apoyados con Mesa de Ayuda</t>
  </si>
  <si>
    <t>4.6</t>
  </si>
  <si>
    <t>Apoyar y dinamizar las actividades de monitoreo y revisión</t>
  </si>
  <si>
    <t>10-Alta</t>
  </si>
  <si>
    <t>Acta de reunión "Seguimiento a la verificación del funcionamiento de los trámites de la Secretaría de Salud en ventanilla unica virtual" de fecha Enero 14 de 2019, Febrero 20 de 2019, Abril 3 de 2019 y Abril 9 de 2019, las cuales se anexa copia</t>
  </si>
  <si>
    <t>No se evidencian ajustes  realizados al mapa de riesgos de corrupción.</t>
  </si>
  <si>
    <t>No se tienen evidencias de las actividades de monitorieo por parte de los líderes de los procesos.</t>
  </si>
  <si>
    <t>Las actividades de monitoreo y revisión a la gestión de riesgos y sus controles se realiza trimestralmente en el informe de revisión al desempeño.
http://isolucion.cundinamarca.gov.co/Isolucion/PaginaLogin.aspx?UrlExterna=documentacion/frmverpublicacion.aspx?sigla=au</t>
  </si>
  <si>
    <t>Las evidencias proporcionadas no se ajustan a la meta o producto establecida en esta actividad. Las evidencias mencionadas son las mismas establecidas para la actividad (4.2). No se observa cumplimiento de la actividad</t>
  </si>
  <si>
    <t>Publicación a la ciudadanía de la asistencia técnica brindada en el departamento</t>
  </si>
  <si>
    <t>Trámite escogido en el ultimo mes para adelantar pruebas de puesta en marcha a los ciudadanos a través de la VUV,  continua en pruebas y ajustes. A Fecha de 20 de Noviembre de 2019 se continua realizando de forma manual y presencial</t>
  </si>
  <si>
    <t>Se evidencia acta del 03 y 09 de octubre de 2019, en la que manifiestan la imposibilidad de realizar pruebas de ventanilla unica virtual hasta nueva orden. Conforme a lo manifestado por la secretaria de salud mediante oficio del 15 de noviembre de 2019 y oficio No.2019346683 del 13 de diciembre de 2019, la estrategia de racionalización continua, con ampliación del plazo a 30 de diciembre de 2020.</t>
  </si>
  <si>
    <t>Concepto sanitario para Empresas aplicadora de plaguicidas  (24655)</t>
  </si>
  <si>
    <t>1.Actualmente se está realizando de manera presencial; el usuario debe traer documentación, previa revisión del profesional competente,  para posterior radicación
2.Actualmente las  herramientas  están  en prueba y presentan  conflictos
3.Las constraseñas en la actualidad se bloquean y a diario se deben actualizar</t>
  </si>
  <si>
    <r>
      <rPr>
        <b/>
        <sz val="16"/>
        <color rgb="FF000000"/>
        <rFont val="Calibri"/>
      </rPr>
      <t>Subcomponente 5.</t>
    </r>
    <r>
      <rPr>
        <sz val="16"/>
        <color rgb="FF000000"/>
        <rFont val="Calibri"/>
      </rPr>
      <t xml:space="preserve"> Seguimiento</t>
    </r>
  </si>
  <si>
    <t>Asignado</t>
  </si>
  <si>
    <t xml:space="preserve">Evitar desplazamiento a los usuarios y costos
Mayores, transparencia de la información en la gestión del trámite </t>
  </si>
  <si>
    <t>5.1.</t>
  </si>
  <si>
    <t>1.Ajustes a todos los inconvenientes que se presentan en la verificación en las plataforma Ventanilla única, Bizagy y Mercurio.
3.Verificar (en prueba piloto - vigilancia en Salud Pública) el correcto funcionamiento del trámite
4.Validar el acceso de los funcionarios que intervienen en la gestión del Trámite
5. Capacitar   a los funcionarios que intervienen en la gestión del trámite (puesto a puesto y apoyados por Secretaría General)
6.Capacitar a los clientes externos.7 Pruebas piloto con usuario real.</t>
  </si>
  <si>
    <t xml:space="preserve">Realizar seguimiento a la efectividad de los controles incorporados - Riesgos de Corrupción 2018 </t>
  </si>
  <si>
    <t>Informe cuatrimestral</t>
  </si>
  <si>
    <t xml:space="preserve"> 15/2/2019</t>
  </si>
  <si>
    <t>Oficina de Control Interno</t>
  </si>
  <si>
    <t>La Oficina de Contro Interno, realizó en el mes de febrero de 2019, revisión  y seguimiento a los controles de los riesgos, incluidos los de corrupción.  Se realizaron mesas de trabajo con funcionarios que intervienen en el proceso, para socializar los resultados 2018 y explicar lo referente al diseño de los controles de la vigencia 2019, con base en la "Guía para la Administración del riesgo y el Diseño de Controles en Entidades Públicas, V4". El resultado final se comunicó a los líderes de los procesos. Así mismo con relación a los riesgos del 2019, la OCI realizó aseoría y acompañamiento. Además en las auditorias internas programadas  en la vigencia, se realizaron con base en los riesgos y el seguimiento a la ejecución de los controles propuestos (pruebas de control).</t>
  </si>
  <si>
    <t>En el mes de febrero se realizó seguimiento y verificación al diseño de los controles, por partre de la Oficina de Contro Interno. Una segunda actividad de acuerdo al Plan de Acción de la OCI se realizará en los meses de Noviembre y Diciembre de 2019.</t>
  </si>
  <si>
    <t>Adecuado</t>
  </si>
  <si>
    <t>1: Dirección de Atención al ciudadano de  Secretaria general,  Mesa de Ayuda, TIC y Secretaria de Salud -Subdirección de vigilancia</t>
  </si>
  <si>
    <t>5.2</t>
  </si>
  <si>
    <t>Evaluar la elaboración Mapa de Riesgos de Corrupción</t>
  </si>
  <si>
    <t>La oficina de Control Interno, realizó asesoría y acompañamiento a los diferentes procesos en el diseño de los mapas de riesgos con sus correspondientes sugerencias u observaciones.</t>
  </si>
  <si>
    <t>Oportuna</t>
  </si>
  <si>
    <t>Acta de reunion "Seguimiento a la verificacion del funcionamiento de los tramites de Secretaría de Salud en ventanilla única virtual" de fecha Enero 14 de 2019, Febrero 20 de 2019, Abril 3 de 2019 y Abril 9 de 2019, las cuales se anexa copia</t>
  </si>
  <si>
    <t>5.3</t>
  </si>
  <si>
    <t>Realizar seguimiento a la efectividad de los controles incorporados - Riesgos de Corrupción 2019</t>
  </si>
  <si>
    <t>Esta actividad se realizará en el segunto seguimiento del PAAC</t>
  </si>
  <si>
    <t>Tramite seleccionado para pruebas en linea por parte de la firma contratada, se está revisando desde lo técnico una serie de errores que se han presentado y que aún no han sido resueltos, por tanto a 16 de Agosto de 2019 este tramite se sigue realizando de forma presencial y manual</t>
  </si>
  <si>
    <t>De acuerdo al Plan de Acción 2019, de la Oficina de Contro Interno, en el mes de febrero de 2019, se realizó seguimiento a los controles, así mismo se programaó una segunda actividad en los meses de Noviembre y Diciembre de 2019. Igualmente, durante el presente periodo se estableció el procedimiento EV-SEG-FR-011 y el Formato EV-SEG-FR-051, asociados al proceseo de Evaluación y Seguimiento.</t>
  </si>
  <si>
    <t>La actividad Se realizó en el mes de diciembre de 2019. El informe realizado incluye el detalle de la evaluación del diseño y la ejecución de los controles asociados a los riesgos de corrupción. Adicionalmente se realizó evaluación a los planes de acción de riesgos (Actividad 4.1).</t>
  </si>
  <si>
    <t>Ejecutado por la OCI. No aplica seguimiento de la OCI</t>
  </si>
  <si>
    <t>Trámite seleccionado desde el inicio del proyecto, para adelantar pruebas de puesta en marcha a traves de la VUV, se encuentra en pruebas para salir a producción, por tanto a 20 de Noviembre de 2019 este trámite se encuentra oficialmente en pruebas técnicas</t>
  </si>
  <si>
    <t>No se evidencia actualización de soporte de avance debido a que anexan acta del 28 de febrero de 2019. Conforme a lo manifestado por la secretaria de salud mediante oficio del 15 de noviembre de 2019 y oficio No.2019346683 del 13 de diciembre de 2019, la estrategia de racionalización continua, con ampliación del plazo a 30 de diciembre de 2020.</t>
  </si>
  <si>
    <t>5.4</t>
  </si>
  <si>
    <t>Evaluar la elaboración, visibilización, seguimiento y control del Mapa de Riesgos de Corrupción</t>
  </si>
  <si>
    <t>Concepto sanitario para empresas que presten el servicio de lavado y desinfección de tanques de almacenamiento de agua potable para consumo humano</t>
  </si>
  <si>
    <t>En la herramienta Isolucion se encuentra publicado el mapa de riesgos de los diferentes procesos</t>
  </si>
  <si>
    <t>1.Actualmente se está realizando de manera presencial; el usuario debe traer documentación, previa revisión del profesional competente, para posterior radicación
2.Actualmente las  herramientas  están  en prueba y presentan  conflictos
3.Las constraseñas en la actualidad se bloquean y a diario se deben actualizar</t>
  </si>
  <si>
    <t>Esta actividad se hace referencia al presente informe, se realizó primer y segundo seguimiento el cual se observa en la publicación del mismo en el link
http://www.cundinamarca.gov.co/Home/SecretariasEntidades.gc/Secretariadeplaneacion/SecretariadeplaneacionDespliegue/aspoliyplanprog_contenidos/asplananticorrupcion/cplananticorrupcion_index</t>
  </si>
  <si>
    <t xml:space="preserve">Evitar desplazamiento para el usuario y costos
Mayores- transparencia e información en la gestión del trámite </t>
  </si>
  <si>
    <t>1..Ajustes a todos los inconvenientes que se presentan en la verificación en las plataforma Ventanilla única, Bizagy y Mercurio.
3.Verificar (en prueba piloto)  el correcto funcionamiento del trámite
4.Validar el acceso de los funcionarios que intervienen en la gestión del Trámite
5. Capacitar   a los funcionarios que intervienen en la gestión del trámite (puesto a puesto y apoyados por Secretaría General)
6. Pruebas piloto con usuario real</t>
  </si>
  <si>
    <t>Prevenir</t>
  </si>
  <si>
    <t>Acta de reunión "Seguimiento a la verificación del funcionamiento de los trámites de Secretaría de Salud en ventanilla única virtual" de fecha Enero 14 de 2019, Febrero 20 de 2019, Abril 3 de 2019 y Abril 9 de 2019, las cuales se anexa copia</t>
  </si>
  <si>
    <t>Confiable</t>
  </si>
  <si>
    <t>No existe soporte que evidencie que el trámite continua en pruebas técnicas y se continua realizando de forma manual y presencial. Conforme a lo manifestado por la secretaria de salud mediante oficio del 15 de noviembre de 2019 y oficio No.2019346683 del 13 de diciembre de 2019, la estrategia de racionalización continua, con ampliación del plazo a 30 de diciembre de 2020.</t>
  </si>
  <si>
    <t>Concepto sanitario para vehículos transportadores de plaguicidas y afines</t>
  </si>
  <si>
    <t xml:space="preserve">Se investigan y resuelven oportunamente </t>
  </si>
  <si>
    <t>1.Actualmente se está realizando de manera presencial; el usuario debe traer documentación, previa revisión por profesional competente, para posterior radicación
2.Actualmente las  herramientas  están  en prueba y presentan  conflictos
3.Las constraseñas en la actualidad se bloquean y a diario se deben actualizar</t>
  </si>
  <si>
    <t>1..Ajustes a todos los inconvenientes que se presentan en la verificación en las plataforma Ventanilla única, Bizagy y Mercurio.
3.Verificar (en prueba piloto - vigilancia en Salud Pública) el correcto funcionamiento del trámite
4.Validar el acceso de los funcionarios que intervienen en la gestión del Trámite
5. Capacitar   a los funcionarios que intervienen en la gestión del trámite (puesto a puesto y apoyados por Secretaría General)
6.Capacitar a los clientes externos.7 Pruebas piloto con usuario real.</t>
  </si>
  <si>
    <t>Completa</t>
  </si>
  <si>
    <t>1: Dirección de Atención al ciudadano  de Secretaria general,  Mesa de Ayuda, TIC y Secretaria de Salud -Subdirección de vigilancia</t>
  </si>
  <si>
    <t>Tramite seleccionado desde el inicio del proyecto, para adelantar pruebas de puesta en marcha a traves de la VUV, ya se encuentra activo en el portal de VUV, se han adelantado pruebas con éxito y se han producido resultados de trámite exitoso a los ciudadanos que han demandado este trámite. Se continua mejorando aspectos técnicos, pero ya esta en funcionamiento y producción a través de la VUV, por tanto a 20 de Noviembre de 2019 este trámite se encuentra operando a través de la VUV</t>
  </si>
  <si>
    <t>Actas de reunion</t>
  </si>
  <si>
    <t>No se encuentra evidencia que demuestre que el trámite este en funcionamiento y producción através de la plataforma VUV exitosamente. El soporte que adjuntan no corresponde al periodo de seguimiento del PAAC. Conforme a lo manifestado por la secretaria de salud mediante oficio del 15 de noviembre de 2019 y oficio No.2019346683 del 13 de diciembre de 2019, la estrategia de racionalización continua, con ampliación del plazo a 30 de diciembre de 2020.</t>
  </si>
  <si>
    <t>Publicación periódicamente de la asistencia técnica brindada</t>
  </si>
  <si>
    <t>Refrendación del carné de Aplicador de Plaguicidas (15324)</t>
  </si>
  <si>
    <t>Fuerte</t>
  </si>
  <si>
    <t>Tramite seleccionado desde el inicio del proyecto, para adelantar pruebas de puesta en marcha a traves de la VUV, ya se encuentra activo en el portal de VUV, se han adelantado pruebas con exito y se ha producido resultados de tramite exitoso a los ciudadanos que han demandado este tramite, se continua mejorando aspectos tecnicos, pero ya esta en funcionamiento y produccion a traves de la VUV, por tanto a 20 de Noviembre de 2019 este tramite se encuentra operando a traves de la VUV.</t>
  </si>
  <si>
    <t>No se encuentra evidencia que demuestre que el tramite este en funcionamiento y producción através de la plataforma VUV exitosamente. El soporte que adjuntan no corresponde al periodo de seguimiento del PAAC. Conforme a lo manifestado por la secretaria de salud mediante oficio del 15 de noviembre de 2019 y oficio No.2019346683 del 13 de diciembre de 2019, la estrategia de racionalización continua, con ampliación del plazo a 30 de diciembre de 2020</t>
  </si>
  <si>
    <t>Autorización y entrega de suero y biológico o vacuna Humana antirrábica</t>
  </si>
  <si>
    <t>Se priorizaron unos trámites de salud (linea química) para pruebas técnicas de funcionamiento a través de la VUV y este trámite especificamente no fue priorizado para adelantar estas pruebas. A la fecha 20 de Noviembre, el trámite se esta realizando de forma presencial y manual.</t>
  </si>
  <si>
    <t>Teniendo en cuenta que este trámite no fue incluido en las pruebas técnicas de ventanilla unica virtual se sigue realizando de forma presencial y manual. No presentan soporte. La secretaria de salud mediante oficio No.2019346683 del 13 de diciembre de 2019, solicitó eliminación de la estrategia de racionalización del SUIT.</t>
  </si>
  <si>
    <t>Autorización sanitaria favorable para la concesión de aguas para el consumo humano</t>
  </si>
  <si>
    <t>5-Moderada</t>
  </si>
  <si>
    <t>Consolidar y publicar en la página web de la Gobernación, el plan de asistencia técnica con sus seguimientos periódicos para el conocimiento de la ciudadanía</t>
  </si>
  <si>
    <t>Ángela Andrea Forero</t>
  </si>
  <si>
    <t>Plan publicado en micrositio de planeación y transparencia con sus respectivos seguimientos</t>
  </si>
  <si>
    <t># de encuestas con calificación &gt; al 70% / Total de encuestas</t>
  </si>
  <si>
    <t>Se priorizaron unos trámites de salud (linea química) para pruebas técnicas de funcionamiento a traves de la VUV y este trámite especificamente no fue priorizado para adelantar estas pruebas, a la fecha 20 de Noviembre, el trámite se esta realizando de forma presencial y manual.</t>
  </si>
  <si>
    <t>Plan de Riesgos de Corrupción #3248</t>
  </si>
  <si>
    <t>La Secretaría de Planeación consolidó y publicó en la página web de la Gobernación, el plan de asistencia técnica con sus seguimientos periódicos para el conocimiento de la ciudadanía. Se adjunta archivo con ruta de acceso para libre consulta desde la página de la Gobernación, donde se puede acceder a dicho plan y sus consiguientes seguimientos trimestrales de la vigencia.</t>
  </si>
  <si>
    <t>Teniendo en cuenta que este tramite no fue incluido en las pruebas técnicas de ventanilla unica virtual se sigue realizando de forma presencial y manual. No presentan soporte, La secretaria de salud mediante oficio No.2019346683 del 13 de diciembre de 2019, solicitó eliminación de la estrategia de racionalización del SUIT. Numero de tramite corresponde al 19331</t>
  </si>
  <si>
    <t>Autorización de medicamento para tratamiento tuberculosis</t>
  </si>
  <si>
    <t>Teniendo en cuenta el seguimiento y las observacio realizada por la Oficina de Control Interno y con el fin de dar cumplimiento a la normatividad vigente, se convocó reunión con los responsables del proceso de Mejora Continua, Gerencia de Buen Gobierno, con el fin de realizar ajustes al mapa de riesgos vigente.</t>
  </si>
  <si>
    <t>Se evidencia Acta de reunión y lista de asistencia y se eviencian los ajustes al mapa de riesgos. Pendiente realizar revisón a los controles teniendo en cuenta las causas, actividades e indicador.</t>
  </si>
  <si>
    <t>Se priorizaron unos trámites de salud (línea quimica) para pruebas técnicas de funcionamiento a través de la VUV y este trámite especificamente no fue priorizado para adelantar estas pruebas. Se esperará probar el funcionamiento y puesta en marcha de la VUV, para agregar este trámite, por prevención de la ocurrencia de fallas y demoras en la plataforma o programa que retrasen la entrega de medicamentos a los pacientes que puedan ocasionar complicaciones de salud. A la fecha Noviembre 20 de 2019, el tramite se esta realizando de forma presencial y manual.</t>
  </si>
  <si>
    <t>Teniendo en cuenta que este tramite no fue incluido en las pruebas técnicas de ventanilla unica virtual se sigue realizando de forma presencial y manual. No presentan soporte. La secretaria de salud mediante oficio No.2019346683 del 13 de diciembre de 2019, solicitó eliminación de la estrategia de racionalización del SUIT.</t>
  </si>
  <si>
    <t xml:space="preserve">Autorización  medicamento Oseltamivir </t>
  </si>
  <si>
    <t>1..Ajustes a todos los inconvenientes que se presentan en la verificación en las plataforma Ventanilla única, Bizagy y Mercurio.
3.Verificar (en prueba piloto -vigilancia en Salud Pública) el correcto funcionamiento del trámite
4.Validar el acceso de los funcionarios que intervienen en la gestión del Trámite
5. Capacitar   a los funcionarios que intervienen en la gestión del trámite (puesto a puesto y apoyados por Secretaría General)
6.Capacitar a los clientes externos.7 Pruebas piloto con usuario real.</t>
  </si>
  <si>
    <t>Ver informe adjunto Verificación planes de acción de Riesgos hoja "01.DatosActividades" y hoja "03.Informe"</t>
  </si>
  <si>
    <t>1: Dirección de Atención al ciudadano de  Secretaria General,  Mesa de Ayuda, TIC y Secretaria de Salud -Subdirección de vigilancia</t>
  </si>
  <si>
    <t>Se observan documentos del seguimiento al plan de asistencia técnica en el link http://www.cundinamarca.gov.co/Home/SecretariasEntidades.gc/Secretariadeplaneacion/SecretariadeplaneacionDespliegue/aspoliyplanprog_contenidos/csecreplanea_poliplanyprog_planasistecdep con actualización a segundo trimestre el 21 de noviembre de 2019</t>
  </si>
  <si>
    <t>SE EVIDENCIAN LAS A CTAS</t>
  </si>
  <si>
    <t>Se priorizaron unos trámites de salud (linea química) para pruebas técnicas de funcionamiento a través de la VUV y este trámite especificamente no fue priorizado para adelantar estas pruebas. Se esperará probar el funcionamiento y puesta en marcha de la VUV, para agregar este trámite, por prevención de la ocurrencia de fallas y demoras en la plataforma o programa que retrasen la entrega de medicamentos a los pacientes que puedan ocasionar complicaciones de salud. A la fecha Noviembre 20 de 2019, el trámite se esta realizando de forma presencial y manual.</t>
  </si>
  <si>
    <t>Teniendo en cuenta que este tramite no fue incluido en las pruebas técnicas de ventanilla unica virtual se sigue realizando de forma presencial y manual. No anexan soporte. La secretaria de salud mediante oficio No.2019346683 del 13 de diciembre de 2019, solicitó eliminación de la estrategia de racionalización del SUIT.</t>
  </si>
  <si>
    <t>Gestión de Insumos para las  acciones de prevención de riesgo en  Zoonosis</t>
  </si>
  <si>
    <t>Abuso del poder 
Multiplicidad de planes y metodologías
Omisión en el cumplimiento de ética</t>
  </si>
  <si>
    <t>Realización (para los casos en los que es posible) de la asistencia técnica de manera virtual</t>
  </si>
  <si>
    <t>En Tramite</t>
  </si>
  <si>
    <t>Permiso de circulación para carga extradimensionada</t>
  </si>
  <si>
    <t>En tramite</t>
  </si>
  <si>
    <t>El peticionario radica personalmente los documentos en la Gobernación y realiza el pago correspondiente en el banco; el funcionario de la Secretaría valida los documentos  y contacta telefonicamente o por internet al usuario para remitir las observaciones.
Una vez aprobado el tramité el peticionario reclama la aprobación personalmente.</t>
  </si>
  <si>
    <t xml:space="preserve">Adelantar el tramite y el pago de forma electrónica. Obtener la respuesta al correo del peticionario. </t>
  </si>
  <si>
    <t>Eliminar el desplazamiento del usuario a la sede de la Gobernación ahorrando tiempo
Eliminar la radicación de documentos en físico
Habilitar el pago del tramite por internet
Contar con la respuesta (aprobación) en el correo electrónico del petición</t>
  </si>
  <si>
    <t>1. Evaluar con los asesores de Gobernación y DAFT las modificaciones que se deban realizar al tramite en SUIT.
2. Validar con la Dirección de atención al Ciudadano el formulario electrónico para el tramite.
3. Realizar las modificaciones en SUIT del tramité para cambiar de presencial a virtual y las demas variables que corresponda.
4. Montar formato virtual por parte de la Direcciòn de Atención al Ciudadano.
5. Socializar el formato (tramité) a los usuarios de la Secretaría de Transporte y Movilidad por medio de correos institucionales.
6. Realizar prueba piloto.
7. Realizar implementación definitiva en ventanilla unica con el acompañamiento de la Dirección de Atención al Ciudadano.
8. Poner en operación el tramite de forma virtual.
9. Medir los resultados de la operación del tramité en forma virtual.</t>
  </si>
  <si>
    <t>01/15/2019</t>
  </si>
  <si>
    <t>Dirección de política Sectorial. Secretaria de Transporte y Movilidad</t>
  </si>
  <si>
    <t>Realizar asistencia técnica de manera virtual para los casos en los que sea posible impartirla por éste medio</t>
  </si>
  <si>
    <t>NO SE EVIDENCIAN SOPORTES</t>
  </si>
  <si>
    <t>NO ADJUNTAN EVIDENCIAS</t>
  </si>
  <si>
    <t xml:space="preserve">1. A través de correos electróniocos y reuniones de validación de información con DAFP e INVIAS, se llevó a cabo la parametrizacion del trámite a reportar en la plataforma SUIT, el cual se encuentra inscrito y aprobado desde el 17 de junio de 2019,
2. A partir del levantamiento de información realizado durante la vigencia 2018 por parte de la DAC de la Secretaría General de Cundinamarca, se esta validando los posibles ajustes que requiere el formulario electronico desarrollado, mediante reunion de trabajo adelantada el 31 de julio.
3. El trámite reportado a SUIT ya considera los ajustes necesarios para su virtualizacion, sin embargo, se requiere de la aprobación del equipo técnico de la Secretaria de TICs, quienes analizan si el formulario diseñado con la información de 2018 debe ser modificado. 
4. El formato virtual ha sido montado por parte de la DAC, sin embargo esta pendiente definir por parte de la DAC, la programacion de fechas para pruebas de calidad y puesta en produccion. </t>
  </si>
  <si>
    <t xml:space="preserve">1. Correos electronicos cruzados con DAFP-SUIT, INVIAS y STMC y acta de reunion de las partes para definir el alcance del tramite. 
2. Acta de reunion del 31 de julio entre funcionarios de la DAC y la STMC para retomar el proceso de VUV.
3. Link y toma de pantalla del trámite inscrito y aprobado en SUIT el 17 de julio de 2019.
4. Correos electronicos de confirmacion de avances para programación de pruebas tecnicas.  </t>
  </si>
  <si>
    <t xml:space="preserve">Se evidencia que se han realizado actividades tendientes a realizar el trámite ey el pago de forma electrónica para obtener el permiso de circualación de carga extradadimensionada. Sin embargo no se han realizado las pruebas de calidad y puesta en producción.  </t>
  </si>
  <si>
    <t xml:space="preserve">1. El 30 de octubre se realizó pruebas de la plataforma VUV, aun esta pendiente la realizacion de pruebas y entrega por parte de la Dirección de Atención al Ciudadano a la Secretaria de Transporte y Movilidad.
2. Al solicitar al DAFP cambiar en SUIT el trámite de gratuito a con pago, este informa telefónicamente, que esta preparando una comunicación en la que se aclara las razones por las cuales el trámite reportado no puede tener pago,  dado que en su concepto los soportes remitidos no son validos. 
3. De igual forma el equipo de trabajo de la DAC, comenta que por lo pronto no es posible reversar en la plataforma VUV la opcion de pago, dado que tal cambio requiere un desarrollo adicional.
4. A la fecha de este reporte la Secretaría esta preparando la solicitud dirigida al Secretario de Planeación para retirar de la estrategia de racionalización de trámites la virtualizacion del tramite inscrito. </t>
  </si>
  <si>
    <t>1. Acta de reunión pruebas VUV del 30 de septiembre 
 2. Correo del 05 de noviembre solicitando al DAFP cambio del trámite en SUIT.</t>
  </si>
  <si>
    <t>Socialización del procedimiento a los funcionarios de la Gobernación para aplicación del procedimiento de asistencia técnica</t>
  </si>
  <si>
    <t>Se evidencia que la secretaria de movilidad solicito a secretaria de planeación mediante oficio del 02 de diciembre 2019, retirar de la estrategia de racionalziación el tramite Permiso de circulación para carga extradimensionada, debido a que este tramite no requiere pago por parte del usuario. Estrategia eliminada de la plataforma SUIT. Tramite corresponde al 72374</t>
  </si>
  <si>
    <t>Listados de asistencia y/o Correos electrónicos</t>
  </si>
  <si>
    <t>La Secretaría de Planeación socializó los procedimientos del proceso a los nuevos funcionarios de la Gobernación para aplicación del procedimiento de asistencia técnica. Lo anterior debido a que las secretarías o entidades que representan, los delegaron como nuevos enlaces. Se adjunta acta de la reunión de socialización y listado de asistencia</t>
  </si>
  <si>
    <t>Plantilla Único - Hijo</t>
  </si>
  <si>
    <t>15297</t>
  </si>
  <si>
    <t>Tornaguía de tránsito</t>
  </si>
  <si>
    <t>Inscrito</t>
  </si>
  <si>
    <t>El trámite se puede realizar solo presencialmente en la sede administrativa de la Gobernación de Cundinamarca, zona franca (Fontibón), Tocancipá  (sede Bavaria) y Girardot (sede Bavaria)</t>
  </si>
  <si>
    <t>Habilitar pago por PSE (Proveedor de Servicios Electrónicos) mediante el cual los usuarios podrán hacer sus pagos a través de Internet. Teniendo en cuenta que en el año 2018 se adelanto en un 75%, para este año se adelantara el 25% restante</t>
  </si>
  <si>
    <t>Optimización de tiempos, ya que para el pago de la tornaguia  el usuario no tendrá que hacer ningún desplazamiento a ninguna de las sedes</t>
  </si>
  <si>
    <t>Tecnologica</t>
  </si>
  <si>
    <t>Trámite total en línea</t>
  </si>
  <si>
    <t>1 de enero</t>
  </si>
  <si>
    <t>30 de noviembre</t>
  </si>
  <si>
    <t>Se evidencia acta de reunión de fecha 04/07/2019 con objetivo "dar a conocer los lineamientos a los nuevos enlaces para la aplicación de los procedimientos para prestar asistencia técnica", se adjunta listado de asistencia de la reunión descrita en el acta</t>
  </si>
  <si>
    <t>Secretaría de Hacienda Direccion de Rentas y Gestión Tributaria</t>
  </si>
  <si>
    <t>Davivienda ya realizó los desarrollos correspondientes y esta listo para hacer pruebas definitivas con un contribuyente. ZONA VIRTUAL ya tiene  configurados todos los códigos de servicio Y ACH ya esta en producción. En conclusión, está solo por definir la fecha de las pruebas finales por parte de los actores del proceso (adjunto correos electrónicos).</t>
  </si>
  <si>
    <t>CORREO ELECTRONICO CON EL ULTIMO CHAT:Estamos pendientes de la pruebas que se puedan realizar con una liquidación de prueba o con un contribuyente.
Esto con el fin de dar entrega oficial a la Gobernación y asi la Gobernacion dar inauguración al nuevo canal de recaudo, a través de la circular informativa y entrega de firmas electrónicas a los contribuyentes.</t>
  </si>
  <si>
    <t xml:space="preserve">Ausencia de rendición de
cuentas en tema estratégicos de la Administración Departamental </t>
  </si>
  <si>
    <t>Puede suceder que  la información de rendición de cuentas se realice de manera sesgada, con el fin de dilatar o disuadir  el control ciudadano con fines particulares</t>
  </si>
  <si>
    <t>Priorización de temas que atiendan a intereses particulares y no generales (comunidad)</t>
  </si>
  <si>
    <t>Se evidencia correo electrónico en el que manifiesta "Estamos pendientes de la pruebas que se puedan realizar con una liquidación de prueba o con un contribuyente.
Esto con el fin de dar entrega oficial a la Gobernación y asi la Gobernacion dar inauguración al nuevo canal de recaudo, a través de la circular informativa y entrega de firmas electrónicas a los contribuyentes."</t>
  </si>
  <si>
    <t>Dentro de las pruebas definitivas realizadas entre Davivienda y TTI se encontraron algunas vulnerabilidades de las politicas de seguridad y se encuentran en proceso de corrección.</t>
  </si>
  <si>
    <t>1. Desinterés de la ciudadanía en la 
participación del ejercicio de rendición de cuentas y el control social.
2. Falta de diálogo en doble vía, incidiendo en las partes interesadas del Departamento para que no intervengan en la toma de decisiones.
3. Ausencia de criterios de información,
diálogos e incentivos.
4. Pérdida de credibilidad e imagen de la entidad.</t>
  </si>
  <si>
    <t>Sin evidencias</t>
  </si>
  <si>
    <t xml:space="preserve">La Oficina de Control Interno convocó a reunión el día 11 de septiembre de 2019, al funcionario responsable de la Secretaría de Hacienda - Dirección de Rentas y Gestión Tributaria, con el fin de clarificar el estado de avance y  puesta en funcionamiento  del  pago por PSE (Proveedor de Servicios Electrónicos, el cual permite a los ususarios realizar los pagos a través de internet.  En este proceso intervienen tres actores, Gobernación, TTI y Davivienda. en el periodo se generó la factura con código de barras y  ACH ya validó la información. Se espera que en próximo informe la actividad se haya cumplido.  </t>
  </si>
  <si>
    <t>2- Improbable</t>
  </si>
  <si>
    <t>Davivienda y TTI realizaron pruebas definitivas y culminaron con el proceso de racionalización, que consistía en la implementación del botón de pagos PSE para el trámite</t>
  </si>
  <si>
    <t>Se evidencia la puesta en funcionamiento del pago por PSE (Proveedor de Servicios Electrónicos), mediante mensaje por correo electrónico del 28 de noviembre de 2019, dirigido al funcionario responsable de la Secretaria de Hacienda- Dirección de Rentas y gestión Tributaria, en el cual ingeniero de la plataforma TTI, manifiesta la implementación del pago por PSE y explica a través de imágenes de la mencionada plataforma, el proceso de pago detalladamente. Se aclara que Planeación no incluyo en los soportes, evidencia que demostrara la implementación del pago por PSE.</t>
  </si>
  <si>
    <t>15299</t>
  </si>
  <si>
    <t>Tornaguía de movilización</t>
  </si>
  <si>
    <t>no</t>
  </si>
  <si>
    <t>Se evidencia correo electrónico en el que manifiesta "Estamos pendientes de la pruebas que se puedan realizar con una liquidación de prueba o con un contribuyente. Esto con el fin de dar entrega oficial a la Gobernación y asi la Gobernacion dar inauguración al nuevo canal de recaudo, a través de la circular informativa y entrega de firmas electrónicas a los contribuyentes."</t>
  </si>
  <si>
    <t xml:space="preserve">La Oficina de Control Interno convocó a reunión el día 11 de septiembre de 2019, al funcionario responsable de la Secretaría de Hacienda - Dirección de Rentas y Gestión Tributaria, con el fin de clarificar el estado de avance y  puesta en funcionamiento  del  pago por PSE (Proveedor de Servicios Electrónicos, el cual permite a los ususarios realizar los pagos a través de internet.  En este proceso intervienen tres actores, Gobernación, TTI y Davivienda. en el periodo se generó la factura con código de barras y  ACH ya validó la información. Se espera que en próximo informe la actividad se haya cumplido. </t>
  </si>
  <si>
    <t>Davivienda y TTI realizaron pruebas definitivas y culminaron con el proceso de racionalización, que consistia en la implementación del botón de pagos PSE para el tramite</t>
  </si>
  <si>
    <t>15301</t>
  </si>
  <si>
    <t>Tornaguía de reenvíos</t>
  </si>
  <si>
    <t>Socialización Ruta Metodológica de Rendición  de cuentas</t>
  </si>
  <si>
    <t>Modelo Único – Hijo</t>
  </si>
  <si>
    <t>Auxilio funerario por fallecimiento de un docente pensionado</t>
  </si>
  <si>
    <t>Expedición del acto administrativo a través de la solicitud y documentos que soportan la actividad. El tiempo del trámite es de cuarenta y cinco (45) días calendario.</t>
  </si>
  <si>
    <t>Disminución de tiempo de la expedición del acto administrativo en (30) días calendario</t>
  </si>
  <si>
    <t>Administrativa</t>
  </si>
  <si>
    <t>Reducción del tiempo de respuesta o duración del trámite</t>
  </si>
  <si>
    <t>El trámite estaba propuesto para la vigencia 2018, pero debido a la expidición de la resolución 1272 del 23 de julio de 2018, la funcionaria resposable solicitó eliminarla de la estrategia, pero la Oficina de Control Interno en la auditoría hizo seguimiento al trámite y se estaban cumpliendo con los tiempos. Por lo cual se incluye en la estretegia de 2019 y se le hará el respectivo seguimiento.</t>
  </si>
  <si>
    <t>faltan EVIDENCIAS. Existe acta acordando que se incluye en la estrategia 2019. FALTA CONFIRMAR EN SUIT</t>
  </si>
  <si>
    <t>No se evidencia solicitud y justificación de la eliminación de la estrategia de racionalización del trámite. Se aclara que los responsable no lo incluyen en el reporte de avance de este componente</t>
  </si>
  <si>
    <t>Socializar la ruta metodológica de rendición de cuentas</t>
  </si>
  <si>
    <t>1-Rara vez</t>
  </si>
  <si>
    <t>Elaborar y socializar informes trimestrales de seguimiento al Plan de Desarrollo Departamental con la gestión de la administración</t>
  </si>
  <si>
    <t>Informes trimestrales de plan de desarrollo publicados en medio virtual e impreso</t>
  </si>
  <si>
    <t>(Cantidad de ciudadanía que responde encuesta de valoración/cantidad de ciudadanía  que asiste a la rendición)*100</t>
  </si>
  <si>
    <t>Plan de Riesgos de Corrupción #3249</t>
  </si>
  <si>
    <t>La Secretaría de Planeación elabora y socializa informes trimestrales de seguimiento al Plan de Desarrollo Departamental con la gestión de la administración. Por medio de la misma ruta adjunta en el anterior seguimiento, se puede acceder a los informes trimestrales publicados para la vigencia 2019</t>
  </si>
  <si>
    <t>Se evidencia la ruta de la publicación trimestral de la información del plan de de desarrollo departamental</t>
  </si>
  <si>
    <t>No hay producto documentado para realizar rendición de cuentas.</t>
  </si>
  <si>
    <t>Implementación de la ruta metodológica establecida para la rendición de cuentas</t>
  </si>
  <si>
    <t>Implementar la ruta metodológica establecida de rendición de cuentas</t>
  </si>
  <si>
    <t xml:space="preserve">En diálogos de rendición de cuentas realizar encuestas ciudadanas de  valoración del contenido y metodología de la rendición pública de cuentas </t>
  </si>
  <si>
    <t>Angela Andrea Forero</t>
  </si>
  <si>
    <t>Encuestas de valoración de la rendición pública de cuentas</t>
  </si>
  <si>
    <t xml:space="preserve">Se adjuntan informes donde entre otros aspectos importantes se presentan análisis de encuestas ciudadanas de valoración de contenido en visitas a los municipios de Apulo y Albán </t>
  </si>
  <si>
    <t>Se evidencia informes donde se socializa aspectos importantes se presentan análisis de encuestas ciudadanas de valoración de contenido en visitas a los municipios de Apulo y Albán</t>
  </si>
  <si>
    <t>Posibilidad  de obtener un beneficio económico por alteración en la nómina de la planta de las Instituciones Educativas</t>
  </si>
  <si>
    <t>Puede suceder que ingresen novedades con información no veraz o  se asignen valores salariales que no estén soportados adecuadamente</t>
  </si>
  <si>
    <t>Insuficiencia de controles adecuados y periódicos dentro del proceso de la liquidación y pago de la nómina.</t>
  </si>
  <si>
    <t>Promoción del Desarrollo Educativo</t>
  </si>
  <si>
    <t>1. Pérdida de recursos financieros
2. Incremento en las PQRS
3. Sanciones legales
4. Imagen institucional negativa
5. Demora en el pago de nómina  y pagos a inactivos.</t>
  </si>
  <si>
    <t>3-Posible</t>
  </si>
  <si>
    <t>60-Extrema</t>
  </si>
  <si>
    <t>Restricción de permisos cargue de información humano</t>
  </si>
  <si>
    <t>Detectar</t>
  </si>
  <si>
    <t>La coordinadora del grupo define los perfiles de acuerdo con las funciones para registrar novedades  en modulo de compensaciones laborales. Se genera restricción para modificación de datos diferentes a nómina.</t>
  </si>
  <si>
    <t>Moderado</t>
  </si>
  <si>
    <t>Hacer seguimiento a los denominados pagos observados y tomar las medidas necesarias para reducirlos.</t>
  </si>
  <si>
    <t>Director de Personal de Instituciones Educativas</t>
  </si>
  <si>
    <t xml:space="preserve">Informes, solicitudes y documentos. </t>
  </si>
  <si>
    <t xml:space="preserve">No. de pagos de nómina observados
Número de Horas Extras mensuales certificadas contra las aprobadas. </t>
  </si>
  <si>
    <t>Plan de Riesgos de Corrupción #3250</t>
  </si>
  <si>
    <t xml:space="preserve">Se adjuntan certificaciones (de los meses de julio, alcance a agosto, septiembre y retroactivo de 2019) del Director de Personal de Instituciones Educativas, donde según cruce de información de la planta reportada por los rectores de las Instituciones con el aplicativo HUMANO, se solicita realizar observaciones a docentes, directivos docentes y personal administrativo. Estas certificaciones se proyectan en el grupo de trabajo de administración de la planta y se radican al grupo de trabajo de administración de la nómina.
Para realizar el levantamiento de un observado, se debe contar con la subsanación de la causa que llevó a la observación del salario, es así como se toman medidas para reducir el número de observados: 1. Si se observa por retiro tardío, hasta tanto no se cuente con la liquidación y conciliación de los valore correspondientes no se libera el valor real a pagar. 2. Si se observa por abandono de cargo, no se libera el salario hasta que se cuente con una causa cierta para levantarse de acuerdo al proceso de abandono. Se adjuntan evidencias como correos electrónicos de las medidas tomadas entre el grupo de nómina y el de planta de la Dirección de Personal de Instituciones Educativas. </t>
  </si>
  <si>
    <t>La dependencia ha cumplido son los seguimientos a los pagos observados, dando con ello cumplimiento a la acción propuesta. Se recomienda ejecutar la acción en forma permanente con el fin de lograr eliminar las dificultades presentadas con los observados, así como acciones adicionales que conduzcan a minimizar el riesgo. También seria conveniente evidenciar la recuperación de la cartera pendiente por esta causa.</t>
  </si>
  <si>
    <t>Deficiencia o inconsistencia en el ingreso de la información al aplicativo que soporta la nómina.</t>
  </si>
  <si>
    <t>Revisión Liquidación de las pre nóminas mensualmente</t>
  </si>
  <si>
    <t xml:space="preserve">Mensualmente se genera un reporte de errores de liquidación </t>
  </si>
  <si>
    <t>Realizar seguimiento a los roles de los usuarios en el sistema incluyendo a los que hacen parte de la cadena de gestión, específicamente los coordinadores de planta que como usuarios del sistema no tienen restricciones para modificación de la información.</t>
  </si>
  <si>
    <t>Reporte mediante correo electrónico</t>
  </si>
  <si>
    <t>Existen correos electrónicos 1) de fecha viernes 28/06/2019 11:09 a.m. con asunto Creación de usuarios sistema HUMANO® enviado por Juan Carlos Medina Lopez a Jahn Alexander Acosta Olaya con el listado de los usuarios creados en el sistema , 2) de fecha martes 9/07/2019 9:23 a.m. con asunto Inactivación de usuario sistema HUMANO enviado por Juan Carlos Medina Lopez a Omar Hernando Alfonso Rincon y Jahn Alexander Acosta Olaya informando los usuarios que se inactivan.</t>
  </si>
  <si>
    <t>Mediante correos electrónicos, se evidencia el cumplimiento de la acción relacionada con los seguimientos a los roles de los usuarios del Sistema.</t>
  </si>
  <si>
    <t>Deficiencia en la seguridad informática y asignación de roles.</t>
  </si>
  <si>
    <t xml:space="preserve">Se cruzan los permisos actuales con los que reporta el sistema al terminar los procesos de revisión. </t>
  </si>
  <si>
    <t>OVER TIME es un aplicativo web donde el Rector certifica las horas extras debidamente laboradas en el mes anterior de acuerdo a las resoluciones expedidas por la Secretaría de Educación de Cundinamarca.</t>
  </si>
  <si>
    <t>Activación del Control de Planta en el aplicativo Humano.</t>
  </si>
  <si>
    <t>Reportes</t>
  </si>
  <si>
    <t xml:space="preserve">En la primera actividad se adjuntan certificaciones firmadas por el Director de Personal de Instituciones Educativas, donde según cruce de información de la planta reportada por los rectores de las Instituciones con el aplicativo HUMANO, se solicita realizar observaciones a docentes, directivos docentes y personal administrativo. Estas certificaciones se proyectan en el grupo de trabajo de administración de la planta y se radican al grupo de trabajo de administración de la nómina. dicho control permite no realizar pagos a personal observado.
Para realizar el control de Planta se han generado certificaciones del Director de Personal de Instituciones Educativas, donde según cruce de información de la planta reportada por los rectores de las Instituciones con el aplicativo HUMANO, se solicita realizar observaciones a docentes, directivos docentes y personal administrativo. Estas certificaciones se proyectan en el grupo de trabajo de administración de la planta y se radican al grupo de trabajo de administración de la nómina. Se adjuntan las mencionadas.
</t>
  </si>
  <si>
    <t>No se evidencian acciones que determinen el cumplimiento de la actividad propuesta por la Secretaría de Educación, la cual esta relacionada con la activación de Control de la Planta en el aplicativo Humano Directamente.</t>
  </si>
  <si>
    <t>Deficiente liquidación de las horas extras.</t>
  </si>
  <si>
    <t xml:space="preserve">Uso del aplicativo OVER TIME para el reporte de las horas extras efectivamente laboradas por los docentes y administrativos de las IED´s.. </t>
  </si>
  <si>
    <t xml:space="preserve">Overtime es una herramienta desarrollada inhouse que permitió controlar la asignación del total de horas extras asignadas para cada IED. </t>
  </si>
  <si>
    <t>Estandarizar e implementar procedimiento para la Autorización, Asignación, reporte y verificación de las horas extras del personal Docente, Directivo Docente y Administrativos.</t>
  </si>
  <si>
    <t>Plantillas de prueba y correos electrónicos.</t>
  </si>
  <si>
    <t>Actividad ejecutada durante el segundo cuatrimestre de 2019</t>
  </si>
  <si>
    <t>Cumplimiento de las actividades propuestas por la Dependencia</t>
  </si>
  <si>
    <t xml:space="preserve">Verificación de cumplimiento lineamientos horas extras en las IED. </t>
  </si>
  <si>
    <t xml:space="preserve">Se han evidenciado casos en donde se asigna el total de horas a una sola persona. </t>
  </si>
  <si>
    <t xml:space="preserve">Ampliar el desarrollo de la herramienta Over Time con el fin de controlar la adecuada distribución del total de horas extras, es decir que sean asignadas equitativamente entre el personal.  </t>
  </si>
  <si>
    <t>Registro en el aplicativo OVER TIME</t>
  </si>
  <si>
    <t xml:space="preserve"> Reportar un mayor número de estudiantes beneficiados con el servicio de transporte y alimentación escolar para favorecimiento particular o de terceros</t>
  </si>
  <si>
    <t>Puede  suceder que se pague un mayor número de raciones o de servicios de transporte escolar por falta de controles</t>
  </si>
  <si>
    <t>.
1. Deficiencias en el monitoreo, seguimiento y Control de los programas
2. Deficiencias en la consolidación de informes. 
3. Falta de control en el cruce de información entre la información del operador o los municipios frente a los registros del SIMAT.</t>
  </si>
  <si>
    <t>1. Detrimento patrimonial 
2. Hallazgos administrativos, fiscales o penales. 
3. Sanciones legales 
5. Inasistencia escolar</t>
  </si>
  <si>
    <t xml:space="preserve">Generar planillas con los titulares de derechos </t>
  </si>
  <si>
    <t>La Secretaría de Educación mensualmente entrega al operador el Anexo 6A-para la generación de planillas con los titulares de derechos registrados en el sistema de matrícula</t>
  </si>
  <si>
    <t>Garantizar la entrega adecuada a los titulares de derechos.</t>
  </si>
  <si>
    <t>Director de Cobertura</t>
  </si>
  <si>
    <t>Informe mensual de supervisión e interventorias</t>
  </si>
  <si>
    <t>Estudiantes beneficiados/pagados</t>
  </si>
  <si>
    <t>Plan de Riesgos de Corrupción #3251</t>
  </si>
  <si>
    <t>Se adjunta informe de supervisión para el cuarto pago al operador, prestador del servicio de alimentación escolar.</t>
  </si>
  <si>
    <t>Los documentos adjuntos, evidencian el cumplimiento de las acciones conducentes a efectuar pagos correctos a los Operadores de los Contratos de Alimentación Escolar y Transporte de los alumnos de las IED.</t>
  </si>
  <si>
    <t>validación y  entrega de complementos a niños registrados en SIMAT.</t>
  </si>
  <si>
    <t>Visitas mensuales a las sedes educativas para validar la entrega de complementos a niños registrados en SIMAT , por parte de la Dirección de Cobertura o la Interventoría contratada para este fin.</t>
  </si>
  <si>
    <t xml:space="preserve">Efectuar visitas de verificación a las IED </t>
  </si>
  <si>
    <t>Actas de verificación de visitas</t>
  </si>
  <si>
    <t>"Sin seguimiento"</t>
  </si>
  <si>
    <t>No se dio cumplimiento a la actividad propuesta, teniendo en cuenta que el compromiso de la entidad para minimizar el riesgo, fue el de subir cada una de las Actas de las 28 visitas realizadas. Solo aparece una.</t>
  </si>
  <si>
    <t>Cruce  facturación versus SIMAT.</t>
  </si>
  <si>
    <t>Cruce de información mensual de niño a niño registrado en las planillas de la facturación y el SIMAT.</t>
  </si>
  <si>
    <t>Cruce de información mensual con datos SIMAT</t>
  </si>
  <si>
    <t>Informe mensual frente a SIMAT</t>
  </si>
  <si>
    <t>Reporte de información de SIMAT para la Focalización del Programa de Alimentación Escolar del mes de Agosto
Reporte de información de SIMAT para la Focalización del Programa de Alimentación Escolar del mes de Septiembre
Reporte de información de SIMAT para la Focalización del Programa de Alimentación Escolar del mes de Octubre
Reporte de información de SIMAT para la Focalización del Programa de Alimentación Escolar del mes de Noviembre</t>
  </si>
  <si>
    <t>Los documentos subidos como evidencia del cumplimiento de las actividades propuestas, evidencian su cumplimiento. Se recomienda ejecutar la totalidad de la acción, teniendo en cuenta que que no se evidencia el Conclusiones del cruce realizado</t>
  </si>
  <si>
    <t xml:space="preserve">Aprobación de pagos </t>
  </si>
  <si>
    <t>No reconcomiendo de pago si se evidencia que se atienden niños que no están en SIMAT.</t>
  </si>
  <si>
    <t>Restricción de pago cruce SIMAT.</t>
  </si>
  <si>
    <t>Informe cruce SIMAT con respecto a la raciones pagadas respecto al PAE de Febrero a Septiembre</t>
  </si>
  <si>
    <t>Mediante Informe firmado por Jorge Enrique Restrepo Mantilla, se evidencian porcentajes pagados durante los meses comprendidos entre Febrero y Julio de 2019. Es importante tener en cuenta que la actividad propuesta determina como evidencia "Informe Mensual Frente al SIMAT, los cuales no son evidenciados</t>
  </si>
  <si>
    <t>Solicitar y recibir dádivas para agilizar o realizar  trámites o servicios administrativos relacionados con los servicios de transporte y movilidad.</t>
  </si>
  <si>
    <t>Puede suceder que se realicen cobros no autorizados para efectuar y agilizar trámites o servicios,  sin el lleno de los requisitos legales,  por parte de un servidor público en provecho propio o de un tercero.</t>
  </si>
  <si>
    <t>Presencia de tramitadores en el entorno de las Sedes Operativas de Tránsito</t>
  </si>
  <si>
    <t>Promoción del Transporte y la Movilidad</t>
  </si>
  <si>
    <t>1.Deterioro en la imagen institucional. (perdida de la  credibilidad y la transparencia de la entidad). 
2. Apertura de procesos disciplinarios. 
3. Demandas penales y sanciones legales. 
4. Hallazgos administrativos por entidades de control.</t>
  </si>
  <si>
    <t>30-Extrema</t>
  </si>
  <si>
    <t>Seguimiento a través de la Interventoría al servicio tercerizado.</t>
  </si>
  <si>
    <t>No se investigan y resuelven oportunamente</t>
  </si>
  <si>
    <t>No existe</t>
  </si>
  <si>
    <t>Con el apoyo de la interventoría y la supervisión de la misma se hace una verificación y seguimiento a los diferentes trámites y servicios que presta el Concesionario en las diferentes Sedes Operativas de Tránsito.</t>
  </si>
  <si>
    <t>Débil</t>
  </si>
  <si>
    <t>Coordinar conjuntamente con el concesionario acciones encaminadas a difundir ampliamente a través de los medios de comunicación de la Secretaria de Transporte y Movilidad la advertencia a los usuarios de no acudir a tramitadores, para gestionar sus trámites ante la Secretaria.</t>
  </si>
  <si>
    <t xml:space="preserve">Director de Servicios 
/ Jefe Oficina de Coordinación de Sedes Operativas </t>
  </si>
  <si>
    <t>Informes, actas, registro fotográfico, soportes publicitarios</t>
  </si>
  <si>
    <t xml:space="preserve"> (No. de Sedes Operativas Verificadas en el periodo (Trimestral) /Total de Sedes Operativas)*100
.</t>
  </si>
  <si>
    <t>Plan de Riesgos de Corrupción #3252</t>
  </si>
  <si>
    <t xml:space="preserve">Como evidencia se presentan publicaciones realizadas en la red social de la Secretaria de Transporte y Movilidad, en el Micro sitio y las Redes del señor Gobernador. </t>
  </si>
  <si>
    <t>Se evidencian publicaciones en el micrositio de la STM y en las redes sociales de la Gobernación.Se evidencian publicaciones en el micrositio de la STM y en las redes sociales de la Gobernación.</t>
  </si>
  <si>
    <t>Desconocimiento de los usuarios de los procedimientos y requisitos legales establecidos por el Ministerio de Transporte para la realización de los trámites y servicios.</t>
  </si>
  <si>
    <t>Seguimientos trimestral en las Sedes Operativas del tiempo de respuesta de los trámites  y servicios que presta la Secretaria.</t>
  </si>
  <si>
    <t>Informes, actas, Matriz de trámites actualizada.</t>
  </si>
  <si>
    <t>Actas de verificación sedes operativas de Cajica, Calera, Caqueza, Choconta, Cota, La Mesa, Mosquera, Ricaurte, Rosal, Sibate y Villeta.
Como evidencia de la gestión adelantada se presentan las actas de verificación de las sedes operativas de Cota, La Calera, La Mesa, Mosquera, Rosal y Villeta.</t>
  </si>
  <si>
    <t>Se evidencian actas de reunión, que reflejan el seguimiento a los trámites por parte de la STM, en las sedes operativas. No se evidencia el cumplimiento en la actualización de la matriz de trámites e informes.</t>
  </si>
  <si>
    <t>Extralimitación de funciones por parte del funcionario encargado.</t>
  </si>
  <si>
    <t>Inoportuna</t>
  </si>
  <si>
    <t>No confiable</t>
  </si>
  <si>
    <t>Seguimientos aleatorios a las diferentes Sedes Operativas de Tránsito para verificar el cumplimiento de las obligaciones contractuales del concesionario.</t>
  </si>
  <si>
    <t>Informes o actas de seguimiento e Informes de Interventoría y Supervisión.</t>
  </si>
  <si>
    <t xml:space="preserve">Como evidencia se presenta los informes de la interventoría de los meses de junio, julio y agosto, en donde la firma interventora hace seguimiento a las obligaciones de los contratos de concesión 055 y 101 de las concesiones.
</t>
  </si>
  <si>
    <t>Se anexan informes de interventoría de la firma HAHV Mc GREGOR, quien realiza el seguimiento al cumplimiento de las obligaciones contractuales en las diferentes sedes operativas.</t>
  </si>
  <si>
    <t>Solicitar y recibir dádivas para dilatar los procesos contravencionales en primera o segunda instancia relacionados con los servicios de transporte y movilidad.</t>
  </si>
  <si>
    <t>Puede suceder que se realicen cobros no autorizados para dilatar el trámite con el propósito de obtener el vencimiento
de términos o prescripción de las ordenes de comparendo</t>
  </si>
  <si>
    <t>1.Deterioro en la imagen institucional. (perdida de la  credibilidad y la transparencia de la entidad). 
2. Apertura de procesos disciplinarios. 
3. Demandas penales y sanciones legales. 
4. Hallazgos administrativos por entidades de control 5.Detrimento Patrimonial</t>
  </si>
  <si>
    <t>20-Extrema</t>
  </si>
  <si>
    <t>Seguimientos trimestral al proceso de primera y segunda instancia</t>
  </si>
  <si>
    <t>Se realiza seguimiento por parte de la Dirección de Servicios y la Jefatura de Coordinación de Sedes Operativas de la Secretaría de Transporte y Movilidad a los procesos contravencionales de primera y segunda instancia, para verificar el cumplimiento de los términos de ley.</t>
  </si>
  <si>
    <t xml:space="preserve">Seguimiento aleatorio a los procesos contravencionales en sus diferentes instancias.
</t>
  </si>
  <si>
    <t>Noviembre 30 de 2019</t>
  </si>
  <si>
    <t>Número de procesos contravencionales revisados en el periodo/número de procesos contravencionales  seleccionado del periodo*100</t>
  </si>
  <si>
    <t xml:space="preserve"> Plan de Riesgos de Corrupción #3253</t>
  </si>
  <si>
    <t xml:space="preserve">Acta de inventario procesos segunda instancia septiembre, Informe de Inventario y seguimiento procesos en sus diferentes instancias
Informe de Inventario y seguimiento procesos en sus diferentes instancias, inventario y estadísticas a corte de septiembre. </t>
  </si>
  <si>
    <t>Se evidencian correos electrónicos y actas de seguimiento a los procesos contravencionales y con el informe del inventario y seguimiento en primera y segunda instancia a septiembre de 2019.</t>
  </si>
  <si>
    <t>Bases de datos desactualizadas</t>
  </si>
  <si>
    <t>En coordinación entre la Dirección de Servicios de la Secretaría de Transporte y Movilidad, la Jefe de Oficina de Coordinación de Sedes Operativas  y la Interventoría a los contratos de concesión, efectuar trimestralmente la revisión  aleatoria de las bases de datos  del RNI</t>
  </si>
  <si>
    <t xml:space="preserve">Acta del tercer trimestre del año 2019 del seguimiento a las Bases de Datos de RNI
Se adjunta acta de reunión de fecha 27 de septiembre de 2019, con el objetivo de hacer seguimiento a la bases de datos de infractores de la STM de Cundinamarca, correspondiente al tercer trimestre de 2019.
</t>
  </si>
  <si>
    <t>Se adjunta acta de reunión de fecha 27 de septiembre de 2019, con el objetivo de hacer seguimiento a la bases de datos de infractores de la STM de Cundinamarca, correspondiente al tercer trimestre de 2019. No se evidencian informe de interventoría y supervisión, según se plantea como evidencia del cumplimiento de la actividad.</t>
  </si>
  <si>
    <t xml:space="preserve"> Uso ilegal y manipulación indebida de las plataformas tecnológicas o sistemas de información relacionados con lo servicios de transporte y movilidad.</t>
  </si>
  <si>
    <t>Puede suceder que se realice un inadecuado manejo de la información en las plataformas tecnológicas, con el fin de favorecer  a un usuario que realiza trámites y servicios de transito o es objeto de proceso de cobro coactivo (Contravencional)</t>
  </si>
  <si>
    <t xml:space="preserve">Inexistencia de usuario en la Dirección de Servicios de la Secretaria de Transporte y movilidad  con acceso al módulo de auditoria en la plataforma tecnológica del concesionario , para efectuar un control más adecuado. </t>
  </si>
  <si>
    <t>Solicitud de informes al Concesionario de la Plataforma tecnológica.</t>
  </si>
  <si>
    <t>No asignado</t>
  </si>
  <si>
    <t>Inadecuado</t>
  </si>
  <si>
    <t xml:space="preserve">La Dirección de Servicios solicita los informes al Concesionario de la Plataforma Tecnológica para realizar un seguimiento al módulo de Auditoría. </t>
  </si>
  <si>
    <t>Mayor</t>
  </si>
  <si>
    <t>Solicitar al Concesionario Circulemos Cundinamarca 2015,  la habilitación de un usuario para consulta, con el objeto de ingresar al Módulo de Auditoría en la Plataforma Tecnológica, para descargar reportes.</t>
  </si>
  <si>
    <t xml:space="preserve">Director de Servicios </t>
  </si>
  <si>
    <t>Junio 30 de 2019</t>
  </si>
  <si>
    <t>Solicitud formal para habilitación del usuario y reportes.</t>
  </si>
  <si>
    <t>Número de consultas al módulo de Auditoría efectuadas en el periodo.</t>
  </si>
  <si>
    <t>Plan de Riesgos de Corrupción #3254</t>
  </si>
  <si>
    <t>Las evidencias registradas, demuestran el cumplimiento de la Acción propuesta por la dependencia.</t>
  </si>
  <si>
    <t>Préstamo de contraseñas de acceso sin control y autorización.</t>
  </si>
  <si>
    <t>Seguimiento a través de la Interventoría al servicio tercerizado del concesionario Circulemos Cundinamarca 2015</t>
  </si>
  <si>
    <t>Con el apoyo de la interventoría y la supervisión de la misma se hace una verificación y seguimiento a la información que maneja los diferentes usuarios del sistema.</t>
  </si>
  <si>
    <t>Verificar el cumplimiento del procedimiento del concesionario Circulemos Cundinamarca 2015 para la asignación o cambio de contraseñas para el acceso a las bases de datos locales.</t>
  </si>
  <si>
    <t>Director de Servicios</t>
  </si>
  <si>
    <t>Acta, Formatos o Reportes</t>
  </si>
  <si>
    <t>Informe de revisión trimestral al procedimiento para la administración de perfiles del aplicativo circulemos, de igual forma algunos soportes de solicitud y creación de perfiles para este trimestre (julio, agosto, septiembre)</t>
  </si>
  <si>
    <t>Pérdida intencional u ocultamiento de la información contenida en los expedientes de los usuarios o infractores de tránsito.</t>
  </si>
  <si>
    <t>Puede suceder que se oculte o desaparezca información de forma intencional con el fin de favorecer o afectar a un usuario o a un tercero interesado.</t>
  </si>
  <si>
    <t>Seguimiento a través de la Interventoría, al protocolo de entrega de Documentos por parte del Concesionario.</t>
  </si>
  <si>
    <t>Incompleta</t>
  </si>
  <si>
    <t>La Dirección de Servicios a través de la Interventoría realiza verificación del cumplimiento de la Gestión documental, que incluye el manejo y préstamo de documentos en las Sedes Operativas de Tránsito.</t>
  </si>
  <si>
    <t>Seguimientos aleatorios trimestrales a la trazabilidad para el préstamo de documentos o expedientes, tanto en las diferentes Sedes Operativas de Tránsito como en las dependencias de la Dirección de Servicios.</t>
  </si>
  <si>
    <t>Informes o actas de seguimiento.</t>
  </si>
  <si>
    <t>Número de seguimientos aleatorios realizados en el trimestre a préstamo de Documentos.</t>
  </si>
  <si>
    <t>Plan de Riesgos de Corrupción #3255</t>
  </si>
  <si>
    <t>Como evidencia de la gestión se aporta oficio 2019617037 con requerimiento a Concesión SIETT para cumplimiento de la Ley de archivo, y oficio 201917018 con requerimiento a Interventoría JAHV McGregor para verificación del cumplimiento por parte del concesionario. 
Soporte del préstamo de documentos que se realiza en la Dirección de Servicios
Informe de la interventoría relacionado con gestión documental del mes de octubre de las sedes operativas Mosquera, Caqueza, la Mesa, Cota, Ricaurte, Choconta.</t>
  </si>
  <si>
    <t>Se adjunta comunicación del 17/09/2019, dirigida a JHAV Mc GREGOR y al Gerente del Concesionario UT SIETT de Cund., relacionado con el cumplimiento, control y vigilancia de la Ley de Archivo, igualmente se adjunta informe sobre el tema de la firma JAHV mc GREGOR.</t>
  </si>
  <si>
    <t>Ausencia de un control eficiente para el manejo y préstamo de documentos.</t>
  </si>
  <si>
    <t>Verificar el cumplimiento del procedimiento para el manejo y préstamo de documentos y expedientes de los diferentes procesos por infracciones de tránsito al concesionario Siett Cundinamarca .</t>
  </si>
  <si>
    <t xml:space="preserve">Director de Servicios/ Jefe Oficina de Coordinación de Sedes Operativas. </t>
  </si>
  <si>
    <t>Actas, Procedimiento definido.</t>
  </si>
  <si>
    <t xml:space="preserve">Como evidencia de la gestión se aporta oficio 2019617037 con requerimiento a Concesión SIETT para cumplimiento de la Ley de archivo, y oficio 201917018 con requerimiento a Interventoría JAHV McGregor para verificación del cumplimiento por parte del concesionario.
Informe de la interventoría relacionado con gestión documental </t>
  </si>
  <si>
    <t>Se evidencian los mismos registro de la actividad No. 1,. Se adjunta comunicación del 17/09/2019, dirigida a JHAV Mc GREGOR y al Gerente del Concesionario UT SIETT de Cund., relacionado con el cumplimiento, control y vigilancia de la Ley de Archivo, igualmente se adjunta informe sobre el tema de la firma JAHV mc GREGOR.</t>
  </si>
  <si>
    <t xml:space="preserve">Desactualización de inventario documental </t>
  </si>
  <si>
    <t xml:space="preserve">Seguimiento a través de la Interventoría, al protocolo de entrega de Documentos por parte del Concesionario SIETT </t>
  </si>
  <si>
    <t>Verificar la actualización del inventario documental por parte del concesionario Siett Cundinamarca.</t>
  </si>
  <si>
    <t>Se evidencian los mismos registros de las anteriores actividades. Se adjunta comunicación del 17/09/2019, dirigida a JHAV Mc GREGOR y al Gerente del Concesionario UT SIETT de Cund., relacionado con el cumplimiento, control y vigilancia de la Ley de Archivo, igualmente se adjunta informe sobre el tema de la firma JAHV mc GREGOR.</t>
  </si>
  <si>
    <t>Posibilidad de que se distribuya erradamente el ingreso con destinación especifica para favorecer un tercero</t>
  </si>
  <si>
    <t xml:space="preserve">Puede suceder que al momento de distribuir el recaudo se omita  un destinación  </t>
  </si>
  <si>
    <t xml:space="preserve">Falta de actualización o desconocimiento de la normatividad aplicable </t>
  </si>
  <si>
    <t>Gestión Financiera</t>
  </si>
  <si>
    <t>Afectación de grupos  o población beneficiaria de rentas de destinación específica .
 Sanciones legales
 Imagen institucional negativa</t>
  </si>
  <si>
    <t>1.Rara vez</t>
  </si>
  <si>
    <t xml:space="preserve">Apoyo externo en asesoría financiera presupuestal y legal </t>
  </si>
  <si>
    <t xml:space="preserve">Se unifico criterio en la  aplicación de la normatividad 
para  las rentas con destinación específica con el fin de 
destinar adecuadamente los recursos </t>
  </si>
  <si>
    <t xml:space="preserve">Revisión semestral del cumplimiento de la norma a través de las ejecuciones presupuestales </t>
  </si>
  <si>
    <t xml:space="preserve">Jefe de análisis financiero </t>
  </si>
  <si>
    <t xml:space="preserve">Informe semestral </t>
  </si>
  <si>
    <t>(Recursos asignados/recursos apropiados)*100</t>
  </si>
  <si>
    <t>Plan de Riesgos de Corrupción #3256</t>
  </si>
  <si>
    <t>Se evidencian seguimientos de la actividad programada, se adjunta el primer informe, pendiente el informe del segundo semestre ya que este se vence el 30 de noviembre de 2019.</t>
  </si>
  <si>
    <t xml:space="preserve">Liquidación manual de algunas destinaciones específicas </t>
  </si>
  <si>
    <t>Matriz de control</t>
  </si>
  <si>
    <t xml:space="preserve">La matriz esta diseñada para aplicar las destinaciones 
específicas de cada renta, de acuerdo con los porcentajes 
establecidos en la norma de acuerdo a la dinámica de cada renta </t>
  </si>
  <si>
    <t xml:space="preserve">Soporte bancario del ingreso, distribución a través de la matriz, y registro de la distribución en SAP.  Los registros de estas actividades reposan dirección tesorería </t>
  </si>
  <si>
    <t xml:space="preserve">Dirección de tesorería </t>
  </si>
  <si>
    <t xml:space="preserve">Soportes de tesorería </t>
  </si>
  <si>
    <t xml:space="preserve">La distribución del ingreso corresponde al siguiente porcentaje Conservación medio ambiente 1% FONPET 8.5% Recursos agropecuarios 1% Recueros ordinarios 89.5% Septiembre 2019
La distribución del ingreso corresponde al siguiente porcentaje Conservación medio ambiente 1% FONPET 8.5% Recursos agropecuarios 1% Recueros ordinarios 89.5% octubre 2019
</t>
  </si>
  <si>
    <t>En los seguimientos, se explica que "La distribución del ingreso corresponde al siguiente porcentaje Conservación medio ambiente 1% FONPET 8.5% Recursos agropecuarios 1% Recueros ordinarios 89.5% Septiembre 2019". Se adjuntan registros de la ejecución de ingresos de fecha 07/10/2019 y 05/11/2019, así como el extracto de cuenta corriente de los meses de septiembre y octubre de 2019, del Banco Davivienda.</t>
  </si>
  <si>
    <t>Posibilidad de recibir o solicitar cualquier dadiva para celebrar un contrato sin el lleno de los requisitos legales</t>
  </si>
  <si>
    <t>Puede suceder que se manipulen y se  omitan  requisitos legales en los procesos contractuales</t>
  </si>
  <si>
    <t>Ausencia de ética de los funcionarios</t>
  </si>
  <si>
    <t>Gestión Contractual</t>
  </si>
  <si>
    <t xml:space="preserve">1. La perdida de la imagen y credibilidad institucional 
2. Demandas  
3. Investigaciones por entes de control 
4. Sanciones  legales 
5. Incumplimiento de los objetivos del proceso
6. Insatisfacción del usuario. 
7. Sobrecostos
8. Detrimento patrimonial
</t>
  </si>
  <si>
    <t>19</t>
  </si>
  <si>
    <t>Catastrófico</t>
  </si>
  <si>
    <t>Asesoría a secretarías y entidades del nivel central.</t>
  </si>
  <si>
    <t>SI</t>
  </si>
  <si>
    <t>Revisión aleatoria a los expedientes contractuales físicos para asegurar el cumplimiento de requisitos legales.</t>
  </si>
  <si>
    <t>Roberto Ochoa</t>
  </si>
  <si>
    <t>Informe de revisión</t>
  </si>
  <si>
    <t>Numero de contratos observados/ Numero de contratos revisados</t>
  </si>
  <si>
    <t>Plan de Riesgos de Corrupción #3257</t>
  </si>
  <si>
    <t>Se realizo la verificación de los expedientes contractuales en físico y se socializaron las conclusiones con los equipos jurídicos y/o ordenador del gasto. Se anexan actas de reunion</t>
  </si>
  <si>
    <t>Se evidencia que se realizó la socialización de los resultados obtenidos de la auditoria interna de contratación que se planteó para hacer seguimiento a la contratación de las entidades de los niveles centrales y descentralizados del departamento para cada una de las Secretarías, logrando el cumplimiento de lo planteado en la actividad</t>
  </si>
  <si>
    <t xml:space="preserve">Falta de controles </t>
  </si>
  <si>
    <t xml:space="preserve">Circulares con lineamientos para garantizar
trasparencia y pluralidad </t>
  </si>
  <si>
    <t xml:space="preserve">Realizar capacitación a los actores de la Gestión Contractual sobre requisitos para suscripción de contratos </t>
  </si>
  <si>
    <t>Listado de asistencia</t>
  </si>
  <si>
    <t>se realizó capacitación con supervisores de contratos 
Se realizo capacitación con los rectores de las instituciones educativas de los municipios no certificados del departamento. La citación fue realizada por la Secretaría de Educación, la capacitación se desarrollo en Girardot.</t>
  </si>
  <si>
    <t>Se evidencia capacitación que fue realizada el 14 de junio de 2019, y se suben soportes de la presentación en la cual se refleja que el tema tratado corresponde al planteado en la actividad</t>
  </si>
  <si>
    <t>Falta de lineamientos que restrinjan las posibilidades de corrupción</t>
  </si>
  <si>
    <t>Avanzar en implementación de SECOP II</t>
  </si>
  <si>
    <t>Revisión aleatoria a los expedientes contractuales publicados en el SECOP para asegurar el cumplimiento de requisitos legales.</t>
  </si>
  <si>
    <t xml:space="preserve">La dirección de contratación realizó un seguimiento a la contratación de las entidades del nivel central y descentralizadas del departamento que incluyo la verificación física y del SECOP tanto I como II. Una vez verificada cada entidad se realizaron reuniones con los encargados de la contratación por dependencia y los ordenadores del gasto. Se anexan evidencias de las actas </t>
  </si>
  <si>
    <t>Se evidencia que se realizo la socialización de los resultados obtenidos de la auditoria interna de contratación que se planteo para hacer seguimiento a la contratación de las entidades del nivel central y descentralizadas del departamento para cada una de las Secretarías, logrando el cumplimiento de lo planteado en la actividad</t>
  </si>
  <si>
    <t>Favorecimiento contractual por influencia política</t>
  </si>
  <si>
    <t>Comité de contratación  revisa
y aprueba contratación directa distinta 
de los contratos de prestación de servicios 
de apoyo a la gestión</t>
  </si>
  <si>
    <t>Continuar con las sesiones del comité de contratación donde se asegure la adecuada y pertinente adquisición de bienes y servicios con el cumplimiento de requisitos legales</t>
  </si>
  <si>
    <t>Actas de comité</t>
  </si>
  <si>
    <t>Con corte al 30 de octubre se han realizado 65 comités de contratación en los cuales se realiza la exposición del concepto del abogados y los miembros realizan retroalimentación a las dependencias, las actas se encuentra publicadas en el micrositio de la Secretaria Jurídica, a manera de ejemplo se anexan dos actas</t>
  </si>
  <si>
    <t>Continuar con las sesiones del comité de contratación donde se asegure la adecuada y pertinente adquisicion de bienes y servicios con el cumplimiento de requisitos legales</t>
  </si>
  <si>
    <t xml:space="preserve">Socialización de conceptos, manuales 
y guías de Colombia Compra Eficiente </t>
  </si>
  <si>
    <t>Posibilidad de recibir o solicitar cualquier dadiva para favorecer al contratista en la ejecución contractual.</t>
  </si>
  <si>
    <t>Puede suceder que no se reciba el objeto contractual de conformidad a las especificaciones por beneficio personal, o del  contratista</t>
  </si>
  <si>
    <r>
      <rPr>
        <sz val="11"/>
        <rFont val="Calibri"/>
      </rPr>
      <t>Modificaciones, adiciones y prórrogas sin justificación suficiente.</t>
    </r>
    <r>
      <rPr>
        <sz val="11"/>
        <color rgb="FFFF0000"/>
        <rFont val="Calibri"/>
      </rPr>
      <t xml:space="preserve"> </t>
    </r>
  </si>
  <si>
    <t>1. Sanciones legales 
2. Recibir bienes o servicios de mala calidad que no cumplan con el objeto contractual. 
3. Incumplimiento de las objetivos y metas del plan de desarrollo. 
4. Incremento de los costos en las adquisiciones de la entidad 
5. Imagen institucional negativa. 
6. Detrimento patrimonial</t>
  </si>
  <si>
    <t>Implementar procedimiento para modificaciones, adiciones y prórrogas</t>
  </si>
  <si>
    <t>Capacitar a los supervisores de contratos para fomentar el seguimiento riguroso a las obligaciones de los contratistas</t>
  </si>
  <si>
    <t>Plan de Riesgos de Corrupción #3258</t>
  </si>
  <si>
    <r>
      <rPr>
        <sz val="11"/>
        <rFont val="Calibri"/>
      </rPr>
      <t>Recibo a satisfacción y/o pago de objetos contractuales que no corresponden a especificaciones técnicas exigidas o no fueron ejecutados.</t>
    </r>
    <r>
      <rPr>
        <sz val="11"/>
        <color rgb="FFFF0000"/>
        <rFont val="Calibri"/>
      </rPr>
      <t xml:space="preserve"> </t>
    </r>
  </si>
  <si>
    <t>Herramienta tecnológica de seguimiento a la ejecución contractual</t>
  </si>
  <si>
    <t>Revisión aleatoria a los expedientes contractuales para asegurar el cumplimiento de obligaciones de los contratistas</t>
  </si>
  <si>
    <t>Se realizo verificación de expedientes contractuales de las diferentes dependencias tanto del sector central como descentralizado del departamento. A partir de la revisión se realizo socializacion en reuniones con los equipos jurídicos y/o el ordenador del gasto.</t>
  </si>
  <si>
    <t>Revisión aleatoria a los expedientes contratuales para asegurar el cumplimiento de oblagaciones de los contratistas</t>
  </si>
  <si>
    <t xml:space="preserve">Permitir el incumplimiento de las cláusulas contractuales durante la ejecución y seguimiento del proceso para adquisición de bienes y servicios favoreciendo al contratista o proveedor.  </t>
  </si>
  <si>
    <t>Siguiendo periódico y  previo para minimizar riesgo de incumplimiento</t>
  </si>
  <si>
    <t>Omitir acciones oportunas frente a  eventuales riesgos de incumplimiento.</t>
  </si>
  <si>
    <t xml:space="preserve">Seguimiento a la supervisión y liquidación de contratos </t>
  </si>
  <si>
    <t>Revisar la ejecución contractual en auditorias internas a la gestión</t>
  </si>
  <si>
    <t>Yoana Aguirre</t>
  </si>
  <si>
    <t>Informes de auditoria</t>
  </si>
  <si>
    <t>Se realizó revisión de Contratación en las Auditorias realizadas este año, se anexan Informes Finales</t>
  </si>
  <si>
    <t xml:space="preserve">Limitar el control social en los servicios de salud para obtener un beneficio </t>
  </si>
  <si>
    <t>Puede suceder que no se promueva y coarte la participación de la ciudadanía en el ejercicio del control social</t>
  </si>
  <si>
    <t>No aplicación de lineamientos legales, procedimentales y documentales.</t>
  </si>
  <si>
    <t>Promoción del desarrollo de Salud</t>
  </si>
  <si>
    <t>1. Imagen institucional negativa
2. Sanciones legales
3. Incumplimientos normativos
4. Perdida de oportunidades y beneficios por parte de la ciudadanía a causa del  desconocimiento.</t>
  </si>
  <si>
    <t xml:space="preserve">Revisión periódica del cumplimiento del uso de la norma </t>
  </si>
  <si>
    <t xml:space="preserve">Fortalecer el acompañamiento a las organizaciones sociales </t>
  </si>
  <si>
    <t>Edison Huertas</t>
  </si>
  <si>
    <t>Matriz de seguimiento</t>
  </si>
  <si>
    <t>Cantidad de controles sociales realizados por los ciudadanos</t>
  </si>
  <si>
    <t>Plan de Riesgos de Corrupción #3259</t>
  </si>
  <si>
    <t>Se han propiciado encuentros lúdico-pedagógicos, en articulación con otras direcciones de la Secretaria de Salud (Salud Publica y Seguridad del Paciente y Hospital Verde), por la importancia y vigencia de los temas que se impartieron para que el mensaje se multiplique a través de la invitación a los líderes de participación social en los Municipios y Hospitales del Departamento por su calidad y conocimiento en el manejo de comunidades, es así que se ha llevado a cabo asistencia técnica de forma continua y se ha tocado temas de humanización, seguridad del paciente, salud mental, política de participación social. Ante la restricción de adelantar los encuentros provinciales definidos por programación anual, por ley de garantías….Se adjunta acta de reunión y lista de control de asistentes.
Se ha continuado con el fortalecimiento de las formas de participación social, a través de capacitación y asistencias técnicas programadas en espacios de Encuentros Provinciales, donde se abordan diferentes temas de interés publico y donde son invitados los lideres SIAU, SAC, asociaciones de usuarios, veedurias y copacos entre otros....para que sirvan de multiplicadores de esta información y para propiciar espacios de retroalimentacion efectiva entre las organizaciones sociales 
Se ha continuado con la promoción de temas de capacitación y asistencia técnica en Participación Social, como herramienta para ampliar conocimientos, habilidades y aptitudes, de los lideres que luego se encargaran de transformar comunidades y prevenir riesgos de corrupción...se adjunta Matriz de seguimiento al plan de acción definido</t>
  </si>
  <si>
    <t>Fortalecer el acompañamiento a las organizaciones sociales</t>
  </si>
  <si>
    <t>Ocultar a la ciudadanía la información que se refiere a la  gestión pública</t>
  </si>
  <si>
    <t xml:space="preserve">Verificar la publicación de la información </t>
  </si>
  <si>
    <t>Continuar verificando la publicación de las convocatorias de representante de las asociaciones de usuarios.</t>
  </si>
  <si>
    <t>Se ha adelantado acompañamiento permanente en la elección de representante de los usuarios ante la junta directiva de las ESEs, mediante el envío de la convocatoria de elección e instrucciones y metodología, hasta la realización del acta correspondiente luego de la elección del representante y su posesión ante la Secretaria de Salud…en anexo, se explica el proceso de fijación y desfijación de esta, junto con los soportes de la elección para la posesión del representante elegido, ESE Vergara, ESE Girardot, ESE Tenjo entre otras. 
Se continua con el proceso de acompañamiento para garantizar la elección del representante de los usuarios ante la junta directiva de las ESEs del Departamento, según los periodos de cada representante, de acuerdo a la categoría y nivel de la Institución, estas se han llevado a cabo aplicadamente, iniciando con el envío de la convocatoria para publicación y socializacion de esta, garante del proceso en asamblea de usuarios, hasta la posesión del representante elegido en la Secretaria de Salud....es así que se han enviado las convocatorias para la elección de representante de los usuarios ante la junta de la ESE de Soacha, La Vega, Tocaima, Carupa... 
Como soporte de la verificación y control continuo de los periodos de los Representantes de los usuarios ante las juntas directivas de las ESEs, por parte de la Oficina OPACS...se adjunta matriz de seguimiento</t>
  </si>
  <si>
    <t>Continuar verificando la publicacion de las convocatorias de representandte de las asociaciones de usuarios.</t>
  </si>
  <si>
    <t>Limitar los espacios de participación de la ciudadanía en el control social de los recursos públicos</t>
  </si>
  <si>
    <t>Verificar la participación en cada uno de los procesos</t>
  </si>
  <si>
    <t>Promover espacios de participación establecidos en la norma y capacitaciones en control social</t>
  </si>
  <si>
    <t>Se ha adelantado reuniones de NODO en articulación con la Oficina de Felicidad y Buen Gobierno, Ministerio de Salud y Oficina de Participación Social de la secretaria de Salud (en el mes de Junio, Julio y Septiembre), donde se han convocado a todos los lideres SIAU y SAC del Departamento y donde se han tocado entre otros temas; el control social, la participación ciudadana, felicidad, Política Publica de Participación Social, Normatividad de Resoluciones en salud pública de intervenciones colectivas y aseguramiento….se adjunta lista de participantes a los Nodos 
Se llevo a cabo Videoconferencia, para promover espacios de capacitación, donde se escogieron algunas "preguntas frecuentes", entre las diversas consultas elevadas a la Oficina OPACS, donde se incluyeron temas de formas de participación social, defensoria del usuario, política publica de participación social, rendición de cuentas entre otras...y se interactuo en tiempo real con los participantes y se contestaron dudas e interrogantes...se anexa reporte por parte de la Direccion de TICs, quien fue la encargada del apoyo tecnológico para la puesta en marcha de esta videoconferencia.
Se promovieron de forma continua espacios de educación y capacitación en participación social, como la forma mas efectiva de cambiar conductas y adaptar cultura de control, para lograr cambios en pro de la comunidad....ademas de cumplir las metas de asistencia técnica definidas en nuestros planes de acción y coherencia y de actividades para el 2019, de la Oficina OPACS.</t>
  </si>
  <si>
    <t>Dilatar un trámite asociado a los servicios de salud, una información o servicio  con el fin de obtener un beneficio particular</t>
  </si>
  <si>
    <t xml:space="preserve">Puede suceder que se busque entorpecer o no concluir o acelerar un trámite o servicio para obtener un beneficio </t>
  </si>
  <si>
    <t>Entrega de información incompleta o confusa o inoportuna</t>
  </si>
  <si>
    <t>Atención al Ciudadano</t>
  </si>
  <si>
    <t>1. Sanciones legales y disciplinarias
2. Imagen institucional negativa
3. Incremento de las PQRS y tutelas
4.  Servicios prestados deficientes.
5. Re victimización a usuarios 
6. Reprocesos por ineficiencia administrativa</t>
  </si>
  <si>
    <t xml:space="preserve">Realizar Seguimiento a la Matriz de seguimiento a trámites y OPA </t>
  </si>
  <si>
    <t>Realizar socializaciones con la ciudadanía para divulgar los protocolos en atención de tramites, tiempos y costos.</t>
  </si>
  <si>
    <t>Dirección de atención al ciudadano</t>
  </si>
  <si>
    <t>Socializaciones
Seguimientos a tramites en el SUIT</t>
  </si>
  <si>
    <t>( Sumatoria de encuestas de calificación 4 y 5 /numero de encuestas realizadas)*100</t>
  </si>
  <si>
    <t>Plan de Riesgos de Corrupción #3260</t>
  </si>
  <si>
    <t>Se ha mantenido actualizado los canales de información de tramites de salud a la ciudadanía, tales como la pagina web de la Gobernación y SUIT, así mismo se esta en contacto permanente con los administradores de tramites de las Direcciones de Salud para capacitaciones y actualizaciones de los tramites y salidas no conformes si se llegaran a presentar.</t>
  </si>
  <si>
    <t>Realizar socializaciones con la ciudadania para divulgar los protocolos en atencion de tramites, tiempos y costos.</t>
  </si>
  <si>
    <t>Debilidad en seguimiento y control a servicios</t>
  </si>
  <si>
    <t xml:space="preserve">Difusión de requisitos y documentos para los trámites en página web y Plataformas existentes. </t>
  </si>
  <si>
    <t xml:space="preserve">Incumplimiento en los términos determinados para atender las PQRS de la comunidad </t>
  </si>
  <si>
    <t>Actualización información de requisitos o documentos para cada Trámite u OPA en la plataforma SUIT y página web</t>
  </si>
  <si>
    <t xml:space="preserve">
Realizar seguimiento a la actualización de tramites en el SUIT</t>
  </si>
  <si>
    <t xml:space="preserve">Se están realizando pruebas técnicas a algunos de los tramites de salud, que fueron priorizados para su racionalización a través de ventanilla virtual (en Linea), y se esta llevando a cabo seguimiento a la puesta en marcha de estos tramites por medio de la matriz Anticorrupcion y actas de reunión de pruebas tecnológicas con la Secretaria General, TICs y firma contratada. </t>
  </si>
  <si>
    <t>Reaizar seguimiento a la actualización de tramites en el SUIT</t>
  </si>
  <si>
    <t>Concusión: Exacción arbitraria hecha por un funcionario público en provecho propio.</t>
  </si>
  <si>
    <t>Conocimiento de la Norma de Respuesta Derechos de Petición</t>
  </si>
  <si>
    <t>Desviaciòn de recursos a grupos de poblacion en particular y no a los focalizados por intereses personales.</t>
  </si>
  <si>
    <t>Puede suceder que los programas ofertados por las Secretarías  beneficien a poblaciones no priorizadas</t>
  </si>
  <si>
    <t>Información desactualizada de las entregas realizadas.</t>
  </si>
  <si>
    <t>Promoción del Desarrollo Social</t>
  </si>
  <si>
    <t>1. Inequidad social 
2. Mala imagen institucional y pérdida de credibilidad en los gestores misionales. 
3. Detrimento patrimonial. 
4. Obtener favorecimiento de tipo económico, material o de otra índole
4. Sanciones. 
5. Inversiones y acciones inconclusas no resuelven las necesidades</t>
  </si>
  <si>
    <t>40-Extrema</t>
  </si>
  <si>
    <t>Seguimiento a las entregas realizadas a los beneficiarios.</t>
  </si>
  <si>
    <t xml:space="preserve">Trimestralmente, cada Secretaría se encargará de revisar las actas de entrega de las ayudas generadas a los beneficiarios. </t>
  </si>
  <si>
    <t xml:space="preserve">Realizar seguimiento a las entregas de las ayudas generadas a los beneficiarios. </t>
  </si>
  <si>
    <t>Jhadir Martínez
Natalia Tafur
Karen Bachiller</t>
  </si>
  <si>
    <t>Frecuencia trimestral</t>
  </si>
  <si>
    <t>Consolidado de actas de entrega, archivo.</t>
  </si>
  <si>
    <t>Número de actividades programadas/número de activiades realizadas.</t>
  </si>
  <si>
    <t xml:space="preserve">Plan de Riesgos de Corrupción #3328
</t>
  </si>
  <si>
    <t xml:space="preserve">Se agrega el resgistro fotografico, planilla y formatos
Consolidado de entregas, archivo.
Se Anexa registro fotografico: 1. Mejoramiento de la provincia de Ubate, municpio de Guacheta 1. Mejoramiento de la provincia de Ubate, municpio de Carmén de Carupa 
Se adjunta la evidencia fotografica de las entregas de mejoramientos de vivienda nueva en el municipio de Ubaque 
</t>
  </si>
  <si>
    <t>se anexa registros de entregas de ayudas a beneficiarios de programas de la secretaría de Desarrollo e Inclusión Social. se cargan actas de entrega de material y registro fotográfico.
se aprecia registros fotográficos, pero la evidencia para la ejecución de la actividad hace referencia es a "consolidados de actas de entrega", las cuales no se anexan</t>
  </si>
  <si>
    <t xml:space="preserve">Falta de seguimiento y evaluación a la ejecución de los programas, proyectos sus resultados  e impactos </t>
  </si>
  <si>
    <t>Seguimiento a las mesas de trabajo</t>
  </si>
  <si>
    <t>Trimestralmente, cada Secretaría realizará seguimiento a las mesas de trabajo.</t>
  </si>
  <si>
    <t>Revisión del formato M-PDDS-FR-002</t>
  </si>
  <si>
    <t>Actas de reunión de las mesas de trabajo, fotografías.</t>
  </si>
  <si>
    <t>Se realizo reunion entre los directivos de la secretaría y el Asesor de calidad de la secretaría Jhadir Martínez Rojas, en donde se levanta acta de mesas de trabajo para revisar el formato M-PDDS-FR-002.
Registro fotográfico</t>
  </si>
  <si>
    <t>se observa acta de fecha 14 de agosto de 2019, donde se da Revisión del formato M-PDDS-FR-002. se anexa registro fotográfico.</t>
  </si>
  <si>
    <t>Código:                       E-DEAG-FR-049</t>
  </si>
  <si>
    <t>Versión:                                       1</t>
  </si>
  <si>
    <t>Fecha de Aprobación:          17/7/2017</t>
  </si>
  <si>
    <t>Componente 3:  Rendición de cuentas</t>
  </si>
  <si>
    <t>Actividades</t>
  </si>
  <si>
    <r>
      <t xml:space="preserve">Subcomponente 1. </t>
    </r>
    <r>
      <rPr>
        <sz val="12"/>
        <color rgb="FF000000"/>
        <rFont val="Calibri"/>
      </rPr>
      <t>Información de calidad y en lenguaje comprensible.</t>
    </r>
  </si>
  <si>
    <t>Realización de un cronograma de momentos RPC, canales, lugares y temas de interés ciudadano con enfoque transversal</t>
  </si>
  <si>
    <t>1 cronograma establecido</t>
  </si>
  <si>
    <t>Secretaría de Planeación</t>
  </si>
  <si>
    <t>30 de junio</t>
  </si>
  <si>
    <t xml:space="preserve">Se realiza cronograma para el proceso de Rendición de Cuentas y plan de trabajo establecido según tiempos estipulados por la Procuraduría General de la Nación. </t>
  </si>
  <si>
    <t>No hay evidencia ni seguimiento</t>
  </si>
  <si>
    <t xml:space="preserve">Se realiza cronograma de momentos RPC para el proceso de Rendición de Cuentas con plan de trabajo establecido según tiempos estipulados por la Procuraduría General de la Nación. </t>
  </si>
  <si>
    <t>Se adjunta archivo en formato PDF con el cronograma</t>
  </si>
  <si>
    <t>Se evidencia cronograma para RPC 2019. Cumplido en primer informe de avance.</t>
  </si>
  <si>
    <t>Actividad cumplida al 100% en el anterior informe cuatrimestral</t>
  </si>
  <si>
    <t>Actividad cumplida en el seguimiento anterior</t>
  </si>
  <si>
    <t>Implementación de la Ruta metodológica de Rendición Pública de Cuentas</t>
  </si>
  <si>
    <t>Ruta Metodológica de Rendición Pública de Cuentas implementada</t>
  </si>
  <si>
    <t>31 de diciembre</t>
  </si>
  <si>
    <t xml:space="preserve">Según la Ruta Metodológica de Rendición Pública de Cuentas la implementación de la Ruta se ha ejecutado según la planeación establecida donde de acuerdo a los diferentes momentos y según el cronograma, ya se han dado los siguientes puntos: 
• Aprestamiento Institucional: Desde el 1 de febrero de 2019 y hasta el 1 de enero de 2020 de manera permanente las entidades que tienen responsabilidad de metas en el Plan de Desarrollo Departamental remiten sus informes de avance del Plan. 
• Generación y Visibilidad de la Información: La administración departamental a partir de su plan de desarrollo genera y visibiliza la información a partir de canales como su programa radial “El Dorado Radio”, el programa de televisión “Gobernador en Casa TV”, redes sociales y por medio de “Nuestra Regla es Cumplir” en los meses de enero, febrero y marzo se desplazó a territorio emitiendo comunicaciones de cada una de las salidas, las cuales son publicadas y para consulta abierta en la página web de la Gobernación.
• Movilización Ciudadana: Para este punto, se han convocado a los ciudadanos en los municipios visitados para su participación  en las diferentes visitas realizadas por medio de mensajes de texto, redes y comunicados.
• Diálogos Ciudadanos 
• Valoración, Seguimiento y Evaluación
</t>
  </si>
  <si>
    <r>
      <t xml:space="preserve">Se adjunta link:
Ver botones en la aprte inferior "Provincias Vigencia 2019" y "Documentos" 
</t>
    </r>
    <r>
      <rPr>
        <u/>
        <sz val="10"/>
        <rFont val="Calibri"/>
      </rPr>
      <t xml:space="preserve">http://www.cundinamarca.gov.co/Home/SecretariasEntidades.gc/Secretariadeplaneacion/SecretariadeplaneacionDespliegue/aspoliyplanprog_contenidos/csecreplanea_poliplanyprog_rendi2019
</t>
    </r>
    <r>
      <rPr>
        <sz val="10"/>
        <rFont val="Calibri"/>
      </rPr>
      <t xml:space="preserve">
Adjunto PDF con Informe de Gestión (punto3)
Adjunto PDF con el Informe de Avance del segundo trimestre al Plan de Desarrollo Departamental
Los anteriores informes están publicados en la web para visibilidad de la información</t>
    </r>
  </si>
  <si>
    <t>Se evidencian soportes de la ruta metodológica de rendición de cuentas para la vigencia 2019. La entidad rinde cuentas de manera continua a la ciudadanía a través de diferentes medios como: 1.  Programa radial 2. Prgrama de TV. 3. Movilización ciudadana y visita a municipios 4. página web.  Redes sociales</t>
  </si>
  <si>
    <t>La implementación de la ruta metodológica se llevó a acabo en su totalidad de acuerdo a sus momentos: Aprestamiento Institucional, Generación y Visibilidad de la Información, Movilización Ciudadana, Diálogos Ciudadanos y Valoración, Seguimiento y Evaluación. Puntualmente para cumplir el objetivo final de la ruta de acuerdo con el artículo 56 de la Ley 1757 de 2015 y por llevarse a cabo en el último cuatrimestre la Audiencia Pública Anual de Rendición de Cuentas del señor Gobernador, se adelantaron las siguientes actividades: En el mes de noviembre se llevó a cabo la sexta gira del Gobernador "Lo hicimos realidad" visitando la provincia del Bajo Magdalena, Almeidas y Sabana Centro.
En cuanto a la movilización ciudadana, se enviaron más de 5.000 mensajes de texto invitando a la ciudadanía a intervenir, diligenciando el Formulario de Participación ciudadana para el control social. Además de la difusión por redes de la trasnmisión para dicha audiencia. En cuanto al Diálogo presentado, éste se llevó a cabo el anterior 10 de diciembre y fue transmitido por Facebook y el Canal 13.  En este último caso, la trasnmisión ubicó el primer lugar de sintonía del canal con un total de 67.930 personas durante la trasnmisión de 4 horas y 20 minutos.</t>
  </si>
  <si>
    <r>
      <t>* Link con soporte de las provincias visitadas (</t>
    </r>
    <r>
      <rPr>
        <b/>
        <sz val="10"/>
        <rFont val="Calibri"/>
      </rPr>
      <t>dar click sobre el botón "Iniciamos nuestra Sexta Gira"</t>
    </r>
    <r>
      <rPr>
        <sz val="10"/>
        <rFont val="Calibri"/>
      </rPr>
      <t xml:space="preserve">): http://www.cundinamarca.gov.co/Home/SecretariasEntidades.gc/Secretariadeplaneacion/SecretariadeplaneacionDespliegue/aspoliyplanprog_contenidos/csecreplanea_poliplanyprog_rendi2019
* Correo con soporte de los 5.265 mensajes enviados por parte de la Secretaría General, invitando a la comunidad a participar el el diligenciamiento del formulario.
* Link presentando a la comunidad la audiencia pública anual, fijado en la página web. Para su visualización, en el mismo link anterior, dar click sobre el espacio "PARA VER LA TRANSMISIÓN HAGA CLICK SOBRE LA SIGUIENTE IMAGEN"  </t>
    </r>
  </si>
  <si>
    <t>Se evidencia que se realizaron actividades, en cumplimiento de la actividad programada. Sin embargo hay claridad en relación con la etapa de aprestamiento, diseño, preparación, ejecución. Con respecto al seguimiento y evaluación no se observan evidencias de la evaluación realizada en cada una de sus etapas, logros y dificultades etc, de acuerdo a lo establecido en el "Manual Unico de Rendición de Cuentas" versión 2 de febrero de 2019.</t>
  </si>
  <si>
    <t>1.3</t>
  </si>
  <si>
    <t>Difusión permanente de la información relacionada con los avances y resultados de la gestión, para fomentar la interacción y diálogo con la ciudadanía.</t>
  </si>
  <si>
    <t>Informes sobre la gestión disponibles en la página web, redes sociales e impresos</t>
  </si>
  <si>
    <t>Secretaría de Prensa</t>
  </si>
  <si>
    <t xml:space="preserve">1 de enero a 31 de diciembre </t>
  </si>
  <si>
    <t>Para el primer trimestre de 2019:                                           * El número de visitantes a la página web de la Gobernación en el mes de enero fue 145.310 usuarios, febrero fue 164.623 usuarios y marzo 190.792 usuarios con el cual el indicador se mantiene entre los límites de control.                                         * Alcance de noticias en Facebook: La cantidad de usuarios a los cuales tiene alcance a las noticias en Facebook del gobernador de Cundinamarca, para el mes enero fue 111.598 usuarios, febrero 112.592 usuarios, marzo 113.180 personas.                                            * Impresos: Se redactan, se diseñan, así como la impresión y distribución de 38 periódicos Institucionales para 38 Municipios así: Ubaque, Tabio, Gachancipá, Nemocón, Facatativá, Tenjo, El Rosal, Junín, Gachetá, Gama, Gachalá, Ubalá, Choachí, Cáqueza, Guayabetal, Quetame, Une, Fosca, Chipaque, Gutiérrez, Albán, Sasaima, Quebradanegra, Supatá, San Francisco, Nocaima, La Vega, Nimaima, La Peña, Vergara, Villeta, La Palma, Topaipí, Yacopí, Villagómez, Pacho, Paime y El Peñón.</t>
  </si>
  <si>
    <t>Se anexa:
*Soporte de visitantes página web por mes (enero, febrero y marzo)
*Cuadro en Excel de número de seguidores de Facebook (diario) para el primer trimestre
Tres periódicos redactados y diseñados.</t>
  </si>
  <si>
    <t xml:space="preserve">La Gobernación de Cundinamarca, para el mes enero fue 111.598 usuarios, febrero 112.592 usuarios, marzo 113.180 personas.                                                Se evidencio que en los municipios UBAQUE, se verifica impresión de cumplimiento de acuerdo con el plan de desarrollo 4 folios.                                                                                                                                                  VENECIA,   se verifica impresión de cumplimiento de acuerdo con el plan de desarrollo 4 folios.                                                                VIOTA, se verifica impresión de cumplimiento de acuerdo con el plan de desarrollo 4 folios.      </t>
  </si>
  <si>
    <t xml:space="preserve">Los informes de Gestión se encuentran publicados en el micrositio de la Secretaría de Prensa, el último con corte al 30 de junio de 2019
De otro lado se adjunta archivo con el número de publicaciones en redes sociales y el número de seguidores, lo cual evidencia el crecimiento continuo de los usuarios en redes, lo que permite difusión permanente de la información  </t>
  </si>
  <si>
    <r>
      <t xml:space="preserve">Ver archivo Excel y 
</t>
    </r>
    <r>
      <rPr>
        <u/>
        <sz val="10"/>
        <color theme="10"/>
        <rFont val="Calibri"/>
      </rPr>
      <t xml:space="preserve">
http://www.cundinamarca.gov.co/wcm/connect/ad99568f-56c5-4367-a2ae-ceb9607dbf22/INFORME+GESTI%C3%93N+2019.pdf?MOD=AJPERES&amp;CVID=mLnJtVU&amp;CVID=mLnJtVU&amp;CVID=mLnJtVU</t>
    </r>
  </si>
  <si>
    <t xml:space="preserve">Se adjuntan informe de Gestión de la  Secretaría de Prensa y comunicaiones , el último con corte al 30 de junio de 2019
Se evidencia archivo con el consolidado de seguidores en redes sociales, a través de las cuales se realiza comunicación permanente de la gestión.  </t>
  </si>
  <si>
    <t xml:space="preserve">Durante el último trimestre, la Gobernación de Cundinamarca publicó y envió a medios de comunicación 59 comunicados de prensa de las cuales se ven reflejadas 646 notas en diferentes medios. El 56,5% se hizo a través de Internet, 24.9% de prensa escrita, 16,67% notas en radio, 12,8% en televisión y 5,7% en Facebook. 	La cantidad de usuarios a los cuales tiene alcance a las noticias en Facebook para el mes de septiembre 2019, fue en promedio de 117.132 personas. En el periodo de septiembre de 2019, en la suma de “Me gusta”, “comentarios”, “compartidos” y clicks en la publicación de la página fue 259.869 interacciones. </t>
  </si>
  <si>
    <t>Se adjunta archivo en formato Word demostrando la difusión permanente de la información relacionada con los avances y resultados de la gestión, para fomentar la interacción y diálogo con la ciudadanía.</t>
  </si>
  <si>
    <t>De acuerdo a información remitida por la Secretaría de Planeación y consultada en la página web de la entidad, se evidencia el cumplimiento en la rendición pública de cuentas el 10 de diciembre de 2019. Además se cuenta con las evidencias de otras actividades a través de las cuales se rinde cuentas a nivel interno como : Boletin interno, la frase de la semana, la noticia del día, papel tapiz, rompetráficos y tropezones, carteleras institucionales, sistema interno de comunicación individual, correo electrónico; a niviel externo, estrategias como programa de televisión "Gobernador en Casa", comunicados de prensa, periodico institucional, portal web y redes sociales ( twitter, facebook, instagram), respuesta a usuaarios de las redes, informativo 24/7, noticia del día audiovisual, streaming, emisora el Dorado Radio y página web. Se evidencia que se realiza rendición permanente de cuentas, trabajo cooridnado entre las Secretarías de Planeación y Prensa y Comunicaciones.</t>
  </si>
  <si>
    <t>1.4</t>
  </si>
  <si>
    <t xml:space="preserve">Uso de canal virtuales para informe y seguimiento permanente a obras, proyectos estratégicos y su contenido previamente estandarizado </t>
  </si>
  <si>
    <t>2 canales virtuales al servicio de la RPC informan y siguen avance obras y proyectos estratégicos</t>
  </si>
  <si>
    <t xml:space="preserve">Secretaría TIC </t>
  </si>
  <si>
    <t>He realizado la revisión de lo que me solicito, les colaborara en el informe,  en esencia las cosas están igual a cuando estaba el ingeniero Cristian Ochoa  como Web Master de la Gobernación,  no se han generado cambios en dichas tareas,  se encuentra publicados lo elementos en la mismas ubicaciones y en el curso de lo que va de este año, no me han solicitado cambios de importancia en estos temas,  salvo que a la fecha  aún seguimos sin contrato de IBM  y por tal motivo algunos temas de actualización  del portal no se han podido adelantar como en el inicio de la rendición de cuentas  aparezca ya en el menú  la vigencia 2019 por lo demás, no se han presentado cambios.</t>
  </si>
  <si>
    <r>
      <t xml:space="preserve">El canal virtual se encuentra disponible en la página de la Gobernación de Cundinamarca para hacer uso en el momento que se requiere llevar a cabo las rendiciones de cuentas del Señor Gobernador. Sin embargo, a la fecha no se ha recibido solicitud a dicho espacio.
Adicional, a través del canal de VideoTic se han llevado a cabo </t>
    </r>
    <r>
      <rPr>
        <b/>
        <sz val="10"/>
        <color rgb="FF000000"/>
        <rFont val="Calibri"/>
      </rPr>
      <t>20</t>
    </r>
    <r>
      <rPr>
        <sz val="10"/>
        <color rgb="FF000000"/>
        <rFont val="Calibri"/>
      </rPr>
      <t xml:space="preserve"> sesiones virtuales sobre Rendición de Cuentas NNAJ, Políticas Públicas y gestión administrativa pública, con la participación de </t>
    </r>
    <r>
      <rPr>
        <b/>
        <sz val="10"/>
        <color rgb="FF000000"/>
        <rFont val="Calibri"/>
      </rPr>
      <t>2473</t>
    </r>
    <r>
      <rPr>
        <sz val="10"/>
        <color rgb="FF000000"/>
        <rFont val="Calibri"/>
      </rPr>
      <t xml:space="preserve"> personas.
En cuanto a la participación por el canal de redes sociales la información la maneja la Secretaria de Prensa.</t>
    </r>
  </si>
  <si>
    <t>https://ticcundinamarca.salasvirtuales.info/
Se adjunta archivo en formato PDF con el informe de redes sociales</t>
  </si>
  <si>
    <t>Se adjunta programación y consolidado de VIDEO TIC para el periodo de Abril -Agosto 2019.</t>
  </si>
  <si>
    <t>Los canales virtuales se encuentran disponibles en la página de la Gobernación de Cundinamarca para hacer uso en el momento que se requiere llevar a cabo las rendiciones de cuentas del Señor Gobernador.Para el mes de diciembre se hizo uso de éste por medio de la transmisión de la Audicencia Pública Anual de Rendición de cuentas y la rendición de cuentas de Niños. Niñas y Adolecentes.
Se adjuntan dos links:</t>
  </si>
  <si>
    <t>http://www.cundinamarca.gov.co/Home/SecretariasEntidades.gc/Secretariadeplaneacion/SecretariadeplaneacionDespliegue/aspoliyplanprog_contenidos/csecreplanea_poliplanyprog_infodegestion
http://www.cundinamarca.gov.co/portal/Applications/Content/Authoring/!ut/p/z1/04_Sj9CPykssy0xPLMnMz0vMAfIjo8ziDVCAo4FTkJGTsYGBq7-BfjgWBchK9aNI14-iIAq_8eH6UfiscDQ0x6_AwNkQqwIUSyKBjjTH6Uh3I_1gkBnlmXkp-eXxmSn6kSnJxkaWhpYp-gW5oREGmQG5uY6KigDFQCD0/dz/d5/L0lDU1NTUSEhL3dHa0FKRnNBLzRBMUgweEEhL0hvbWUvMTUwNTky/?urile=wcm%3apath%3A%2FSECPLANEACION%2FContenido%2FasPoliyPlanProg_contenidos%2FasMenu_MENU_RENDICUENTA_2019_NNAJ%2FRendicion%2Bde%2Bcuentas_NNAJ%2B2016%2B2019&amp;uri=pagemode%3AEDIT%3Aoff&amp;previewopt=wcmitemid&amp;previewopt=50b3d581-5a17-4c02-a131-c663fee32ab5&amp;previewsrv=WCM_Page.ResetAll%3DTRUE%26CACHE%3DNONE%26CONTENTCACHE%3DNONE%26CONNECTORCACHE%3DNONE&amp;previewsrv=%26SRV%3DPage</t>
  </si>
  <si>
    <t>En la página web de la Gobernación se encuentran disponibles los dos canales virtuales para RPC: PROCESO DE RENDICIÓN PÚBLICA DE CUENTAS PRIMERA INFANCIA, INFANCIA , ADOLESCENCIA Y JUVENTUD 2016 - 2019 y RENDICION DE CUENTAS VIGENCIA 2019.</t>
  </si>
  <si>
    <r>
      <t>Subcomponente 2.</t>
    </r>
    <r>
      <rPr>
        <sz val="12"/>
        <color rgb="FF000000"/>
        <rFont val="Calibri"/>
      </rPr>
      <t xml:space="preserve">
Diálogo de doble vía con la ciudadanía y sus organizaciones.</t>
    </r>
  </si>
  <si>
    <t>Alistamiento e Implementación de espacios, canales y modalidades para los encuentros y diálogo de RPC con los ciudadanos: Salidas a campo</t>
  </si>
  <si>
    <t>5 Espacios, canales y modalidades  para la interacción de la Alta Dirección y la ciudadanía en diálogos de RPC</t>
  </si>
  <si>
    <t>Secretarías de Planeación , TIC, General, Gerente de Buen Gobierno</t>
  </si>
  <si>
    <t xml:space="preserve"> 1 de marzo a  30 de noviembre</t>
  </si>
  <si>
    <t>En Aras a la Implementacion de espacios con la comunidad, para este trimestre se realizaron 3 salidas a campo. Municipio de Pacho, Villeta, Correguimiento del Charquito- Soacha (ver informes)</t>
  </si>
  <si>
    <t>Se evidencia las modalidades para los encuentros y diálogo de RPC con los ciudadanos  Se evidencio INFORME FERIA DE SERVICIOS – “NUESTRA REGLA: CUMPLIR” MUNICIPIO DE PACHO, participaron 19 se cretarias atendiendo  1.422 usuarios, tambien se evidencia la recepccion  de PQRS 49 requerimientos  estan en tramite.                                                        INFORME FERIA DE SERVICIOS MUNICIPIO DE SOACHA CORREGIMIENTO DOS (2) VEREDA EL CHARQUITO  con la Invitación allegada a la Secretaria General por parte de la Personería de Soacha.                         Convocatoria SMS. mensajes de texto de acuerdo al texto entregado por la Personería de Soacha para un total de 3.015 SMS en las siguientes fechas 11/04/2019  mensajes 1.507 y 12/04/2019 mensajes 1.508.                                Siete entidades que efectivamente participaron del evento y ciudadanía atendida Entidades que efectivamente participaron del evento y ciudadanía atendida 792.            INFORME FERIA DE SERVICIOS – “NUESTRA REGLA: CUMPLIR” MUNICIPIO DE VILLETA   1. Veinti cuatro entidades que efectivamente participaron del evento y ciudadanía atendida 2011 8 solicitudes de PQRS que se encuentran en tramite.</t>
  </si>
  <si>
    <t>Se relaciona Informe de Desconcentración del Servicio de la Oferta Institucional como estrategia para llevar la oferta institucional fuera de la Gobernación, por medio de la Unidad Móvil. En el mismo además se describe la feria de servicios realizada en el municipio de Guayabetal, donde hubo un total de 3.188 servicios. En dicho informe también se describe la visita a los municipios de Apulo y Albán.</t>
  </si>
  <si>
    <t>Se adjunta archivo en formato PDF con el informe</t>
  </si>
  <si>
    <t>Se evidencia informes de Desconcentración  de servicios de Oferta Institucional  - Unidad Móvil y POING del mes de junio de 2019.</t>
  </si>
  <si>
    <t xml:space="preserve">En el marco de las giras del señor Gobernador, se documentaron dos salidas a campo para el presente cuatrimestre </t>
  </si>
  <si>
    <t>http://www.cundinamarca.gov.co/myportal/Applications/Content/Authoring/!ut/p/z1/04_Sj9CPykssy0xPLMnMz0vMAfIjo8ziDVCAo4FTkJGTsYGBq7-BfjgWBchK9aNI14-iIAq_8eH6UfiscDQ0x6_AwNkQqwIUSyKBjjTH6Uh3I_1gkBnlmXkp-eXxmSn6kcYmBmmJlhZJ-gW5oREGmQG5uY6KigDx9UW0/dz/d5/L0lDU1NTUSEhL3dHa0FKRnNBLzRBMUgweEEhL0hvbWUvMzE4Ng!!/?urile=wcm%3apath%3A%2FSECPLANEACION%2FContenido%2FasPoliyPlanProg_contenidos%2FcSecrePlanea_PoliPlanyProg_6gira&amp;uri=pagemode%3AEDIT%3Aoff&amp;previewopt=wcmitemid&amp;previewopt=8f8bf306-9760-4c04-887b-5c0db7154eb5&amp;previewsrv=WCM_Page.ResetAll%3DTRUE%26CACHE%3DNONE%26CONTENTCACHE%3DNONE%26CONNECTORCACHE%3DNONE&amp;previewsrv=%26SRV%3DPage</t>
  </si>
  <si>
    <t>Realizada la trazabilidad al cumplimiento de la actividad, en el primer seguimiento se realizaron 3 salidas de camapo a los municipios de Pacho, Villeta y Soacha. En el segundo seguimiento se relacionan dos salidas, en el marco de la Sexta Gira, realizadas el 1 de noviembre de 2019 a la Provincia de Bajo Magdalena y el 3 de noviembre a la provincias de Almeidas y Sabana Centro.</t>
  </si>
  <si>
    <t>Diálogo del Gobernador con los niños, niñas, adolescentes, jóvenes y sus familias en los espacios, canales y modalidades RPC.         
2.2.1 . Planeación de la metodología a trabajar en el diálogo con los diferentes grupos etarios.                                                                         2.2.2. Reunión del comité de rendición de cuentas para definir y validar metodología y fechas del encuentro de diálogo, invitación de entidades garantes de derechos de los NNAJ                                                 2.2.3. Logística para el evento y contratación requerida para el cumplimiento de la misma.                                                     2.2.4 Convocatoria para el diálogo de los niños, niñas y adolescentes del departamento con las entidades garantes de los derechos de los niños, niñas y adolescentes.                                                                                                  2.2.5. Perspectiva de los NNAJ frente al encuentro de diálogo.</t>
  </si>
  <si>
    <t xml:space="preserve">Encuentro de diálogo con los niños, niñas, adolescentes y jóvenes con el Sr. Gobernador. </t>
  </si>
  <si>
    <t>Secretaría de Desarrollo e Inclusión Social</t>
  </si>
  <si>
    <t xml:space="preserve">Se realiza para el primer periodo de 2019 el inicio del proceso de Rendición Pública de Cuentas de acuerdo a los lineamientos de la Mesa Técnica de Hechos y Derechos entre ellos la Procuraduría General de la Nación. Para este proceso se ha realizado las dos primeras fases del proceso. Sensibilización y Alistamiento y Generación y Análisis de la Información. Para tal fin, en la primera fase se realizó un cronograma de trabajo, un plan de trabajo Enero-Diciembre, se realizó una base de datos de garantía de derechos de los NNAJ y se está llevando a cabo la realización del Comité de Rendición de Cuentas definido en el Decreto 311 de 2018. También, se realizó una actividad lúdica con los niños, niña y adolescentes de las mesas de participación departamental en el mes de abril. Adicional se ha hecho las estrategias de comunicación y las estrategias de asistencia técnica para los 116 municipios. Se han realizado asistencias virtuales del proceso, asistencias presenciales por parte de los enlaces provinciales del proceso y dos eventos de asistencia y coordinación Nación-Dpto-Territorio con los 116 alcaldes y coordinadores del proceso. A su vez se ha realizado el análisis de 65 indicadores desagregados por primera infancia, infancia, adolescencia y juventud. </t>
  </si>
  <si>
    <t>https://bit.ly/2Dyi5Qm</t>
  </si>
  <si>
    <t xml:space="preserve">En el marco del Comité Directivo de Rendición Pública de Cuentas Niños, Niñas, Adolescentes y Jóvenes,  que se llevó a cabo el dia Mayo 24 de 2019, se apadrinó por parte de algunas secretarías la fase 3 del proceso de rendición de cuentas, en el marco de los  diálogos  que se realizará en los meses de agosto y septiembre, en el participarán mínimo 7 municipios del departamento. En dicho comité, se socializó la metodología del mismo. </t>
  </si>
  <si>
    <t>Se adjuntan archivos con el acta y listado de asistencia</t>
  </si>
  <si>
    <t xml:space="preserve">Se adjuntan acta y lista de asistencia al  Comité Directivo de la Rendición Pública de Cuentas - RPC, " Niños, Niñas, Adolescentes y Jóvenes" realizado el 24 de mayo de 2019, Se definió la estrategia de apadrinar por parte de algunas entidades, la fase 3 del proceso de RPC, actividad a desarrollar en los meses de agosto  y septiembre de 2019.  </t>
  </si>
  <si>
    <t>El señor Gobernador realizó la audiencia pública participativa el 6 de diciembre de 2019 a niños, niñas, adolescentes y jóvenes en el Parque Jaime Duque de Tocancipá. El Dr. Rey sostuvo seis encuentros con cada uno de los grupos de niños y jóvenes, compartió con ellos y socializó las distintas acciones adelantadas durante el cuatrienio para promover y garantizar su bienestar. 
Así mismo se publicó Informe de Gestión donde se evidencia entre otros el encuentro de diálogo con los niños, niñas, adolescentes y jóvenes con el Sr. Gobernador y todos los avances en este importante campo durante el cuatrienio</t>
  </si>
  <si>
    <t>Archivo PDF con Informe de Gestión y noticia de la rendición de cuentas a NNAJ
http://www.cundinamarca.gov.co/Home/SecretariasEntidades.gc/Secretariadedesarrollosoc/!ut/p/z1/04_Sj9CPykssy0xPLMnMz0vMAfIjo8zijS0sDNz9DQy9DNy8XAwcLQwCDIMMLY3cHI31w8EKDFCAo4FTkJGTsQFQj5F-FOn6kU0iTj8eBVH4jQ_Xj0Kzwh1kgru3h7m_sbuBgacpVAE-LxKypCA3NDTCINMTAOH4cIw!/?1dmy&amp;page=SecdeDesaSocDespliegue&amp;urile=wcm%3apath%3a%2Fprensa%2Fasgaleriadenoticias%2Fasnoticiasprensa%2Fgobernador%2Brinde%2Bcuentas%2Ba%2Bninios%252C%2Bninias%2By%2Badolescentes</t>
  </si>
  <si>
    <t>En la reunión, que tuvo lugar en el Parque Jaime Duque de Tocancipá, El Gobernador Jorge Rey, sostuvo seis encuentros con cada uno de los grupos de niños y jóvenes, compartió con ellos y socializó las distintas acciones adelantadas durante el cuatrienio para promover y garantizar su bienestar. Información consultada y disponible en la página web de la Entidad.</t>
  </si>
  <si>
    <t>Aplicar el plan de comunicación interna y externa, que fortalezca la  rendición de cuentas, fomente el diálogo con los grupos de interés y control social por la ciudadanía.</t>
  </si>
  <si>
    <t>12 Boletines Virtuales de información interna y espacio virtual para diálogo interactivo</t>
  </si>
  <si>
    <t>Secretaría de Prensa</t>
  </si>
  <si>
    <t>Mensual</t>
  </si>
  <si>
    <t>Se diseñan tres boletines virtuales de información interna para los meses de enero, febrero y marzo de 2019. Éstos boletines se compartieron vía correo electrónico a los funcionarios del nivel central y descentralizado. Adicionalmente el Secretario de Prensa y Comunicaciones creó un grupo vía WhatsApp donde se remiten estos boletines al personal de servicios generales, Seguridad y esquema del gobernador.</t>
  </si>
  <si>
    <t>Se anexan soportes con los boletines virtuales diseñados (enero, febrero y marzo de 2019)</t>
  </si>
  <si>
    <t xml:space="preserve">Se evidencia boletines Virtuales de información interna y espacio virtual para diálogo interactivo Gobernador en Casa.                        Enero:                                            • La frase que hace eco en
nuestros corazones
• Los nuevos integrantes de
nuestro equipo
• Más de 1.000 días
transformando vidas
• Cámara oculta
• Y mucho más                                     Febrero:                                              LA FRASE QUE HACE ECO EN NUESTROS
CORAZONES.
AVANCES CONTUNDENTES EN EL PLAN
DE DESARROLLO.
RECONOCIMIENTO A NUESTRA ENTIDAD
CÁMARA OCULTA
Y MUCHO MÁS                                       Marzo                                                               La Troncal de Los Andes,
toda una realidad
• Tenemos el PDA más grande del país
• Prográmate para conmemorar el
Bicentenario en Cundinamarca
• Avances contundentes del Plan de
Desarrollo
• Y mucho más                                                            </t>
  </si>
  <si>
    <t>La Secretaría de Prensa emite un boletín interno diario, ocasionalmente uno extra para un promedio de 25 mensuales, los cuales se envían vía correo a todos los servidores de la Gobernación.
En cuanto a boletines externos se envían aproximadamente un promedio de dos (2) boletines diarios, sesenta (60) al mes, labor que realiza directamente el secretario a través de los grupos abonados por whatsapp, a medios locales, regionales y nacionales, los cuales permiten informar de manera directa a la comunidad.
Especificamente en cuanto a los boletines virtuales de información interna, se adjuntan los emitidos y correspondientes al cuatrimestre reportado, es decir los de los meses de mayo, junio, julio y agosto de 2019</t>
  </si>
  <si>
    <t>Se adjunta carpeta con tres archivos en formato PDF con los mencionado boletines virtuales</t>
  </si>
  <si>
    <t>Se evidencian los boletines internos de mayo, junio, julio y agosto de 2019., por parte de la Secretaría de Prensa y Comunicaciones.</t>
  </si>
  <si>
    <t>La Secretaría de Prensa realiza la publicación de la gestión de la Gobernación de Cundinamarca en tiempo real a través de los diferentes canales, evitando noticias tergiversadas o erradas. El proceso se apoya además con los comunicados de prensa enviados a los medios de comunicación regional y nacional, en un promedio de 500 suscriptores enviados por el Secretario de Prensa directamente, la presencia permanente en Twitter, Facebook e Instagram, la rendición de cuentas permanente en la emisora El Dorado Radio, lo que permite que la información que circule sea oportuna y veraz.</t>
  </si>
  <si>
    <t xml:space="preserve">Se adjunta archivo en formato Word demostrando espacios virtuales para el diálogo interactivo, así mismo dos ejemplos de boletines mensuales publicados en este cuatrimestre </t>
  </si>
  <si>
    <t>Se cuenta con suficientes evidencias de boletines virtuales y espacios para diálogo interactivo, los cuales se verificaron y reposan en la Secretaría de Prensa y Comunicaciones.</t>
  </si>
  <si>
    <r>
      <t xml:space="preserve">Subcomponente 3.            </t>
    </r>
    <r>
      <rPr>
        <sz val="12"/>
        <color rgb="FF000000"/>
        <rFont val="Calibri"/>
      </rPr>
      <t>Incentivos para motivar la cultura de la rendición y petición de cuentas.</t>
    </r>
  </si>
  <si>
    <t>Implementación de una estrategia de incentivos a los ciudadanos para su participación y ejercicio del control social durante el proceso RPC</t>
  </si>
  <si>
    <t>1 Estrategia de incentivos al ciudadano por RPC implementada</t>
  </si>
  <si>
    <t>Secretaría de Planeacion/ Gerente de Buen Gobierno</t>
  </si>
  <si>
    <t>Semestral</t>
  </si>
  <si>
    <t>No hay evidencia  ni seguimiento</t>
  </si>
  <si>
    <t>En las visitas realizadas a los municipios visitados se ha convocado a los ciudadanos en los municipios visitados, incentivando su participación  en las diferentes visitas realizadas, por medio de mensajes de texto, redes y comunicado.
Se adjuntan informes con registro de asistencia, caracterización de la población que asiste y grado de satisfacción de los ciudadanos que participaron</t>
  </si>
  <si>
    <t>Se adjuntan archivos en formato PDF con los informes</t>
  </si>
  <si>
    <t>En las evidencias aportadas por la Secretaría de Planeación se adjunta el informe de la feria de servicios, realizada en el muncipio de Villeta, de fecha 27 de febrero. Informe de desconcentración del servicio de oferta institucional en los municipios de Apulo y Albán, los días 15 y 16 de junio de 2019, respectivamente.</t>
  </si>
  <si>
    <t>En el marco de la RPC implementada se motivó la cultura de la rendición y petición de cuentas a la ciudadanía por medio de mensajes de texto invitando a al comunidad a participar en el diligenciamiento del formulario para el control social.
Además se publicó la invitación de la RPC anual en un diario de circulación nacional</t>
  </si>
  <si>
    <t>* Archivo en formato Excel con información de los ciudadanos que diligenciaron el formulario.
* Imagén de publicación en periódico El Espectador (esta imagen fue de página entera y salió en la página central del periódico)</t>
  </si>
  <si>
    <t>Las estrategias de comunicación permanentes a través de diferentes medios y redes sociales, incrementan el interés de la ciudadanía por participar.</t>
  </si>
  <si>
    <t>Implementación de estrategia de incentivos al servidor público relacionados con el proceso RPC</t>
  </si>
  <si>
    <t>1 Estrategia de incentivos al servidor público por RPC implementada</t>
  </si>
  <si>
    <t>Secretaría de la Función Pública/Secretaría de Planeacion/ Gerente de Buen Gobierno</t>
  </si>
  <si>
    <r>
      <rPr>
        <b/>
        <sz val="10"/>
        <rFont val="Calibri"/>
      </rPr>
      <t>Función Pública:</t>
    </r>
    <r>
      <rPr>
        <sz val="10"/>
        <rFont val="Calibri"/>
      </rPr>
      <t xml:space="preserve">
</t>
    </r>
    <r>
      <rPr>
        <b/>
        <sz val="10"/>
        <rFont val="Calibri"/>
      </rPr>
      <t>1</t>
    </r>
    <r>
      <rPr>
        <sz val="10"/>
        <rFont val="Calibri"/>
      </rPr>
      <t xml:space="preserve">. Plan Institucional de Capacitaciones «PIC»: a traves del PIC 2019, la Secretaría de la Función Pública realizó el lanzamiento de los Diplomadmados denominados </t>
    </r>
    <r>
      <rPr>
        <b/>
        <sz val="10"/>
        <rFont val="Calibri"/>
      </rPr>
      <t>Gestión Pública</t>
    </r>
    <r>
      <rPr>
        <sz val="10"/>
        <rFont val="Calibri"/>
      </rPr>
      <t xml:space="preserve"> (Fortalecimiento de competencias funcionales transversales por proceso) y Dplomado  en </t>
    </r>
    <r>
      <rPr>
        <b/>
        <sz val="10"/>
        <rFont val="Calibri"/>
      </rPr>
      <t>Habilidades para el servicio público</t>
    </r>
    <r>
      <rPr>
        <sz val="10"/>
        <rFont val="Calibri"/>
      </rPr>
      <t xml:space="preserve"> (Fortalecimiento de competencias comportamentales comunes y de cultura organizacional), los cuales dentro de su contenido incluyeton temas como: control interno, defensa jurídica, gestión documental, gestión financiera, gestión de servicios administrativos, gestión del talento humano, gestión tecnológica, planeación estatal, relación con el ciudadano y gestión pública para la paz y el posconflicto, Trabajo en equipo, colaboración y relaciones interpersonales, comunicación efectiva, código de ética y valores Institucionales, instrumentación de decisiones, responsabilidad y manejo de Información, orientación a resultados, derechos Humanos, servicio al ciudadano, gestión del cambio y el funcionario público al servicio de la paz y el pos-conflicto.
</t>
    </r>
    <r>
      <rPr>
        <b/>
        <sz val="10"/>
        <rFont val="Calibri"/>
      </rPr>
      <t>2</t>
    </r>
    <r>
      <rPr>
        <sz val="10"/>
        <rFont val="Calibri"/>
      </rPr>
      <t>. Jornadas de sensibilización y apropiación del código de integridad de la institución.</t>
    </r>
  </si>
  <si>
    <t>Plan institucional de capacitaciones.
Publicaciones en intranet
Listado de asistentes. Se adjunta link donde se visualiza el Plan Institucional de Estímulos
http://www.cundinamarca.gov.co/myportal/Home/narino.gc/NarinoDespliegue/asdirecciondesarrollohumano_contenidos/bienestar+e+incentivos</t>
  </si>
  <si>
    <t>En el micrositio de la Secretaría de la Función Pública, se encuentra publicado el Plan Institucional de Estímulos "Bienestar e Incentivos" de la vigencia 2019, el cual está construido de acuerdo a los lineamientos de la normatividad vigente. Esta diseñado bajo en tres capítulos: 1. Programa de Bienestar 2. Programa de Incentivos 3. Clima Organizacional. Disponible en:
https://bit.ly/2kHFOaA
Así mismo se han venido desarrollando las actividades descritas en el segundo seguimiento cuatrimestral.</t>
  </si>
  <si>
    <t>Como estrategia de incentivos al servidor público relacionados con el proceso RPC en la administración se construyeron y socializaron dos importantes productos:
 *El Código de Integridad del Servidor Público de Cundinamarca y
*El decálogo del Nuevo Liderazgo como estrategia para que los servidores practiquen una forma diferente de gobernar, con cercanía, calidez y confianza.</t>
  </si>
  <si>
    <t>Se adjuntan los dos documentos</t>
  </si>
  <si>
    <t>Se evidencia el cumplimiento de las dos estrategias programadas: 1. Código de Integridad del Servidor Público de Cundinamarca 2. El decálogo del Nuevo Liderazgo como estrategia para que los servidores practiquen una forma diferente de gobernar, con cercanía, calidez y confianza.</t>
  </si>
  <si>
    <r>
      <t>Subcomponente 4.</t>
    </r>
    <r>
      <rPr>
        <sz val="12"/>
        <color rgb="FF000000"/>
        <rFont val="Calibri"/>
      </rPr>
      <t>  Evaluación y retroalimentación a  la gestión institucional.</t>
    </r>
  </si>
  <si>
    <t xml:space="preserve">Compilación y divulgación  de sugerencias ciudadanas causadas por los informes de RPC
</t>
  </si>
  <si>
    <t>3 compilaciones y divulgaciones de  sugerencias recibidas por la ciudadanía en canales y espacios implementados para RPC
(como ferias de servicios, salidas del gobernador y redes sociales: Facebook)</t>
  </si>
  <si>
    <t>Secretaría  General</t>
  </si>
  <si>
    <t>Día último de Abril, Agosto y Diciembre</t>
  </si>
  <si>
    <t>Se relaciona informe en atención a los canales virtuales como Facebook, de la misma manera se relacionan los informes de la salida del Gobernador al Municipio de Pacho y Villeta, Soacha (El Charquito)</t>
  </si>
  <si>
    <t xml:space="preserve">Se evdiencia en la compilación y divulgación  de sugerencias ciudadanas causadas por los informes de RPC asi:                                            INFORME FERIA DE SERVICIOS – “NUESTRA REGLA: CUMPLIR” MUNICIPIO DE PACHO, participaron 19 se cretarias atendiendo  1.422 usuarios, tambien se evidencia la recepccion  de PQRS 49 requerimientos  estan en tramite.                                                        INFORME FERIA DE SERVICIOS MUNICIPIO DE SOACHA CORREGIMIENTO DOS (2) VEREDA EL CHARQUITO  con la Invitación allegada a la Secretaria General por parte de la Personería de Soacha.                         Convocatoria SMS. mensajes de texto de acuerdo al texto entregado por la Personería de Soacha para un total de 3.015 SMS en las siguientes fechas 11/04/2019  mensajes 1.507 y 12/04/2019 mensajes 1.508.                                Siete entidades que efectivamente participaron del evento y ciudadanía atendida Entidades que efectivamente participaron del evento y ciudadanía atendida 792.            INFORME FERIA DE SERVICIOS – “NUESTRA REGLA: CUMPLIR” MUNICIPIO DE VILLETA   1. Veinti cuatro entidades que efectivamente participaron del evento y ciudadanía atendida 2011 8 solicitudes de PQRS que se encuentran en tramite.                                                         
INFORME TRIMESTRAL DE COMPILACIONES Y DIVULGACIONES DE SUGERENCIAS RECIBIDAS POR LA CIUDADANÍA EN CANALES VIRTUALES- FACEBOOK REPORTE TRIMESTRAL # INBOX 1106 PUBLICACIONES 917 TOTAL 2023           </t>
  </si>
  <si>
    <t xml:space="preserve"> Se presenta el Informe de la Dirección de Atención al Ciudadano con la gestión de la red social Facebook </t>
  </si>
  <si>
    <t>Se adjunta archivo en formato PDF con el mencionado informe</t>
  </si>
  <si>
    <t xml:space="preserve"> Se presenta evidencia del  Informe que refleja la interacción con la ciudadanía y la gestión adelantada , durante los meses de Abril, Mayo y Junio de 2019 de la red social Facebook.</t>
  </si>
  <si>
    <t>En el marco de la Audiencia Anual de RPC, se generaron preguntas, sugerencias u observaciones por parte de la ciudadanía que se remitieron a las diferentes secretarías o entidades responsables y por ello se generaron las consecuentes respuestas</t>
  </si>
  <si>
    <t>Archivo en formato Excel con el consolidado de las preguntas formuladas por la ciudadanía y las respuestas allegadas por las secretarías responsables</t>
  </si>
  <si>
    <t>Debido a la amplia comunicación e información constante ala comunidad, se recibieron pocos comentarios sobre la gestión.</t>
  </si>
  <si>
    <t xml:space="preserve">Realizar balance  de resultados del proceso RPC, avance en temas transversales y la gestión pública, establecer Plan de Mejora, publicar e informar su avance </t>
  </si>
  <si>
    <t xml:space="preserve">Evaluación y Plan de Mejora </t>
  </si>
  <si>
    <t>Control Interno</t>
  </si>
  <si>
    <t>Anual</t>
  </si>
  <si>
    <t>No se reporta avance para este corte, debido a que no se ha realizado la Rendición Anual de Cuentas la cual se efectúa una vez en el año al final de la vigencia.</t>
  </si>
  <si>
    <t>No se reporta avance para este corte, debido a que para presentar el balance de resultados del Proceso RPC, no se ha realizado la Rendición Anual de Cuentas la cual se efectúa una vez en el año al final de la vigencia.
Sin embargo la Oficina de Control Interno entregó el "Primer Informe de Avance Plan Estrategia de Lucha Contra la Corrupción y Atención al Ciudadano" en el cual hace seguimiento a los resultados parciales del proceso RPC en el punto número 3.</t>
  </si>
  <si>
    <t>La Oficina de Control Interno de acuerdo a lo establecido en la normatividad vigente, realizó seguimiento e informe del primer avance del Plan Anticorrupción y de Atención al ciudadano. Igualmente en el desarrollo de las auditorias internas, se contempló la Dimensión Gestión con valores para resultados, que ioncluye la política "Participación Ciudadana en la Gestión Pública, la cual contempla el tema de construir la estrategia de Rendición de Cuentas en el PAAC.  lA oficina de Control interno realizó la evaluación a la rendición de cuentas 2018. La evaluación de la rendición de cuentas del 2019, se realizará en al finalizar la vigencia. Así mismo cuatrimestralmente se realiza el Informe Pormenorizado de Contro Interno, siguiendo la metodología del MIPG, que también incluye el tema de Rendición de cuentas.</t>
  </si>
  <si>
    <t xml:space="preserve">La Secretaría de Planeación remiitó a la Oficina de Control Interno, el anterior 11 de diciembre el Informe Anual de la Rendición Pública de Cuentas con todos los soportes para que se realice el  balance  de resultados del proceso RPC, avance en temas transversales y la gestión pública y así establecer el Plan de Mejora, publicar e informar el avance </t>
  </si>
  <si>
    <t>Informe de Evaluación de la Rendición de Cuentas.</t>
  </si>
  <si>
    <t xml:space="preserve">Código:                          </t>
  </si>
  <si>
    <t xml:space="preserve">Versión:                                              </t>
  </si>
  <si>
    <t xml:space="preserve">Fecha de Aprobación:            </t>
  </si>
  <si>
    <t>Componente 4:  Servicio al Ciudadano</t>
  </si>
  <si>
    <t>Entidades que ayudan</t>
  </si>
  <si>
    <r>
      <t xml:space="preserve">Subcomponente 1.
</t>
    </r>
    <r>
      <rPr>
        <sz val="12"/>
        <color rgb="FF000000"/>
        <rFont val="Calibri"/>
      </rPr>
      <t xml:space="preserve">Estructura administrativa y Direccionamiento estratégico </t>
    </r>
  </si>
  <si>
    <t>Seguimiento a la implementación y apropiación del protocolo de servicios para los servidores del sector central de la Gobernación.</t>
  </si>
  <si>
    <t>Informe de apropiación de protocolo, cronograma, planillas de asistencia y registros fotográficos</t>
  </si>
  <si>
    <t>Secretaría General</t>
  </si>
  <si>
    <t>Dirección de Atención al Ciudadano Secretaría de Prensa y TIC</t>
  </si>
  <si>
    <t>30 de Marzo
30 de Junio
31 de Octubre 30 Noviembre</t>
  </si>
  <si>
    <t>Para este Trimestre la dirección de Atención al ciudano capacitó a 53 guardas de seguridad adaptando el protocolo de servicios para los servidores del sector central de la Gobernación (ver Informe y planillas de asistencia  PDF).</t>
  </si>
  <si>
    <t>Se evidencia un informe soportado por actas con fechas de 18, 20 de febrero y 7 de marzo, llevando a cabo la capacitacion de 53 guardas de seguridad adaptando el protocolo de servicios para los servidores publlicos de la Gobernación.</t>
  </si>
  <si>
    <t xml:space="preserve">La Dirección de Atención al ciudadano, realizo contrato con la Universidad de la Sabana con el fin de Capacitar a los funcionarios del sector central de la Gobernación en HUMANIZACIÓN DEL SERVICIO Y EXPERIENCIA MEMORABLE DEL CLIENTE: EQUIPOS DE TRABAJO ORIENTADOS AL LOGRO”, para esta actividad se adjunta el contrato en mención, el informe, convocatoria y registro fotografico. </t>
  </si>
  <si>
    <t>Se observa informe de evento realizado "servicio con pasión" el día 5 de agosto en la Gobernación de Cundinamarca. El informe incluye el punto "Conclusiones y comentarios por parte Gabriel Vallejo López (conferencista)" en el que menciona aspectos observados por el conferencista que se pueden tomar como el seguimiento a la apropiación de los protocolos de servicio</t>
  </si>
  <si>
    <t xml:space="preserve">Para esta actividad la Secretaría General firmó contrato con la Universidad de la Sabana donde se desarrollaron talleres, como la ruta del usuario, orientado a la gestión estratégica de diseño de procesos de servicio al cliente para la atención al ciudadano, dirigido a colaboradores de las diferentes secretarías de la Gobernación de Cundinamarca. 
De igual manera el Instituto Fórum de la Universidad de la Sabana realizó conferencia de “Apóstoles del servicio” orientado a la experiencia del servicio al ciudadano en la cotidianidad del personal de servicios generales y vigilancia de la Gobernación. 
Por parte de la Universidad presentan informe final de todos los talleres y conferencias realizadas del “programa en servicio de experiencia al cliente ces” Humanización del Servicio y Experiencia Memorable del Cliente: Equipos de Trabajo Orientados al Logro. 
Finalmente, para la mejora continua se actualizó el protocolo de atención al ciudadano – (versión 4) lo anterior con el objetivo de alinearlo con el programa nacional de servicio al ciudadano, en cuanto a los canales de atención, enfoque diferencial y derechos y deberes del ciudadano y del servidor público.  
</t>
  </si>
  <si>
    <t>Se evidencia el cumplimiento de las actividades programadas y los respectivos informes: 1. Informe Programa Humanización del servicio y experiencia memorable del cliente: "Equipos de trabajo orientados al logro", taller ruta del usuario (Agosto 14 de 2019). 2. Informe final del contrato No. SG-CPS-165 DE 2019, suscrito con la Universidad de la Sabana. 3. Protocolo de Atención al Ciudado del 2019, de la Gobernación de Cundinamarca. 3. Informe Programa Humanización del servicio y experiencia memorable del cliente: "Conferencia los Apostoles del Servicio - Grupo 1", taller ruta del usuario (Agosto 2 de 2019), 4. Informe del Programa en Servicio de Experiencia al Cliente CES. Equipos de trabajo Orientados al logro. 5. Informe Taller Experimental al Ciente- Universidad de la Sabana.</t>
  </si>
  <si>
    <t xml:space="preserve">1. Nueva estrategia de servicio de los POING.                                                        2.Seguimiento a los lineamientos propuestos para los POING. </t>
  </si>
  <si>
    <t>Nueva estrategia de servicios e Informe de seguimiento y control POING</t>
  </si>
  <si>
    <t>Secretaria de Hacienda
Secretaria de Educacion
Secretaria de Movilidad</t>
  </si>
  <si>
    <t xml:space="preserve">Esta atividad será modificada en fechas, puesto que se está implementando una estrategia de servicio de los POING </t>
  </si>
  <si>
    <t>La solicitud de cambio de fechas debe surtir el proceso establecido para tal fin.</t>
  </si>
  <si>
    <t xml:space="preserve">Para está actividad la Dirección de Atención al Ciudadano realizó estrategia POING, para el desarrollo de la desconcentración del servicio que se lleva a cabo en el sector central de la Gobernación, de la misma manera realiza seguimientos y controles para mantener los indices que son medibles en la dirección. </t>
  </si>
  <si>
    <t>Se observa informe de informe de seguimiento de personal atendido en los puntos de orientación e información POING de la gobernación, de fecha mayo-junio de 2019. el informe tiene fecha de elaboración 19 de julio de 2019. el informe incluye información de las personas guiadas durante el periodo así como los logros y dificultades de la estrategia.</t>
  </si>
  <si>
    <t>Se realizó seguimiento a visitantes atendidos en los puntos de orientación e información-POING de la Gobernación de Cundinamarca (se anexan informes de seguimiento)</t>
  </si>
  <si>
    <t>Se realizó seguimiento a visitantes atendidos en los puntos de orientación e información-POING de la Gobernación de Cundinamarca. Se anexan los correspondientes informes de los meses de Agosto, septiembre y octubre de 2019. No se adjunta informe de Noviembre de 2019.</t>
  </si>
  <si>
    <r>
      <t xml:space="preserve">Subcomponente 2.
</t>
    </r>
    <r>
      <rPr>
        <sz val="12"/>
        <color rgb="FF000000"/>
        <rFont val="Calibri"/>
      </rPr>
      <t>Fortalecimiento de los canales de atención.</t>
    </r>
  </si>
  <si>
    <t xml:space="preserve">Actualización del portafolio de servicios de la Gobernación de Cundinamarca 100% Publicado </t>
  </si>
  <si>
    <t xml:space="preserve">
Seguimiento al 100% portafolio de servicios publicado</t>
  </si>
  <si>
    <t>31 de agosto</t>
  </si>
  <si>
    <t xml:space="preserve">Para esta entrega aun no hay reporte. </t>
  </si>
  <si>
    <t>No existen evidencias ni soportes que permitan establecer avances de la actividad programada.</t>
  </si>
  <si>
    <t xml:space="preserve">Se actualizo el del portafolio de servicios de la Gobernación de Cundinamarca, como evidencia se adjunta correo. </t>
  </si>
  <si>
    <t>Se observa la página http://www.cundinamarca.gov.co/portal/Applications/Content/Authoring/!ut/p/z1/04_Sj9CPykssy0xPLMnMz0vMAfIjo8ziDVCAo4FTkJGTsYGBq7-Bfjg-BY6G5vpRFOg3cDYkRz-yUorsBymIwm98uH4UPivAIYBPAdiLhCyJBDrSHKcj3Y30g0FmlGfmpeSXx2em6EdamKQYJluaGukX5IaGhkYYZAbk5joCAJcYUa4!/dz/d5/L0lDU1NTUSEhL3dHa0FKRnNBLzRBMUgweEEhL0hvbWUvMTExMTA!/?urile=wcm%3apath%3A%2FSECPLANEACION%2FContenido%2FasAsistencia_Tecnica%2FcSecrePlanea_AsistenciaTec_Menu&amp;uri=pagemode%3AEDIT%3Aoff&amp;previewopt=wcmitemid&amp;previewopt=976a9cd6-49ee-468b-8728-ab086335122e&amp;previewsrv=WCM_Page.ResetAll%3DTRUE%26CACHE%3DNONE%26CONTENTCACHE%3DNONE%26CONNECTORCACHE%3DNONE&amp;previewsrv=%26SRV%3DPage que incluye el portafolio de servicios de asistencia técnica.</t>
  </si>
  <si>
    <t xml:space="preserve">Esta actividad se cumplió en el reporte pasado, con la actualización del portafolio de servicios de la Gobernación </t>
  </si>
  <si>
    <t>Se evidencia el cumplimiento de la activdad programada con la expedición y publicación del portafolio de servicios 2019.</t>
  </si>
  <si>
    <t xml:space="preserve">Actualización e incorporación permanente del calendario de principales eventos de la Gobernación de Cundinamarca </t>
  </si>
  <si>
    <t>1. Calendario de eventos principales actualizado y disponible en la web. 
2. Número de eventos publicados en la web</t>
  </si>
  <si>
    <t>Secretarías TIC y General</t>
  </si>
  <si>
    <t>30 de Abril
31 de Agosto
30  Noviembre</t>
  </si>
  <si>
    <t>FALTA EVIDENCIA</t>
  </si>
  <si>
    <t>Se modificó el calendario de actividades en el portal de la Gobernación, de acuerdo a los requerimientos de la matriz de autodiagnostico de la Procuraduria General de la nacion. Solo falta escribir los eventos que se tienen a partir de la fecha para su actualización. Se adjunta URL.
http://www.cundinamarca.gov.co/Home/calendario-cundinamarca</t>
  </si>
  <si>
    <t>Se observa calendario en la pagina con el registro de los eventos programados
http://www.cundinamarca.gov.co/Home/calendario-cundinamarca</t>
  </si>
  <si>
    <t>El calandario de eventos menusales se encuentra disponible en: http://www.cundinamarca.gov.co/Home/calendario-cundinamarca</t>
  </si>
  <si>
    <t xml:space="preserve">
Fortalecer y socializar la Instalación de señales inclusivas  para invidentes de los espacios físicos de la Gobernación de Cundinamarca con información  de básica de interés 
</t>
  </si>
  <si>
    <t>Socializar por medio de cualquier canal informativo la señalización instalada en la Gobernación para personas invidentes.</t>
  </si>
  <si>
    <t>Empresa Inmobiliaria del Depto</t>
  </si>
  <si>
    <t xml:space="preserve">30 de Agosto </t>
  </si>
  <si>
    <t xml:space="preserve">Se envia solicutud al Instituto Nacional para Ciegos- INCI. Con el fin de que los funcionarios que están de cara al servicio al ciudadano sean capacitados para brindar un mejor servicio en la Gobernación de Cundinamarca. </t>
  </si>
  <si>
    <t>No es posible acceder a la evidencia adjunta. Adicionalmente, conforme a lo descrito como seguimiento no se ha realizado la socialización mencionada</t>
  </si>
  <si>
    <t xml:space="preserve">Para esta actividad se expidió circular No 022 de 2019, que tiene como asunto la socialización de la Ley 1712 de 2014 “ Ley de Transparencia y acceso a la información pública” y las cartillas ABC de la Ley de transparencia transcritas en sistema braille y macrotipo.  </t>
  </si>
  <si>
    <t>Se evidencia circula No 022 de 2019, dirigida a todos los Servidores Públicos del Sector Central de la Gobernación de Cundinamarca, con la cual se socializó la Ley 1712 de 2014 “ Ley de Transparencia y acceso a la información pública” y las cartillas ABC de la Ley de transparencia transcritas en sistema braille y macrotipo. Sin embargo no se evidencia el cumplimiento de la actividad de la señalización instalada en la Gobernación para personas invidentes.</t>
  </si>
  <si>
    <t>2.4</t>
  </si>
  <si>
    <t xml:space="preserve">Puesta en funcionamiento para los ciudadanos,  la Ventanilla Unica Virtual con 30 trámites </t>
  </si>
  <si>
    <t xml:space="preserve"> 30 trámites en Ventallina Única Virtual.</t>
  </si>
  <si>
    <t xml:space="preserve">30 de Abril </t>
  </si>
  <si>
    <t xml:space="preserve">Inicialmente se incluyeron 30 trámites en Ventanilla Única Virtual distribuidos así:
-          8 de Educación
-          7 de Hacienda
-          12 de Salud
-          1 de Movilidad
-          2 de General
De lo anterior se inactivó el trámite de Secretaría de Salud: “CARNÉ DE PROTECCIÓN RADIOLOGICA ”, debido a una decisión del Ministerio de Salud por Normatividad.  En la actualidad se cuenta con los otros 29 trámites. De los 29 trámites, se encuentra pendiente el de la Secretaría de Movilidad (CARGA PESADA Y EXTRADIMENSIONADA), al cual deben hacerle unos ajustes solicitados por el Departamento Administrativo de la Función Pública (DAFP).- Cuando esta tarea se lleve a cabo, inmediatamente se podrá disponer para activarlo en Ventanilla Única Virtual.
Los otros 28 trámites se encuentran desarrollados, en proceso de seguimiento y estabilización para garantizar su adecuado y correcto funcionamiento para el momento oficial de su lanzamiento, el cual será llevado a cabo cuando se avance en esta fase. Dado lo anterior y aras de darle cumplimiento a la puesta en marcha, se cambia la fecha de cumplimiento para el 30 de Agosto de 2019
</t>
  </si>
  <si>
    <t>No existen evidencias ni soportes que permitan establecer avances de la acciones de atención al ciudadano programadas
 Nota: La solicitud de cambio de fechas debe surtir el proceso establecido para tal fin..</t>
  </si>
  <si>
    <t xml:space="preserve">OFICIO DE CAMBIO DE LOS TRAMITES </t>
  </si>
  <si>
    <t>No se evidencia seguimiento de la actividad en relación a la actividad planteada y la meta establecida</t>
  </si>
  <si>
    <r>
      <t xml:space="preserve">El proyecto de ventanilla única virtual se ha desarrollado en conjunto con las diferentes Secretarías implicadas, con un acompañamiento por parte de la Secretaría de las Tic para el desarrollo y puesta en marcha del aplicativo de la Ventanilla. Luego de realizar un análisis sobre la viabilidad de los trámites para su puesta en marcha, se determina que de los 30 iniciales se puede poner a disposición de los ciudadanos  18, con base en ello se han venido realizando  despliegues técnicos para poder entregar estos últimos trámites en conjunto de las Secretarias implicadas. De esta manera y luego de realizar diferentes pruebas, mesas de trabajo entre otros, la Secretaría Tic, General y el proveedor, sobre lo corrido del presente año, se tiene en cuenta que los siguientes trámites son los que estarán dispuestos de cara a los ciudadanos:
</t>
    </r>
    <r>
      <rPr>
        <b/>
        <sz val="10"/>
        <color theme="1"/>
        <rFont val="Calibri"/>
      </rPr>
      <t xml:space="preserve">Secretaría de Hacienda: </t>
    </r>
    <r>
      <rPr>
        <sz val="10"/>
        <color theme="1"/>
        <rFont val="Calibri"/>
      </rPr>
      <t xml:space="preserve">
• Adición y/o Asociación de Productos.
• Solicitud de Renovación Registro INVIMA, Agotamiento de Producto y Actualización de Datos del Contribuyente.
• Solicitud de Desestampillaje o Reposición de Estampillas de Productos Gravados con el Impuesto al Consumo
• Solicitud Bodega de Rentas.
• Solicitud Modificación o Traslado de Bodega de Rentas
•  Solicitud de Cancelación de Bodega de Rentas.
</t>
    </r>
    <r>
      <rPr>
        <b/>
        <sz val="10"/>
        <color theme="1"/>
        <rFont val="Calibri"/>
      </rPr>
      <t xml:space="preserve">Secretaría de Salud: </t>
    </r>
    <r>
      <rPr>
        <sz val="10"/>
        <color theme="1"/>
        <rFont val="Calibri"/>
      </rPr>
      <t xml:space="preserve">
• Concepto Sanitario Empresas Aplacadoras de Plaguicidas.
• Concepto Sanitario empresas que prestan el servicio de lavado y desinfección de tanques de almacenamiento de agua potable para consumo humano.
• Concepto Sanitario Vehículos que Transportan Plaguicidas.
• Refrendación de Carne Aplicador de Plaguicidas.
• Licencia para la Prestación de Servicios en Seguridad y Salud en el Trabajo.
• Registro y Autorización de Títulos en el Área de Salud.
</t>
    </r>
    <r>
      <rPr>
        <b/>
        <sz val="10"/>
        <color theme="1"/>
        <rFont val="Calibri"/>
      </rPr>
      <t xml:space="preserve">Secretaría de Educación:
</t>
    </r>
    <r>
      <rPr>
        <sz val="10"/>
        <color theme="1"/>
        <rFont val="Calibri"/>
      </rPr>
      <t xml:space="preserve">• Ascenso al Escalafón Docente Decreto 2277.
• Certificado de Existencia de las Instituciones para el Trabajo y el Desarrollo Humano.
• Certificado de Existencia de las Instituciones Educativas Privadas y Oficiales.
• Certificado de Protocolización Colegios Privados de Municipios No Certificados.
</t>
    </r>
    <r>
      <rPr>
        <b/>
        <sz val="10"/>
        <color theme="1"/>
        <rFont val="Calibri"/>
      </rPr>
      <t>Secretaría de Transporte y Movilidad</t>
    </r>
    <r>
      <rPr>
        <sz val="10"/>
        <color theme="1"/>
        <rFont val="Calibri"/>
      </rPr>
      <t xml:space="preserve">: 
• Permiso Ordinario De Transporte Indivisible Para Carga Extradimensionada.
</t>
    </r>
    <r>
      <rPr>
        <b/>
        <sz val="10"/>
        <color theme="1"/>
        <rFont val="Calibri"/>
      </rPr>
      <t>Secretaría General</t>
    </r>
    <r>
      <rPr>
        <sz val="10"/>
        <color theme="1"/>
        <rFont val="Calibri"/>
      </rPr>
      <t xml:space="preserve">:
• Copias simples y/o Autenticas. ( se adjuntas actas de mesa de trabajo)
</t>
    </r>
  </si>
  <si>
    <t>Evidencian actas de fecha 30 de septiembre, 2 de octubre, 3 de octubre y 9 de octubre. En la página web de la entidad, se evidencia la ventanilla unica virtual. De acuerdo a la descripción del avance enviado por la Secretaría de Planeación de los 30 tramites programados, solamente 18 estarán a disposición de los ciudadanos.</t>
  </si>
  <si>
    <t>2.5</t>
  </si>
  <si>
    <t>Reporte y socialización trimestral clasificado de PQRSD.</t>
  </si>
  <si>
    <t>1 reporte trimestral  PQRSD elaborado y socializado 
2, Número de repotes PQRSD elaborado y socializado</t>
  </si>
  <si>
    <t>Secretaría General Secretaria TIC</t>
  </si>
  <si>
    <t>30 de Marzo
30 de Junio
31 de Octubre y 30 de Noviembre</t>
  </si>
  <si>
    <t xml:space="preserve">Para este trimestre se realiza el reporte de PQRSD  (Ver informe PDF y Soporte Excel), de la misma manera consultar en la herramienta del Sistema Integrado de Gestion de calidad Isolución http://isolucion.cundinamarca.gov.co/Isolucion/frmHome.aspx </t>
  </si>
  <si>
    <t>Se evidencia el informe trimestral de PQRS y mediante acta del 29/03/2019 se realiza la socialización. Importante aclarar que el informe presentado no cuenta con la firma del responsable. .</t>
  </si>
  <si>
    <t>Revisado ISOLUCION la medición del indicador "Respuesta oportuna a PQRS" se observa soportes del segundo trimestre de 2019. La medición es trimestral, la siguiente medición estará disponible en el mes de octubre. Se observa acta de reunión de fecha 24 de julio de 2019 con objetivo "Reunión mensual administradores de PQRS mes de julio 2019 socialización de resultados indicador oportunidad en la respuesta 2 trimestre".</t>
  </si>
  <si>
    <t xml:space="preserve">Se realizó informe y reporte de las PQRSDF de tercer trimestre </t>
  </si>
  <si>
    <t>En archivo adjunto se evidencia informe de PQRSDF del tercer trimestre de 2019. Pendiente el informe del cuarto trimestre 2019.</t>
  </si>
  <si>
    <r>
      <t xml:space="preserve">Subcomponente 3. </t>
    </r>
    <r>
      <rPr>
        <sz val="12"/>
        <color rgb="FF000000"/>
        <rFont val="Calibri"/>
      </rPr>
      <t>Talento humano</t>
    </r>
  </si>
  <si>
    <t>Implementación de la estrategia motivacional dirigida a los servidores públicos:  “Con la razón y el corazón soy servidor público siempre para mi gente”</t>
  </si>
  <si>
    <t xml:space="preserve">Realizar una (1) carrera de observación para afianzar la apropiación del protocolo de atención al ciudadano a los servidores publicos de la Gobernación. </t>
  </si>
  <si>
    <t>Secretaría de La Función Pública</t>
  </si>
  <si>
    <t xml:space="preserve"> 
Secretaria de Planeación y Secretaria General</t>
  </si>
  <si>
    <t xml:space="preserve">30 de agosto </t>
  </si>
  <si>
    <t xml:space="preserve">Para esta Actividad se realiza taller " ruta del servicio" esta actividad fue contratada por la Universidad de la Sabana. Se adjuntan evidencias fotograficas, portafolio de servicio prestado por la Universidad, copia del contrato. </t>
  </si>
  <si>
    <t>Se observan soportes de taller " ruta del servicio" realizado el 14 de agosto de 2019 con 24 asistentes - PROGRAMA HUMANIZACIÓN DEL SERVICIO Y EXPERIENCIA MEMORABLE DEL CLIENTE: EQUIPOS DE TRABAJO ORIENTADOS AL LOGRO. El producto establecido para esta actividad es "Realizar una (1) carrera de observación para afianzar la apropiación del protocolo de atención al ciudadano a los servidores publicos de la Gobernación. " no obstante se entiende implementada la estrategia mencionada como actividad</t>
  </si>
  <si>
    <t>Se capacitó a servidores públicos del sector central de la Gobernación en el taller “Ruta del Usuario”. Esta capacitación fue realizada por la Universidad de la Sabana y el Instituto Fórum, donde tubo un 100% de participación por parte de los funcionarios.</t>
  </si>
  <si>
    <t>Se evidencia el informe relacionado con el Taller " La Ruta del Servicio" - Humanización del Servicio y Experiencia Memorable del Cliente: Equipos de trabajo rientados al Logro.</t>
  </si>
  <si>
    <t>Ejecutar los mecanismos de sensibilización y orientación a funcionarios de la Gobernación  para el uso de la plataforma MERCURIO y fortalecimiento de la respuesta oportuna a requerimientos.</t>
  </si>
  <si>
    <r>
      <t>1. Seguimiento y control por medio de mesas de trabajo con los administradores de PQRS  para fortaleceler respuesta oportuna a requerimientos.</t>
    </r>
    <r>
      <rPr>
        <sz val="10"/>
        <color rgb="FFFF0000"/>
        <rFont val="Calibri"/>
      </rPr>
      <t xml:space="preserve"> Se sugiere establecer cuantas meses de trabajo. Son 4??</t>
    </r>
    <r>
      <rPr>
        <sz val="10"/>
        <color theme="1"/>
        <rFont val="Calibri"/>
      </rPr>
      <t xml:space="preserve">
 </t>
    </r>
  </si>
  <si>
    <t>Secretaría General Secretaría TIC</t>
  </si>
  <si>
    <t xml:space="preserve">Se realizó mesa de trabajo con los administradores del PQRS para el uso de la plataforma MERCURIO y fortalecimiento de la respuesta oportuna a requerimientos. </t>
  </si>
  <si>
    <t xml:space="preserve">Se evidencia reunión mediante acta con fecha el 29/03/2019 realizada por los Administradores del PQRSD. 
</t>
  </si>
  <si>
    <t>Se realizó mesa de trabajo con los administradores del PQRS para el uso de la plataforma MERCURIO y fortalecimiento de la respuesta oportuna a requerimientos</t>
  </si>
  <si>
    <t>Se allegó el acta de reunión de fecha 24 de julio de 2019, con los administradores de PQRS, en la cual se socializaron los resultados del indicador de oportunidad en la respuesta del 2 trimestre.</t>
  </si>
  <si>
    <t xml:space="preserve">Se realizó mesas de trabajo con los administradores de PQRDSF, donde se socializa el indicador de oportunidad en la respuesta y el uso adecuado de la herramienta Mercurio. </t>
  </si>
  <si>
    <t>Se evidencian actas de reuniones mensuales de los administradores de PQRS de fecha 24 de julio, 30 de agosto y 8 de octubre de 2019, en las cuales se ratificó el compromiso de seguimiento y control .</t>
  </si>
  <si>
    <r>
      <t xml:space="preserve">Subcomponente 4. 
</t>
    </r>
    <r>
      <rPr>
        <sz val="12"/>
        <color rgb="FF000000"/>
        <rFont val="Calibri"/>
      </rPr>
      <t>Normativo y procedimental</t>
    </r>
  </si>
  <si>
    <t xml:space="preserve"> Fortalecer  plan  de trabajo para la Implementación de la política de protección de datos. </t>
  </si>
  <si>
    <t xml:space="preserve">Realizar mesas de trabajo con el personal que fue capacitado mediante el diplomado, para replicar en la secretarias lo que dispone la Ley. </t>
  </si>
  <si>
    <t>Secretaría TIC, Secretaria de la Función pública y Secretaría Jurídica</t>
  </si>
  <si>
    <t>30 de Abril
31 de Agosto
30 de Noviembre</t>
  </si>
  <si>
    <t>Para esta actividad, se cuenta con borrador de circular que sera emitida al sector central de la Gobernación antes del 30 de abril de 2019, que tiene como objetivo ¨OBLIGACIÓN REGISTRO NACIONAL DE BASES DE DATOS - RNBD¨ esto con el fin de fortalecer la política de protección de datos con ayuda del personal capacitado, para las entidades del sector centrral de la Gobernación.</t>
  </si>
  <si>
    <t xml:space="preserve">La evidencia corresponde a un borrador de circular que aún no ha sido firmada ni socializada. Adicionalmente, no existen evidencias relacionadas con la realización de las mesas de trabajo programadas en la actividad. 
</t>
  </si>
  <si>
    <t xml:space="preserve">Se realizo informe referente a: IMPLEMENTACION LEY DE PROTECCION DE DATOS para la Gobernación de Cundinamarca, por otra lado se realizo invitación a los funcionarios encargados de la Ley 1581 de 2012 de cada secretaria para capacitacion del Registro Nacional de Base de Datos y se genera circular No 015 de 2019 como objetivo de: " Cumplimiento al Registro Nacional de Base de Datos" </t>
  </si>
  <si>
    <t xml:space="preserve">Se evidencian gestiones tendientes a implementar la política de protección de datos: Circular 015 de mayo 27 de 2019, relacionada con al registro nacional de bases de datos, informe del 29 de julio de 2019, realizado por la Dirección de Atención al Ciudadano referente a la protección y tratamiento de datos en la Gobernación de Cundinamarca-implmentación política de protección de datos y la invitación a la capacitación sobre sobre protercción de datos. </t>
  </si>
  <si>
    <t>Para está actividad se realizó Circular No 020 de 2019 que tiene como objetivo: el cumplimiento al decreto 0363 de noviembre de 2017. por el cual se adopta la política de tratamientos de la información de datos personales en la Gobernación de Cundinamarca.</t>
  </si>
  <si>
    <t>Se evidenció la circular No. 020 de 2019 que tiene como objetivo: el cumplimiento al decreto 0363 de noviembre de 2017. por el cual se adopta la política de tratamientos de la información de datos personales en la Gobernación de Cundinamarca. No hay evidencia de las mesas de trabajo programadas.</t>
  </si>
  <si>
    <t xml:space="preserve">Realizar la caracterización de usuarios según los lineamientos del Índice de Gobieno Abierto </t>
  </si>
  <si>
    <t>1 caracterización de usuarios según lineamientos IGA realizada</t>
  </si>
  <si>
    <t>No. de caracterizaciones según IGA realizada</t>
  </si>
  <si>
    <t>30 de Noviembre</t>
  </si>
  <si>
    <t>No existen evidencias ni soportes que permitan establecer avances de la acciones de atención al ciudadano programadas</t>
  </si>
  <si>
    <t xml:space="preserve">Para esta actividad se realiza informe de caracterizacion y una base de datos de clasificacion de usuarios. Se anexa excel y informe PDF </t>
  </si>
  <si>
    <t>Se evidencia la caracterización de los usuarios, la cual fue realizada en 2019</t>
  </si>
  <si>
    <t>Se realiza carcterización de usuarios según los lineamiamientos expuestos. Esta caracterización permite aplicar el índice de satisfacción en el sector central de Gobernación.</t>
  </si>
  <si>
    <t>Se evidencia matriz en excel con la caracterización de la población (grupo poblacional) y canales de atención utilizados para trámites y servicios. Igualmente se adjunta el resultado del indicador de satisfacción del primer semestre del 2019, por secretarías. se da cumplimiento a la actividad.</t>
  </si>
  <si>
    <r>
      <t xml:space="preserve">Subcomponente 5. </t>
    </r>
    <r>
      <rPr>
        <sz val="12"/>
        <color rgb="FF000000"/>
        <rFont val="Calibri"/>
      </rPr>
      <t>Relacionamiento con el ciudadano</t>
    </r>
  </si>
  <si>
    <t>5.1</t>
  </si>
  <si>
    <t>Salidas de la Unidad Movil a los municipios del Departamento de Cundinamarca, para prestar servicios de atencion al ciudadano.</t>
  </si>
  <si>
    <t xml:space="preserve">Informe y resgistro de numero de ciudadanos atendidos a través de la unidad móvil en servicio al ciudadano. </t>
  </si>
  <si>
    <t>Secretaría TIC</t>
  </si>
  <si>
    <t xml:space="preserve">Se realiza informes de la salidas de la unidad Movil al Municipio de Apulo, San Francisco  Alban. </t>
  </si>
  <si>
    <t>Se allegaron evidencias de los informes de desconcentración del serviciode la oferta institucional de la Unidad Móvil, en los muncipios de Albán, Apulo y San Francisco realizados en el mes de mayo y junio de 2019.</t>
  </si>
  <si>
    <t xml:space="preserve">Dado que el Sr Gobernador ha tenido salidas a campo, estas han sido para entregar obras en lo Municipios de Departamento según el plan de desarrollo " Unidos Podemos Más" es por esto que no se ha llevado la Unidad Movil a las entregas. </t>
  </si>
  <si>
    <t>No se evidencian informes con relación a las salidas en la unidad movil. Se refiere que no se realizaron por las salidas realizadas por el Sr Gobernador para la entrega de obras.</t>
  </si>
  <si>
    <t>Componente 5:  Transparencia y Acceso a la Información</t>
  </si>
  <si>
    <t>Código:                                             E-DEAG-FR-049</t>
  </si>
  <si>
    <t>Versión:                                                                  1</t>
  </si>
  <si>
    <t>Fecha de Aprobación:                              17/07/2017</t>
  </si>
  <si>
    <t>Indicadores</t>
  </si>
  <si>
    <t>Entidades que apoyan</t>
  </si>
  <si>
    <r>
      <t xml:space="preserve">Subcomponente 1. </t>
    </r>
    <r>
      <rPr>
        <sz val="14"/>
        <color rgb="FF000000"/>
        <rFont val="Calibri"/>
      </rPr>
      <t>Lineamientos de Transparencia Activa</t>
    </r>
  </si>
  <si>
    <t>Actualización permanente de la información institucional registrada en el Portal Web y  micrositios de la Gobernación de conformidad con la normativa vigente</t>
  </si>
  <si>
    <t xml:space="preserve">100% Portal web y micrositios actualizado </t>
  </si>
  <si>
    <t xml:space="preserve">No. de actualizaciones adelantadas /No  publicaciones requeridas por la normativa vigente </t>
  </si>
  <si>
    <t>Gerencia de Buen Gobierno</t>
  </si>
  <si>
    <t>Gerente Buen Gobierno
Secretaría TIC
 Secretaria de 
Prensa y Comunicaciones
Todas las Entidades</t>
  </si>
  <si>
    <t>30  de abril - 31 agosto - 31 diciembre</t>
  </si>
  <si>
    <t>La Gerencia de Buen Gobierno con el enlace Carlos Manchola, ha realizado diferentes capacitaciones a los administradores de los micrositios con el fin de darle cumplimiento a la nueva matriz de autodiagnostico de la Ley 1712 de 2014</t>
  </si>
  <si>
    <t>Se observa actas de reunión de fechas 14 de junio de 2019 y 13 de junio de 2019 con objetivo de reunión socialización y aclaración de dudas pero a paso de la nueva matriz de autodiagnóstico. Correo electrónico de fecha martes 25/06/2019 3:48 p.m, enviado por Carlos Alberto Manchola Prieto &lt;carlos.manchola@cundinamarca.gov.co&gt;, con asunto Socialización Matriz autodiagnóstico de los micro sitios y asistencia técnica, que incluye el cuadro de porcentajes de avance de actaulización y evidencias de la capacitación arriba mencionada. El correo electrónico mencionado incluye una tabla de avance de actualización de micrositios con fecha de corte mayo de 2019, estos porcentajes se usan para calcular el nivel de avance alcanzado en esta actividad.</t>
  </si>
  <si>
    <t>Para diligencial la matriz de autodiagnostico de la Procuraduría, basado en la Ley 1712, todos los micrositios actualizaron su información, para cumplir con los requerimientos de la matriz</t>
  </si>
  <si>
    <t>http://www.cundinamarca.gov.co/Home/ServCiud.ventanilla/ServiciosCiudadano.gc/astransparecia_contenidos/transparenciayaccesoinformacionver1</t>
  </si>
  <si>
    <t>Se evidencia actualización del 09 de septiembre de 2019 de la información institucional en la pagina web de la gobernación de Cundinamarca y de los micrositios, para el cumplimiento de la Matriz de Autodiagnóstico conforme a lo establecido en la ley 1712 de 2014.</t>
  </si>
  <si>
    <t xml:space="preserve">Publicar en la web y en datosabiertos.gov.co el inventario de activos de información  clasificada y reservada </t>
  </si>
  <si>
    <t>1 inventario de activos de información clasificada y reservada publicada</t>
  </si>
  <si>
    <t>No inventarios publicado relacionado con la ifnromación clasificada y reservada</t>
  </si>
  <si>
    <t>Secretaría Jurídica</t>
  </si>
  <si>
    <t>Secretaria General- Dirección de gestión documental</t>
  </si>
  <si>
    <t>La Secretaria de Planeación esta liderando esta actividad y se ha tenido avances en la publicación de los datos abiertos en el portal de datosabiertos.gov.co</t>
  </si>
  <si>
    <t>se revisa página de datos abiertos https://www.datos.gov.co/dataset/Registro-de-Activos-de-Informaci-n-de-Gobernaci-n-/92tm-3xai encontrando información actualizada a 4 de septiembre de 2019</t>
  </si>
  <si>
    <t>En este punto, tambien se responsabilizó a la Secretaria de Planeación para su gestión, ellos lograron una parte y se ve reflejada en la matriz, pero no se completó el 100% por MIN TIC, no cargó toda la información, porque MIN TIC son los responsables de manejar ese portal. Punto 2 de la matriz</t>
  </si>
  <si>
    <t>Se evidencia en la pagina web de la gobernación, en el sub-menu Instrumentos de gestión de la información pública, el archivo correspondiente al inventario de los activos de información Publica IPB, publica reservada IPR y publica clasificada IPR. Asi mismo la publicación de activos de información en datosabiertos.gov.co del 04 de septiembre de 2019, en el enlace https://www.datos.gov.co/dataset/Registro-de-Activos-de-Informaci-n-de-Gobernaci-n-/92tm-3xai</t>
  </si>
  <si>
    <t xml:space="preserve">Publicación de la contratación en SECOP II </t>
  </si>
  <si>
    <t>100% de los procesos contractuales registrados en el sistema</t>
  </si>
  <si>
    <t>No. de procesos publicados/No. de contratos celebrados</t>
  </si>
  <si>
    <t>Secretaría Juídica</t>
  </si>
  <si>
    <t>Secretaria general, Dirección de Contratación.</t>
  </si>
  <si>
    <t>Se ha actualizado esta actividad en el portal del  la Gobernación en el micrositio de Transparencia y Acceso a la Información Pública, punto 8, numeral 8,2. Se adjunta URL.</t>
  </si>
  <si>
    <t>Se evidencia publuicación de la contratación en la página web de la gobernación y los links correspondientes al SECOP II (algunos tienen enlace a SECOP I)</t>
  </si>
  <si>
    <t>Se actualizó el SECOP II en la matriz de autodiagnostico. Punto 8 de la matriz</t>
  </si>
  <si>
    <t>Se evidencia en la pagina web de la gobernación, en el sub-menu http://www.cundinamarca.gov.co/Home/Contratacion.gc, con fecha de actualizacion del 18 de septiembre de 2019 la actualización del secop II.</t>
  </si>
  <si>
    <t>Actualización  de los trámites en el SUIT</t>
  </si>
  <si>
    <t>Trámites publicados en el SUIT y actualizados</t>
  </si>
  <si>
    <t>Una actualización de trámites</t>
  </si>
  <si>
    <t>Sec. General
Sec. De Planeacióon</t>
  </si>
  <si>
    <t>Dirección Atención al Ciudadano</t>
  </si>
  <si>
    <t xml:space="preserve">Actualmente la Dirección de Atención al Ciudadano está a la espera que el DAFP apruebe 2 tramites para que sean actualizados, otro se encuentra en creación. </t>
  </si>
  <si>
    <t>Actualmente la Dirección de Atención al Ciudadano realizo seguimiento  sobre la inscripción de 142 tramites y 3 OPAS en el SUIT que la Gobernación tiene hasta el momento.</t>
  </si>
  <si>
    <t>El plan de acción de riesgos de corrupción 3260, actividad 2: Reaizar seguimiento a la actualización de tramites en el SUIT. Se observó en verificación de avance:  informe de avance en actualización o inscipción de trámites en el SUIT a junio de 2019 "realizado entre  los meses  deAbrilhasta Junio del 2019, obteniendo 143TRAMITES Y OPAS Inscritos en el sistema SUIT."</t>
  </si>
  <si>
    <t xml:space="preserve">Para está actividad se han realizado las actualizaciones pertinentes en el SUIT, se adjunta informe </t>
  </si>
  <si>
    <t>Se evidencia informe de fecha octubre de 2019,de Dirección de Atención al Ciudadano a Secretaria general, correspondiente al seguimiento de la inscripción y actualización de los trámites en el SUIT, dicho informe indica que de los 146 trámites propuestos en la meta se reporta el 99,3% (145) trámites inscritos en el SUIT. se aclara documento sin firma.</t>
  </si>
  <si>
    <t>1.5</t>
  </si>
  <si>
    <t xml:space="preserve">Puesta en marcha de solicitudes en linea, esto incluye consultas y estado actual de tramites en la ventanilla Unica Virtual </t>
  </si>
  <si>
    <t xml:space="preserve">Informe de seguimiento a las consultas y trámites que realicen los usuarios a través de la Ventanilla Unica Virtual </t>
  </si>
  <si>
    <t xml:space="preserve">No de Trámites / No de consultas 
</t>
  </si>
  <si>
    <t xml:space="preserve">Secretarua de las TIC
</t>
  </si>
  <si>
    <t>Actualmente la ventanilla esta en fase de Implementacin  y ajustes requeridos sobre los tramites</t>
  </si>
  <si>
    <t>No se observa nivel de avance en cumplimiento de la actividad en función del indicador propuesto</t>
  </si>
  <si>
    <t xml:space="preserve">El proyecto de ventanilla única virtual se ha desarrollado en conjunto con las diferentes Secretarías implicadas, con un acompañamiento por parte de la Secretaría de las Tic para el desarrollo y puesta en marcha del aplicativo de la Ventanilla. Luego de realizar un análisis sobre la viabilidad de los trámites para su puesta en marcha, se determina que de los 30 iniciales se puede poner a disposición de los ciudadanos  18, con base en ello se han venido realizando  despliegues técnicos para poder entregar estos últimos trámites en conjunto de las Secretarias implicadas. De esta manera y luego de realizar diferentes pruebas, mesas de trabajo entre otros, la Secretaría Tic, General y el proveedor, sobre lo corrido del presente año, se tiene en cuenta que los siguientes trámites son los que estarán dispuestos de cara a los ciudadanos:
Secretaría de Hacienda: 
• Adición y/o Asociación de Productos.
• Solicitud de Renovación Registro INVIMA, Agotamiento de Producto y Actualización de Datos del Contribuyente.
• Solicitud de Desestampillaje o Reposición de Estampillas de Productos Gravados con el Impuesto al Consumo
• Solicitud Bodega de Rentas.
• Solicitud Modificación o Traslado de Bodega de Rentas
•  Solicitud de Cancelación de Bodega de Rentas.
Secretaría de Salud: 
• Concepto Sanitario Empresas Aplacadoras de Plaguicidas.
• Concepto Sanitario empresas que prestan el servicio de lavado y desinfección de tanques de almacenamiento de agua potable para consumo humano.
• Concepto Sanitario Vehículos que Transportan Plaguicidas.
• Refrendación de Carne Aplicador de Plaguicidas.
• Licencia para la Prestación de Servicios en Seguridad y Salud en el Trabajo.
• Registro y Autorización de Títulos en el Área de Salud.
Secretaría de Educación:
• Ascenso al Escalafón Docente Decreto 2277.
• Certificado de Existencia de las Instituciones para el Trabajo y el Desarrollo Humano.
• Certificado de Existencia de las Instituciones Educativas Privadas y Oficiales.
• Certificado de Protocolización Colegios Privados de Municipios No Certificados.
Secretaría de Transporte y Movilidad: 
• Permiso Ordinario De Transporte Indivisible Para Carga Extradimensionada.
Secretaría General:
• Copias simples y/o Autenticas. ( se adjuntas actas de mesa de trabajo)
</t>
  </si>
  <si>
    <t>Se evidencia que de cinco (5) actas que adjuntan 4 continuan en pruebas y 1 correspondiente a tramites de la secretaria de hacienda finalizaron pruebas de ventanilla unica virtual; de los 18 tramites que la secretaria de las TIC´S supone puede poner a disposición de los ciudadanos, no existe anexo que evidencie cuantos y cuales de los 18 se esten tramitando mendiante VUV.</t>
  </si>
  <si>
    <t>1.6</t>
  </si>
  <si>
    <t xml:space="preserve">Hacer seguimiento a la actualización de las hojas de vida en el SIGEP para funcionarios y contratistas. </t>
  </si>
  <si>
    <t>Seguimientos realizados</t>
  </si>
  <si>
    <t>Tres (3) seguimientos</t>
  </si>
  <si>
    <t>30 de abril
31 de agosto
30 de noviembre</t>
  </si>
  <si>
    <t>No se adjunta seguimiento ni soportes de la ejecución de la actividad</t>
  </si>
  <si>
    <t>Se han venido realizando en el portal las actualizaciones en el SIGEP</t>
  </si>
  <si>
    <t>https://www.funcionpublica.gov.co/web/sigep/hojas-de-vida</t>
  </si>
  <si>
    <t>No se evidencia por parte de la secretaria responsable seguimiento a la actualización de las hojas de vida en el SIGEP.</t>
  </si>
  <si>
    <t>1.7</t>
  </si>
  <si>
    <t>Socializacion encuesta de participación ciudadana de la Gobernación para la elaboración del PAAC</t>
  </si>
  <si>
    <t>Encuesta tabulada</t>
  </si>
  <si>
    <t>Una (1) encuesta</t>
  </si>
  <si>
    <t>Secretaria de las TIC</t>
  </si>
  <si>
    <t>30 de marzo</t>
  </si>
  <si>
    <t>No se adjunta seguimiento ni soporte de la ejecuion de la actividad.</t>
  </si>
  <si>
    <r>
      <t xml:space="preserve">Subcomponente 2. </t>
    </r>
    <r>
      <rPr>
        <sz val="14"/>
        <color rgb="FF000000"/>
        <rFont val="Calibri"/>
      </rPr>
      <t>Lineamientos de Transparencia Pasiva</t>
    </r>
  </si>
  <si>
    <t>Actualizar y publicar las preguntas frecuentes</t>
  </si>
  <si>
    <t>Listado de preguntas frecuentes actualizado</t>
  </si>
  <si>
    <t>100% de preguntas frecuentes depuradas y actualizadas</t>
  </si>
  <si>
    <t>Secretaria General
Secretaria de Prensa</t>
  </si>
  <si>
    <t xml:space="preserve">Para esta actividad aun no se tiene reporte </t>
  </si>
  <si>
    <t>Se actualizó las preguntas y respuestas frecuentes en el micrositio de Transparencia y Acceso a la Información Pública en el punto 2, numeral 2,4. Se adjunto URL</t>
  </si>
  <si>
    <t>Verificado el link proporcionado como evidencia se observa que la sección tiene "Fecha de última actualización: 23 agosto 2019"</t>
  </si>
  <si>
    <t>Para la contestación del ITA, se actualizaron las preguntas frecuentes en el portal de la gobernación. Se adjunta link.</t>
  </si>
  <si>
    <t>http://www.cundinamarca.gov.co/Home/ServCiud.ventanilla/ServiciosCiudadano.gc/asservciudpreguntasfrec_contenidos/cservciudpregfrec</t>
  </si>
  <si>
    <t>Se evdiencia que la ultima actualización corresponde al 23 de agosto de 2019, misma fecha del segundo seguimiento.</t>
  </si>
  <si>
    <t xml:space="preserve">Seguimiento a las solicitudes emanadas por el boton de PSE (Autenticación de documentos Públicos) </t>
  </si>
  <si>
    <t xml:space="preserve">Informe de seguimiento de solicitudes emanadas por el botón de PSE      (autenticación de documentos Públicos ) </t>
  </si>
  <si>
    <t>No. de solicitudes/Solicitudes emanadas por el botón PSE</t>
  </si>
  <si>
    <t xml:space="preserve">Secretaría General </t>
  </si>
  <si>
    <t xml:space="preserve">Secretaría de Hacienda
Secretaria Juridica                 Direccion de Gestión Documental </t>
  </si>
  <si>
    <t xml:space="preserve">Trimestral </t>
  </si>
  <si>
    <t>A la fecha no se han recibido</t>
  </si>
  <si>
    <t>No se evidencia seguimiento ni soporte de ejecución de la actividad.</t>
  </si>
  <si>
    <t>Elaborar e implementar guía estándar de contenido de respuesta a consultas de mayor demanda</t>
  </si>
  <si>
    <t>Guía estándar elaborada e implementada</t>
  </si>
  <si>
    <t>Una (1) Guía elaborada e implementada</t>
  </si>
  <si>
    <t>Secretaria General</t>
  </si>
  <si>
    <t xml:space="preserve">Secretaría Jurídica </t>
  </si>
  <si>
    <t>No se adjunta seguimiento ni soportes de la ejecución de la actividad. Una vez verificado el Listado Maestro de Documentos en ISOLUCION no se encuentra documentada la gía en mención.</t>
  </si>
  <si>
    <t>Implementar el formulario en linea de PQRSD de acuerdo a los lineamientos establecidos por MIN TIC</t>
  </si>
  <si>
    <t>Formulario Implementado</t>
  </si>
  <si>
    <t>Un (1) formulario ajustado e implementado</t>
  </si>
  <si>
    <t>Secretaría de TIC</t>
  </si>
  <si>
    <r>
      <t xml:space="preserve">Puede ser consultado en el siguiente link: </t>
    </r>
    <r>
      <rPr>
        <u/>
        <sz val="10"/>
        <color rgb="FF000000"/>
        <rFont val="Calibri"/>
      </rPr>
      <t>http://www.cundinamarca.gov.co/Home/ServCiud.ventanilla/ServiciosCiudadano.gc/asservciudpqrs_contenidos/cQuejasyReclamos</t>
    </r>
  </si>
  <si>
    <t>Se realiza formulario y se implementa en la pagina web de la Gobernación,  formulario correspondiente a  PQRSD de acuerdo a los lineamientos establecidos por MIN TIC</t>
  </si>
  <si>
    <t>Verificado el link http://www.cundinamarca.gov.co/Home/ServCiud.ventanilla/ServiciosCiudadano.gc/asservciudpqrs_contenidos/cQuejasyReclamos se evidencia cumplimiento de la actividad propuesta</t>
  </si>
  <si>
    <t xml:space="preserve">Esta Información puede ser consultada en la pagina web de la Gobernación: http://www.cundinamarca.gov.co/Home/ServCiud.ventanilla/ServiciosCiudadano.gc/asservciudpqrs_contenidos/cQuejasyReclamos   sin enbargo se adjunta pantallazos para verificar la información. </t>
  </si>
  <si>
    <t>Se encuentra implementado en la pagina Web, el Formulario en linea de PQRSD, verificado en el link http://www.cundinamarca.gov.co/Home/ServCiud.ventanilla/ServiciosCiudadano.gc/asservciudpqrs_contenidos/cQuejasyReclamos</t>
  </si>
  <si>
    <r>
      <t xml:space="preserve">Subcomponente 3. </t>
    </r>
    <r>
      <rPr>
        <sz val="14"/>
        <color rgb="FF000000"/>
        <rFont val="Calibri"/>
      </rPr>
      <t>Elaboración los Instrumentos de Gestión de la Información</t>
    </r>
  </si>
  <si>
    <t>1) Elaboración de dos instrumentos archivísticos faltantes en el programa de gestión documental: a) Tablas de contro de acceso. b Banco terminología de series y subseries documentales. 2) Elaboración del modelo del Sistema integrado de conservación</t>
  </si>
  <si>
    <t>Instrumentos de gestión documental con el lleno de requisitos</t>
  </si>
  <si>
    <t>Dos (2) % instrumentos de gestión acordes a los requisitos</t>
  </si>
  <si>
    <t xml:space="preserve">Secretaria General
</t>
  </si>
  <si>
    <t>Dirección de Gestión Documental.</t>
  </si>
  <si>
    <t xml:space="preserve">31 de Agosto </t>
  </si>
  <si>
    <t>Con relación al plan de contratación con el objeto de:  Elaborar Tablas de control de acceso y Banco terminológico de series y subseries documentales  del sector central de la gobernación de Cundinamarca, este se encuentra pendiente.                                                                                                               La segunda herramienta archivística con objeto de: Formular y elaborar el Sistema Integrado de Conservación – SIC del sector central de la gobernación de Cundinamarca, se reinicia el proceso precontractual.</t>
  </si>
  <si>
    <t>La Dirección de Gestión Documental realiza publicación en la página del SECOP ii, el 5 de julio del 2019, la solicitud de cotización con numero de proceso SC-SG- 005 2019 y descripción: prestación del servicio de diseño del modelo e implementación del sistema integrado de conservación - (sic)  del sector central de la Gobernación de Cundinamarca, de conformidad con la normatividad archivística vigente.  a la fecha 13 de agosto 2019 el proceso se encuentra en revisión jurídica.</t>
  </si>
  <si>
    <t xml:space="preserve">La Secretaria General firma  contrato  SG-SAMC-242 DE 2019 el 10 de octubre, con el contratista SALVAR ARCHIVO SAS, con objeto de contrato:"prestación del servicio para la elaboración e implementación del sistema integrado de conservación (SIC) del sector central de la Gobernación de Cundinamarca,  de conformidad con la normatividad archivística vigente". </t>
  </si>
  <si>
    <t>No se evidencia elaboración de dos instrumentos de gestión documental tablas de control de acceso y banco terminologia de series y subseries. A pesar de que se evidencia contrato SG-SAMC-242-2019 del 10 de octubre de 2019, para la elaboracion e implementacion del sistema integrado de conservación -SIC- del sector central de la Gobernación de Cundinamarca, no existe evidencia del producto requerido.</t>
  </si>
  <si>
    <t xml:space="preserve">Implementar y desarrollar el modelo de asesoría virtual en el programa de gestión documental </t>
  </si>
  <si>
    <t xml:space="preserve">Modelo de asesoría virtual en programa de Gestión Documental
100% municipios que demanden asistencia técncia con asesoría virtual
</t>
  </si>
  <si>
    <t>Un (1) modelo de asesoría virtual
% municipios que demandan asistencia técnica con asesoría virtual
No. de muncipios que recibieron asistencia tecnica virtual/No. de municipios que solicitaron asistencia tecnica virtual</t>
  </si>
  <si>
    <t>La herramienta a la fecha se encuentra en proceso de verificación de funcionalidad y pruebas</t>
  </si>
  <si>
    <t xml:space="preserve">1-) la Dirección de Gestión documental solicita por medio de correo electrónico del día 16 de abril del 2019 al ingeniero Nelson Javier rodríguez cubillos de la dirección de sistemas de información de la secretaria de tecnologías de la información y las comunicaciones lo siguiente: - reactivación del módulo de asesoría virtual en la plataforma Moodle de la gobernación de Cundinamarca.
- creación de un usuario administrador.
- creación de un usuario tutor.
- creación de un usuario estudiante.
- documentación allegada por el contratista durante la entrega del módulo.
Con el objetivo de iniciar la puesta en funcionamiento de la herramienta.                                                                                                                                                                                                                   2-) se recibe la siguiente respuesta del ingeniero el mismo día del envió: "en este momento el modulo ya se encuentra activo, adjunto el archivo con los usuarios que se encuentran inscritos en este momento; por otro lado, te hago él envió del formato para los demás usuarios que hagan falta por ingresar; 
3-) se anexa base de datos de creación de usuarios de los 116 municipios del departamento de Cundinamarca.
</t>
  </si>
  <si>
    <t>No se proporciona evidencia del modulo en funcionamiento, no se proporciona información en relación a los muncipios que recibieron asistencia técnica</t>
  </si>
  <si>
    <t>La Secretaría General realiza la confirmación del ingreso de los usuarios de cada uno de los 116  municipios del Departamento con el fin de evaluar la estabilidad de la herramienta. A la fecha nos encontramos en proceso de definir fecha de convocatoria y capacitación a los gestores documentales de cada municipio.</t>
  </si>
  <si>
    <t>No se evidencia la implementación y desarrollo de modelo de asesoria virtual en el programa de gestión documental. Como soporte presentan Formato A-GT-FR-014 de actualización de usuarios con fecha del 29 de mayo de 2019, correspondiente a la relación de los 116 municipios,documento con fecha no valida al periodo que se esta realizando seguimiento.</t>
  </si>
  <si>
    <t>3.3</t>
  </si>
  <si>
    <t xml:space="preserve">Seguimiento a las series y subseries relacionadas con gestión documental a entidades del sector central de la Gobernación. </t>
  </si>
  <si>
    <t xml:space="preserve">Tres (3) informes de seguimiento </t>
  </si>
  <si>
    <t xml:space="preserve">No. de sectores socializados en series y subseries para la gestión documental
</t>
  </si>
  <si>
    <t xml:space="preserve">trimestral </t>
  </si>
  <si>
    <t xml:space="preserve">Para el primer trimestre del año 2019, se programan visitas a 19 dependencias de 7 secretarías del sector central de la administración  departamental, las cuales nos permiten evidenciar el grado de aplicación de la ley 594 en los archivos de gestión  </t>
  </si>
  <si>
    <t xml:space="preserve">(Archivo no Abrio )Seguimiento a las series y subseries relacionadas con gestión documental a entidades del sector central de la Gobernación. </t>
  </si>
  <si>
    <t xml:space="preserve">
Para el segundo trimestre del año 2019, se programan visitas a 37  dependencias de 9 secretarias del sector central de la administración  departamental , las cuales nos permiten evidenciar el grado de aplicación de la ley 594 en los archivos de gestión.
</t>
  </si>
  <si>
    <t>Se proporciona como evidencia "CRONOGRAMA  TRIMESTRAL  VISITAS Y ASESORIAS" no obstante no se observan informes de seguimiento que contengan el resultado de las visitas realizadas</t>
  </si>
  <si>
    <t>Para el  tercer   trimestre del año 2019, se programaron visitas a 21  dependencias internas  de 11 Secretarias del sector central de la administración departamental, con el fin de verificar el procedimiento para la aplicación de las Tablas de Retención Documental en sus  archivos de gestión en concordancia con la  ley 594 del 2000  y normas reglamentarias y complementarias.</t>
  </si>
  <si>
    <t>El contenido del tercer seguimiento, no corresponde con la actividad 3.3. Adicionalmente no se evidencia prueba de la realización de los informes de seguimiento a las series y subseries relacionadas con gestión documental.</t>
  </si>
  <si>
    <t>3.4</t>
  </si>
  <si>
    <t>Actualización de los actos administrativos disponibles en linea para facilitar la consulta de los ciudadanos</t>
  </si>
  <si>
    <t>Publicacion del 100% de actos administrativos actualizado, disponibles en la web</t>
  </si>
  <si>
    <t>% de actos administrativos actualizado y disponibles en la web</t>
  </si>
  <si>
    <t xml:space="preserve">Dirección de Gestión Documental y Oficina Asesora Juridica de la Secretaria Generl. </t>
  </si>
  <si>
    <t>http://www.cundinamarca.gov.co/Home/SecretariasEntidades.gc/Secretariageneral/SecreGralDespliegue/asgestiondocumental/csecregen_consejo+departamental+de+archivos</t>
  </si>
  <si>
    <t>En la página web http://www.cundinamarca.gov.co/Home/CentroDocumental.gc/ascentrodocpoliticasyplanes_contenidos/ccentrodocterritorial se observa publicación de las gacetas que contienen los actos administrativos a 30 de agosto de 2019. No se proporciona información del nivel de avance, según resultados del indicador, alcanzado por los responsables de la actividad</t>
  </si>
  <si>
    <t>http://www.cundinamarca.gov.co/Home/SecretariasEntidades.gc/Secretariageneral</t>
  </si>
  <si>
    <t>No se evidencia seguimiento de ejecución de la actividad y la URL relacionada no corresponde a la actividad. Se observa en la pagina web de la Gobernacion link http://www.cundinamarca.gov.co/Home/CentroDocumental.gc/ascentrodocpoliticasyplanes_contenidos/ccentrodocterritorial, los actos administrativos disponibles en linea como decretos, ordenanzas, resoluciones, entre otros; ultima actualizacion 27 de agosto de 2019, mismo periodo de actualización del segundo seguimiento</t>
  </si>
  <si>
    <t>3.5</t>
  </si>
  <si>
    <t xml:space="preserve">Eliminacion de documentos de las entidades del sector central de la Gobernación. </t>
  </si>
  <si>
    <t>informe de documentos eliminados en ML</t>
  </si>
  <si>
    <t xml:space="preserve">
Un (1) Informe</t>
  </si>
  <si>
    <t>A la fecha la dirección de Gestión Documental no ha recibido ninguna solicitud de eliminación de documentos del sector central de la Gobernación de Cundinamarca.</t>
  </si>
  <si>
    <t>A la fecha la dirección de gestión documental no ha recibido ninguna solicitud de eliminación de documentos del sector central de la Gobernación de Cundinamarca.</t>
  </si>
  <si>
    <t>No se observa el informe establecido como indicador de cumplimiento de la actividad</t>
  </si>
  <si>
    <r>
      <rPr>
        <sz val="10"/>
        <color theme="10"/>
        <rFont val="Calibri"/>
      </rPr>
      <t xml:space="preserve">La Dirección de Gestión Documental realiza proceso de Eliminación Documental y carga en el micrositio de la Gobernación de Cundinamarca los inventarios a realizar la eliminación, se anexa acta de Comité Institucional de Gestión y Desempeño para aprobacion del proceso de Eliminación Documental:     </t>
    </r>
    <r>
      <rPr>
        <u/>
        <sz val="10"/>
        <color theme="10"/>
        <rFont val="Calibri"/>
      </rPr>
      <t>http://www.cundinamarca.gov.co/wcm/connect/2ba2b068-ca07-4b98-a80f-1b982951f501/2006+OFICINA+DE+CONTROL+DICIPLINARIO.pdf?MOD=AJPERES&amp;CVID=mUDTjE9&amp;CVID=mUDTjE9</t>
    </r>
  </si>
  <si>
    <t>No se evidencia informe de documentos eliminados, de las entidades del sector central de la Gobernación, sin embargo en el acta #3 del 31 de octubre de 2019 hacen referencia de documentos a eliminar y el respectivo procedimiento de eliminación.</t>
  </si>
  <si>
    <t>3.6</t>
  </si>
  <si>
    <t>Implementación y desarrollo de la estrategia de  información en la Biblioteca Virtual sobre estudios e investigaciones que adelantan las Secretarías</t>
  </si>
  <si>
    <t xml:space="preserve">Primera fase procedimiento entrega de información implementada
</t>
  </si>
  <si>
    <t xml:space="preserve">No fases de procedimiento implementadas
</t>
  </si>
  <si>
    <t xml:space="preserve">Dirección de Gestión Documental- Cordinación de Archivo Central </t>
  </si>
  <si>
    <t>Este proceso depende de la UNIDAD ADMINISTRATIVA ESPECIAL PARA LA GESTION DEL RIESGO. Y SE MANTIENE IGUAL.</t>
  </si>
  <si>
    <t>LA SECRETARIA GENERAL CON EL APOYO DE LA DIRECCION DE GESTION DOCUMENTAL RADICA  CIRCULAR A LOS SECRETARIOS DEL SECTOR CENTRAL DE LA GOBERNACION  DE CUNDINAMARCA EL DIA  14 DE JUNIO DEL 2019 CON RADICADO MERCURIO N° 2019321667 CON ASUNTO: SOLICITUD INFORMACION PLAN ANTICORRUPCION. DONDE SE SOLICITA REALICEN EL ENVIO DE CADA UNA DE LAS SECRETARIAS EN PDF LOS  ESTUDIOS E INVESTIGACIONES QUE ADELANTAN, CON EL FIN DE CONSOLIDAR ESTA INFORMACION BASE FUNDAMENTAL DE LA FUTURA BIBLIOTECA VIRTUAL DEPARTAMENTAL. AL  31 DE JULIO HAN REALIZADO REPORTE 10 SECRETARIAS QUE SON :                                                                                1-Despacho del Gobernador
2-Secretaria Minas, Energía y Gas
3-Oficina de Control Interno Disciplinario
4-Secretaria Jurídica
5-Secretaria de Desarrollo e Inclusión Social
6-Secretaria de Integración Regional
7-Secretaria de TIC´s
8-Secretaria de la Mujer y Género
9-Secretaria de Ambiente</t>
  </si>
  <si>
    <t>En el seguimiento realizado por el responsable se menciona circular la cual se evidencia en los soportes proporcionados ( sin número de circular, mercurio CI-2019321667). En el seguimiento se menciona las asecretarías que han dado respuesta, no obstante, no se adjuntan evidencias o soportes de lo mencionado.</t>
  </si>
  <si>
    <r>
      <rPr>
        <sz val="10"/>
        <color theme="10"/>
        <rFont val="Calibri"/>
      </rPr>
      <t xml:space="preserve">La Secretaría General carga en el micrositio de la Gobernación de Cundinamarca el siguiente Link  de la Biblioteca Virtual del departamento para consulta de todos los usuarios: </t>
    </r>
    <r>
      <rPr>
        <u/>
        <sz val="10"/>
        <color theme="10"/>
        <rFont val="Calibri"/>
      </rPr>
      <t>http://www.cundinamarca.gov.co/Home/SecretariasEntidades.gc/Secretariageneral/SecreGralDespliegue/asgestiondocumental/c_bibliotecavirtual</t>
    </r>
  </si>
  <si>
    <t>Se encuentran en la Biblioteca virtual del portal de la Gobernación, documentos para consulta, en el link http://www.cundinamarca.gov.co/Home/SecretariasEntidades.gc/Secretariageneral/SecreGralDespliegue/asgestiondocumental/c_bibliotecavirtual. Fecha actualización de la pagina 31 de octubre de 2019.</t>
  </si>
  <si>
    <t>3.7</t>
  </si>
  <si>
    <t xml:space="preserve">
Declaratorias de bien cultura archivistico de Cundinamarca</t>
  </si>
  <si>
    <t>Reportes e informes de declaratorias de bien cultura archivistico de Cundinamarca</t>
  </si>
  <si>
    <t xml:space="preserve">No declaratorias de bien cultural archivistico elaborado y aprobado
</t>
  </si>
  <si>
    <t xml:space="preserve">Dirección de Gestión Documental/ Consejo Departamental de Archivos </t>
  </si>
  <si>
    <t>A la fecha no existen requerimientos por parte de otras entidades municipales con relación a declaratorias de bien cultural archivístico de Cundinamarca.</t>
  </si>
  <si>
    <t>A la fecha la dirección de gestión documental no ha recibido ninguna solicitud o requerimiento de declaratorias de bien cultural archivístico de Cundinamarca. se actualiza el normograma del proceso de gestión documental con la inclusión del "acuerdo 006 del 2019" por la cual se adoptan y reglamentan las condiciones para la declaratoria de bienes de interés cultural de carácter documental archivístico -BIC-CDA- y se dictan otras disposiciones</t>
  </si>
  <si>
    <t>Se menciona en el seguimiento que no se ha recibido solicitudes. El indicador planteado está sujeto a declaratorias elaboradas y aprobadas</t>
  </si>
  <si>
    <t>A LA FECHA LA DIRECCIÓN DE GESTIÓN DOCUMENTAL NO HA RECIBIDO NINGUNA SOLICITUD O REQUERIMIENTO DE DECLARATORIAS DE BIEN CULTURAL  ARCHIVISTICO DE CUNDINAMARCA . SIN EMBARGO SE ADJUNTA EVIDENCIA DEL MUNICIPIO DE FÚQUENE Y EL PDF DE OFICIOS QUE SE LES ENVIO A LOS MUNICIPIOS EN RELACION A LA DECLARATORIA DE BIENES DE INTERES CULTURAL EN EL COMIENZO DEL CUATRIENIO 2016-2019.</t>
  </si>
  <si>
    <t>Se menciona en el tercer seguimiento que no se ha recibido solicitudes. El indicador planteado está sujeto a declaratorias elaboradas y aprobadas</t>
  </si>
  <si>
    <r>
      <t xml:space="preserve">Subcomponente 4. </t>
    </r>
    <r>
      <rPr>
        <sz val="14"/>
        <color rgb="FF000000"/>
        <rFont val="Calibri"/>
      </rPr>
      <t>Criterio diferencial de accesibilidad</t>
    </r>
  </si>
  <si>
    <t xml:space="preserve">Disponer de herramientas que faciliten la interacción de los ciudadanos en condición de discapacidad visual y auditiva en el CIAC
</t>
  </si>
  <si>
    <t xml:space="preserve">Informe anual de las herramientas
</t>
  </si>
  <si>
    <t xml:space="preserve">Un (1) informe anual de las herramientas
</t>
  </si>
  <si>
    <t xml:space="preserve">
Secretaria General
</t>
  </si>
  <si>
    <t xml:space="preserve">Secretaria Desarrollo Social             
Secretaria TIC  </t>
  </si>
  <si>
    <t xml:space="preserve">A la fecha aún no hay reporte para esta actividad </t>
  </si>
  <si>
    <t>No se evidencia avance de la actividad en función del indicador planteado</t>
  </si>
  <si>
    <t>Se evidencia circular #022 de 06 de noviembre 2019, referente a socializacion de las Cartillas ABC de la ley de transparencia y acceso a la información pública, en sistema Braile y Macro Tipo, para facilitar la interacción de los ciudadanos en condición de discapacidad visual y auditiva en el CIAC</t>
  </si>
  <si>
    <t>Elaboración, socialización,  implementación  guia diferencial de acceso a la información según el usuario</t>
  </si>
  <si>
    <t>Guía elaborada,socializada e implementada</t>
  </si>
  <si>
    <t>Una (1)  guia elaborada, socializadas e implementada</t>
  </si>
  <si>
    <t>Secretaría de Desarrollo Social</t>
  </si>
  <si>
    <t xml:space="preserve">Está actividad está en proceso </t>
  </si>
  <si>
    <r>
      <t xml:space="preserve">Subcomponente 5.
</t>
    </r>
    <r>
      <rPr>
        <sz val="14"/>
        <color rgb="FF000000"/>
        <rFont val="Calibri"/>
      </rPr>
      <t>Monitoreo del Acceso a la Información Pública</t>
    </r>
  </si>
  <si>
    <t xml:space="preserve">Realizar de manera aleatoria  cliente oculto para evaluar  el servicio que se presta a través de los canales, presencial, telefónico y virtual y generar recomendaciones </t>
  </si>
  <si>
    <t>3 monitoreos uno por cada canal de atención
Realizar monitoreos por cada canal de atención.</t>
  </si>
  <si>
    <t xml:space="preserve">No.de monitoreos incluidas las recomendaciones elaboradas
cuantos monitoreos?
</t>
  </si>
  <si>
    <t>Secretaria TIC</t>
  </si>
  <si>
    <t>30 de Junio
30 de Noviembre</t>
  </si>
  <si>
    <t>Se realiza cliente oculto</t>
  </si>
  <si>
    <t xml:space="preserve">Se observa archivo excel adjunto con datos de cliente oculto y datos de la calificación dada. No se menciona el canal de atención al que oertenecen los datos. En la actividad se menciona "generar recomendaciones" lo cual no se observa en el archivo adjunto </t>
  </si>
  <si>
    <t>Para está actividad, la Universidad de la Sabana realizó un diagnóstico  en el cual se visitó  de manera aleatoria algunas secretarías, con el fin de identificar fortalezas y
áreas de mejoramiento (Brechas) en los protocolos de atención al ciudadano.</t>
  </si>
  <si>
    <t>La Universidad de La Sabana realizo monitoreo aleatorio y respectivo informe del 26 de septiembre de 2019, correspondiente a la evaluación del servicio que presta la entidad de manera presencial. No se evidencia monitoreo del servicio a través de los canaes telefónico y virtual.</t>
  </si>
  <si>
    <t>Estrategia de Participación Ciudadana en la Gestión Pública</t>
  </si>
  <si>
    <t>Fase del Ciclo de la Gestión</t>
  </si>
  <si>
    <t>Formato de Planeación de la Participación</t>
  </si>
  <si>
    <t>Objetivo de la Actividad</t>
  </si>
  <si>
    <t>Meta/Producto</t>
  </si>
  <si>
    <t xml:space="preserve">Indicador </t>
  </si>
  <si>
    <t>Fecha Programada</t>
  </si>
  <si>
    <t>Diagnóstico</t>
  </si>
  <si>
    <t>Elaboración participativa de una caracterización de la población juvenil (organizaciones y plataformas municipales de juventud)</t>
  </si>
  <si>
    <t xml:space="preserve"> Revisar y consolidar situación normativa de las plataformas registradas (resolución de conformación)</t>
  </si>
  <si>
    <t>Actualizar la situación actual de la población juvenil y de  las plataformas municipales de juventud.</t>
  </si>
  <si>
    <t>Una (1) caracterización de la población juvenil del departamento</t>
  </si>
  <si>
    <t>#  caracterización realizadas</t>
  </si>
  <si>
    <t>Gerente de juventud y adultez</t>
  </si>
  <si>
    <t>Secretaría de Desarrollo Social e Inclusión; Jefatura de Gabinete</t>
  </si>
  <si>
    <t>Se avanzó en la revisión de los actos administrativos que se encuentran en el archivo de la Gerencia para la Juventud y Adultez,  para consolidar la situación normativa de las plataformas registradas.</t>
  </si>
  <si>
    <t xml:space="preserve">En los documentos virtualesd enviados se evidencian los Actos administrativos desarrollados durante el primer cuatrimestre, los cuales demuestran el cumplimiento de lo programado para el mismo periodo </t>
  </si>
  <si>
    <t>Se realizó conformación de las plataformas municiaples de juventud , a partir de la asistencia tecnica recibida por parte de los profesionales de la gerencia de juventud y adultez a los enlaces municipales. Consolidándose la conformación de las plataformas municipales del los municipios de Bituima el 12 de julio de 2019.; Lenguazaque 30 de Abril de 2019, Pandi 3 de julio del 2019.</t>
  </si>
  <si>
    <t>Se presentaron evidencias de las Resoluciones  para la conformación y actualización de las plataformas  y sus respectivos delegados municipales de juventudes con la asistencia técnica de los profesionales de la gerencia de Juventud y Adultez a los enlaces municipales: Resolución No. 007 del 30 de Abril/19 (Lenguazaque), No. 21, del 21 de julio/2019 (Bituima)   y  la No. 23  del 3 de julio de 2019 del  (Pandi).</t>
  </si>
  <si>
    <t>Se realizó conformación de la plataforma municipal de juventud , a partir de la asistencia técnica recibida por parte de los profesionales de la Gerencia de Juventud y Adultez a los enlaces municipales. Consolidándose la conformación de la plataformas municipal del  municipio de Medina. 4/10/2019</t>
  </si>
  <si>
    <t xml:space="preserve">Se evidencia Acta fechada el 4 de octubre  de 2019 de reunión en el municipio de Medina, en la cual se conformó la Plataforma Municipal de Jueventides </t>
  </si>
  <si>
    <t>Verificar en el territorio la información suministrada (obtención de información con fuentes primarias)</t>
  </si>
  <si>
    <t>No se evidencia vance en la ejecución de las actividades programadas.</t>
  </si>
  <si>
    <t xml:space="preserve">Se realizó asistencia técnica a los enlaces de juventud de acuerdo a la ley 1622 de 2013, estatuto de ciudadania juvenil con el fin de verificar en territorio la información suministrada; en los  siguientes municipios: Quipile (07/05/2019), Soacha (15/05/2019-18/06/2019), Suesca (17/05/2019), Gama ((29/05/2019), Cachipay (23/05/2019), Ubala (27/05/2019), Vianí (14/06/2019), Junín (21/06/2019), Bituima (19/06/2019), Guasca (7/06/2019), Guayabal de síquima (26/06/2019), Caqueza (17/07/2019), Quetame (11 Y 26/07/2019), Cabrera (11/07/2019), Chipaque (25/07/2019), Albán (30/05/2019-22/07/2019), Sutatausa (30/07/2019), Utica (20/06/2019),Ubaté (05/07/2019), Pandi (19/06/2019), Chaguaní ((06/06/2019), Beltran (18/07/2019), Gachalá (22/05/2019), La Calera (12/06/2019), La Vega(10/05/20190Y 22/07/2019), Fomeque (7/05/2019), Puli (24/05/2019), Sasaima (28/05/2019), Une (9/05/2019).
</t>
  </si>
  <si>
    <t xml:space="preserve">Se describe por parte del responsable que se realizó asistencia técnica en municipios a los enlaces de Juventud. </t>
  </si>
  <si>
    <t xml:space="preserve">Se realizó asistencia técnica a los enlaces de juventud de acuerdo a la ley 1622 de 2013, estatuto de ciudadanía juvenil con el fin de verificar en territorio la información suministrada; en los  siguientes municipios: El Peñón (4/09/2019); San Antonio del Tequendama (13/09/2019); Funza (24/09/2019); Chipaque (11/09/2019); Subachoque (17/09/2019); San Francisco (4/09/2019); El Rosal (19/09/2019); Tenjo (11/09/2019); Tabio (17/09/2019); Guaduas (24/10/2019); Nimaima (10/10/2019); Guatavita (23/10/2019); Ubalá (3/10/2019); Gama (16/10/2019); Viotá (21/10/2019); Paratebueno (7/10/2019); Guayabal de Síquima (18/10/2019).
</t>
  </si>
  <si>
    <t xml:space="preserve">Documentos que demuestran el desarrollo de asistencias tecnicas  a los Enlaces de Juventud, en los municipios de El Peñon, San Antinio del Tequendama, Funza, Subachoque, El Rosal, Tabio, Nimaima, Ubalá, Chipaque, San Francisco TenjoGuaduas Guatavita, Gama Ubalá, Paratebueno y Guyabal de Siquima. Estas Actividades estan fechadas en los meses de El Peñon, San Antinio del Tequendama, Funza, Subachoque, El Rosal, Tabio, Nimaima, Ubalá, Chipaque, San Francisco TenjoGuaduas Guatavita, Gama Ubalá, Paratebueno y Guyabal de Siquima </t>
  </si>
  <si>
    <t xml:space="preserve">Actualizar el registro normativo de las plataformas, </t>
  </si>
  <si>
    <t>Se realizó asistencia técnica para la  actualización de la resolución de la plataforma de juventud de los municipios de Quipile (07/05/2019), Soacha (15/05/2019-18/06/2019), Suesca (17/05/2019), Gama ((29/05/2019), Cachipay (23/05/2019), Ubala (27/05/2019), Vianí (14/06/2019), Junín (21/06/2019), Bituima (19/06/2019), Guasca (7/06/2019), Guayabal de síquima (26/06/2019), Caqueza (17/07/2019), Quetame (11 Y 26/07/2019), Cabrera (11/07/2019), Chipaque (25/07/2019), Albán (30/05/2019-22/07/2019), Sutatausa (30/07/2019), Utica (20/06/2019),Ubaté (05/07/2019), Pandi (19/06/2019), Chaguaní ((06/06/2019), Beltran (18/07/2019), Gachalá (22/05/2019), La Calera (12/06/2019), La Vega(10/05/20190Y 22/07/2019), Fomeque (7/05/2019), Puli (24/05/2019), Sasaima (28/05/2019), Une (9/05/2019).</t>
  </si>
  <si>
    <t>Se realizó  asistencia técnica para la actualización de la palataforma de Juventudes en los municipios. Lo anterior debido a las directrices de Colombia Joven, rector nacional del tema.</t>
  </si>
  <si>
    <t xml:space="preserve">
Se realizó asistencia técnica para la actualización de la resolución de la plataforma de juventud de los municipios de: El Peñón (4/09/2019); San Antonio del Tequendama (13/09/2019); Funza (24/09/2019); Chipaque (11/09/2019); Subachoque (17/09/2019); San Francisco (4/09/2019); El Rosal (19/09/2019); Tenjo (11/09/2019); Tabio (17/09/2019); Guaduas (24/10/2019); Nimaima (10/10/2019); Guatavita (23/10/2019); Ubalá (3/10/2019); Gama (16/10/2019); Viotá (21/10/2019); Paratebueno (7/10/2019); Guayabal de Síquima (18/10/2019).
</t>
  </si>
  <si>
    <t xml:space="preserve"> Actualizar los datos de contacto de los responsables de las organizaciones</t>
  </si>
  <si>
    <t>Se realiza la base de datos de los responsables de las organizaciones, en el mes de julio y agosto a través de los profesionales de la Gerencia para la Juventud y Adultez que realizan asistencia técnica en terrirorio con el fin de tener datos actualizados.</t>
  </si>
  <si>
    <t>Se actualizó la base de datos correspondientes a las organizaciones  existentes en los diferentes municipios del Departmento.</t>
  </si>
  <si>
    <t>Se actualiza la base de datos de los responsables de las organizaciones,  alimentada en meses anteriores a través de los profesionales de la Gerencia para la Juventud y Adultez que adelantaran asistencia técnica en terrirorio con el fin de tener datos actualizados.</t>
  </si>
  <si>
    <t xml:space="preserve">Según excel, evidenciado, la bse de Datos fue actualizada antes de finalizsar pa anterior vigencia. </t>
  </si>
  <si>
    <t>Actualizar la información de las acciones que desarrollan las organizaciones, frente a la Política Pública de Juventud de Cundinamarca.</t>
  </si>
  <si>
    <t>No se evidencia avance de la actividad</t>
  </si>
  <si>
    <t xml:space="preserve">Se realizaron tres encuentros de diálogo con jóvenes del departamento, con el objetivo de rendir cuentas sobre 5 temáticas en particular: 1- Educación técnica, tecnológica y superior, 2. Empleo, desempleo y emprendimiento juvenil, 3, Salud y Seguridad Social, 4, Participación Juvenil, 5, Violencia y Conflicto. Se recolectaron en estos encuentros los insumos para la audiencia pública que se llevará a cabo el día 6 de diciembre de 2019. 
Encuentro provincial representantes de la plataforma departamental de juventud. 6/09/2019.
Encuentro Provincial Magdalena Centro. 11/09/2019.
Encuentro Provincial Sabana Centro. 13/09/2019.                                                            </t>
  </si>
  <si>
    <t xml:space="preserve">Se evidencian los listados de Asistencia a los Encuentro provinciales de  representantes de la plataforma departamental de juventud del 6/09/2019.
Encuentro Provincial Magdalena Centro. 11/09/2019.
Encuentro Provincial Sabana Centro. 13/09/2019.      </t>
  </si>
  <si>
    <t>Formulación/Planeación de Políticas, Planes, Programas y Proyectos</t>
  </si>
  <si>
    <t>Elaboración de Agendas de  participacion de los grupos étnicos y diversos en temas de su interés</t>
  </si>
  <si>
    <t>Agenda de participación adelantada  con LGTBI para asuntos de su interés</t>
  </si>
  <si>
    <t>Cumplir la agenda de participación consertada con los grupos étnicos y diversos</t>
  </si>
  <si>
    <t xml:space="preserve">100% cumplimiento agendas de participación </t>
  </si>
  <si>
    <t>% avance cumplimiento</t>
  </si>
  <si>
    <t>Gerente para la atención de grupos étnicos y comunidades LGTBI</t>
  </si>
  <si>
    <t>Secretaría de Planeación - Dirección de Políticas Públicas</t>
  </si>
  <si>
    <t xml:space="preserve"> En ninguna de las actividades programadas para este Item, se evidencia avance en la ejecución de las acciones  programadas. </t>
  </si>
  <si>
    <t>Se realizaron 2 mesas de Trabajo con Consultivos Afro en las que se recibió sugerencia y se entregó concepto técnico</t>
  </si>
  <si>
    <t>Se evidencian actas delas mesas de trabajo realizadas.</t>
  </si>
  <si>
    <t xml:space="preserve">Se realizó 1 Mesa de Trabajo con la Secretaría de Gobierno con el fin de la realización de un acto administrativo que invoque participación de Sectores Sociales LGBTI al Consejo de Participación Ciudadana del Departamental
Se realizó Brigada Multicolor LGBTI en Funza para la promoción y protección de derechos en el marco del Decreto 762 de 2018 y 410 de 2018
Se realizó una Sesión de la Submesa Técnica de Diversidad Sexual </t>
  </si>
  <si>
    <t>Se evidencian acta de la mesa de trabajo realizada con Gobierno
Se evidencia registro fotográfico de la Brigada Multicolor LGBTI en Funza
Se evidencia acta de reunión Submesa Técnica de Diversidad Sexual</t>
  </si>
  <si>
    <t xml:space="preserve">El acta de fecha 23 de septiembre de 2019, evidencia el cumplimiento de la actividad propuesta. 
El registro fotografico evidencia el desarrollo de la brigada Multicolor LGBTI  desarrollada en el municipio de Funza el día 17 de diciembre de 201|9. 
Mediante acta del 19 de octubre de 2019, se evidenca el cump´limiento de la Sesión  de la submesa Técnica de Divesidad  Sexual, desarrollada en el Saln de Protocolo del Despachho del Señor Gobernacor </t>
  </si>
  <si>
    <t xml:space="preserve">Agenda de participación adelantadas  con indígenas para asuntos de su interés: círculos de la palabra, </t>
  </si>
  <si>
    <t>Se realizaron 2 mesas de trabajo con población indígena; 1 para SGR con DNP y la otra con Cabildo Muisca de Sesquilé</t>
  </si>
  <si>
    <t xml:space="preserve">Se evidencian actas de las mesas de trabajo realizadas </t>
  </si>
  <si>
    <t>Se realizó 1 Mesa de Trabajo con la Secretaría de Gobierno con el fin de la realización de un acto administrativo que invoque participación de Grupos Indígenas al Consejo de Participación Ciudadana del Departamento
Se brindó acompañamiento y asistencia técnica en el proceso de desalojo del Sector Tzhuzua del Resguardo Muisca de Cota</t>
  </si>
  <si>
    <t>Se evidencian acta de la mesa de trabajo realizada con Gobierno
Se evidencia acta de asistencia con la Procuraduría 
Se evidencia informe de Asistencia técnica Al resguardo Muisca de Cota</t>
  </si>
  <si>
    <t xml:space="preserve">Los documentos evidenciados demuestran el cumplimiento de las actividades propuestas. (Act de la Mesa de Trabajo desarrollada con la Secretaría de Gobierno de fecha 23 de septiembre de 2019; Acta de la Reunión con la Procuraduría fechada el 4 de septiembre de 2019;  Informe de la Participación en el Encuentro Nacional en Medellín). </t>
  </si>
  <si>
    <t>Agenda adelantadas con la Comisión Consultiva Afro para asuntos de su interés</t>
  </si>
  <si>
    <t>Se realizó una Mesa de Trabajo y una jornada de Feria de Servicios y una mesa técnica con entidades relacionadas con la Comisión Consultiva Afro</t>
  </si>
  <si>
    <t>Se evidencia acta de la mesa de trabajo realizada</t>
  </si>
  <si>
    <t>Se realizó 1 mesa de Trabajo con Consultivos Afro en las que se trató la modelación del reglamento y plan de acción 2020
Se realizó 1 Mesa de Trabajo con la Secretaría de Gobierno con el fin de la realización de un acto administrativo que invoque participación de Grupos Afro al Consejo de Participación Ciudadana del Departamento
Se participó en el Encuentro Nacional de Política Pública Afrodescendiente en la Ciudad de Medellin convocada por el Ministerio del Interior</t>
  </si>
  <si>
    <t>Se evidencian acta de la mesa de trabajo realizada con Líderes Afro
Se evidencia acta de reunión con Secretaría de Gobierno
Se evidencia informe de comisión con Ministerio del Interior</t>
  </si>
  <si>
    <t xml:space="preserve">Los documentos evidenciados demuestran el cumplimiento de las actividades propuestas. (Act del Primer Encuentro Nacional de Política Pública Afordescendiente, desarrolada el 20 de septiembre de 2019 ; Acta de Seción del Consejo Departamental de Políticas Públicas para Socialización del Decreto 220 de 2019.; fechada el 4 de septiembre de 2019 y las evidencias de la participación en el Primer encuentro Nacinal Afrodescencientes. </t>
  </si>
  <si>
    <t>Realización de submesas técnicas de etnias</t>
  </si>
  <si>
    <t xml:space="preserve">nO </t>
  </si>
  <si>
    <t>Se realizaron 2 reuniónes en las que se socializaron cifras y normatividad con sectores Sociales LGBTI</t>
  </si>
  <si>
    <t>Se realizó una reunión interinstitucional a través de la Submesa Técnica de Étnias en la que se trataron temas censales y acciones afirmativas con pueblos Rrom</t>
  </si>
  <si>
    <t>Se evidencia acta de reunión Submesa Técnica de Étnias</t>
  </si>
  <si>
    <t>Se evidencia el cumplimiento de la accion propuesta mediante acta del 17 de octubre de 2019</t>
  </si>
  <si>
    <t>Implementación / ejecución</t>
  </si>
  <si>
    <t>Promoción de la participación de los ciudadanos en el control social, veedurías, comités que tratan asuntos de su interés</t>
  </si>
  <si>
    <t>Orientación y participación en el control social</t>
  </si>
  <si>
    <t>Garantizar el derecho a la salud a traves de la estrategia del defensor del ciudadano, realizando acompañamiento en la conformación de las oficinas de servicio de atencion a la comunidad (SAC)</t>
  </si>
  <si>
    <t xml:space="preserve">14 SAC municipales en servicio al ciudadano </t>
  </si>
  <si>
    <t># de municipios con SAC implementado</t>
  </si>
  <si>
    <t>Oficina de Participación y Atención Ciudadana en Salud</t>
  </si>
  <si>
    <t>Dirección Atención al Ciudadano del Departamento</t>
  </si>
  <si>
    <t>Febrero-Noviembre 2019</t>
  </si>
  <si>
    <t xml:space="preserve">No se evidencia vance en la ejecución de las actividades programadas. </t>
  </si>
  <si>
    <t>No se evidencia avance de las actividades programadas.</t>
  </si>
  <si>
    <t xml:space="preserve">Para el mes de Octubre/2019.Se da continuidad a la programación mensual de la Oficina OPACS de Participación, con el desarrollo de actividades con lideres y referentes SAC y SIAU de los municipios (Alcaldías y ESEs Hospitales) desarrollando la programación contenida en Nodo de Humanización, Participación Social y Felicidad del 29/10/2019,  donde se abordaron temas de perdón y  desapego por lider coach en programación Neurolinguística; entrega de certificaciones para el Diplomado de Embajadores de la Felicidad; Certificaciones para los asistentes al Nodo por la Lider de Felicidad de la Gobernación y los directivos de Oficina de Participación Social. Se reitera además solicitud para remisión de reportes de indices de satisfacción, según encuestas de satisfacción al usuario en los municipios, subiéndolos actualmente al correo gmail institucional reportado para tal fin. Para los referrentes SAC de las Alcaldías municipales se hace énfasis sobre la necesidad de realizar sus propias encuestas, mientras de parte de esta Oficina OPACS se da continuidad a estandarización del instrumento y las herramientas requeridas para su reporte y consolidación.
Para el mes de Noviermbre/2019: Se adelanta análisis de los índices de satisfacción reportado por las ESEs a nivel de Oficina SIAU y se evalúa su cumplimiento y coherencia en las visitas deMisión Salud realizadas por las directivas SSC.  En los servicios SAC Municipales se instruye sobre la necesidad de realizar sus propias encuestas, mientras de parte de esta Oficina OPACS se da continuidad a la estandarización del instrumento y las herramientas requeridas para su reporte y consolidación.
</t>
  </si>
  <si>
    <t>URL del micrositio web de la Oficina de participacion y Atencion al Ciudadano OPACS http://www.cundinamarca.gov.co/Home/SecretariasEntidades.gc/Secretariadesalud/SecretariadesaludDespliegue/ascontenido/asquienes_somos/assecresalud_quienesestrucorgydirec/csecresalud_quienesestrucorgyofici_participacionsocial</t>
  </si>
  <si>
    <t xml:space="preserve">No se eviedencian avances en la ejecución de las actividades propuests. 
</t>
  </si>
  <si>
    <t>Orientación y participación en veedurías</t>
  </si>
  <si>
    <t>No se eviedencian avances en la ejecución de las actividades propuests.</t>
  </si>
  <si>
    <t>Orientación y participación en comités que tratan asuntos de su interés</t>
  </si>
  <si>
    <t xml:space="preserve">Puesta en funcionamiento del Servicio de Atención al Ciudadano (SAC); de conformidad a la directriz del Ministerio de salud </t>
  </si>
  <si>
    <t>Orientación y acompañamiento a los municipios</t>
  </si>
  <si>
    <r>
      <rPr>
        <b/>
        <sz val="10"/>
        <rFont val="Arial"/>
      </rPr>
      <t>Para Enero/19:</t>
    </r>
    <r>
      <rPr>
        <sz val="10"/>
        <rFont val="Arial"/>
      </rPr>
      <t xml:space="preserve"> Priorización, Cronogramas, convocatoria y su socialización a municipios priorizados vigencia 2019. Municipios de Arbeláez, Cachipay, Granada, Medina,Nocaima, Paratebueno, Pulí y Quipile. 
 .
</t>
    </r>
    <r>
      <rPr>
        <b/>
        <sz val="10"/>
        <rFont val="Arial"/>
      </rPr>
      <t>Para mes de Febrero/19:</t>
    </r>
    <r>
      <rPr>
        <sz val="10"/>
        <rFont val="Arial"/>
      </rPr>
      <t xml:space="preserve">  Se realizan dos (2) visitas de Asistencia Técnica en fechas 26 y 28/Febrero/19,  para el fortalecimiento de los Servicios SAC de las Alcaldías de Municipios de Cachipay y Nocaima, según lo programado en Plan de Coherencia.
</t>
    </r>
    <r>
      <rPr>
        <b/>
        <sz val="10"/>
        <rFont val="Arial"/>
      </rPr>
      <t>Para el mes de Marzo/19:</t>
    </r>
    <r>
      <rPr>
        <sz val="10"/>
        <rFont val="Arial"/>
      </rPr>
      <t xml:space="preserve"> Se realizan visitas de Asistencia Técnica a seis (6) municipios en fechas  6,7,13,14, 20 y 21, para el fortalecimiento de los Servicios SAC de las Alcaldías de Municipios de  Arbeláez, Granada, Medina, Paratebueno, Pulí y Quipile.
Actividades desarrolladas en las visitas de Asistencia Técnica:  1.Capacitación en formas de participación Social; 2.  Socialización estrategia de fortalecimiento de la figura del defensor del Ciudadano en Salud;  3.   Verificación del estado de implementación del servicio SAC Municipal, como forma de particicpación; 4.  Verificación gestión y trámite de PQRSFD para su implementación, reporte al ente Dptal y seguimiento; 5.  Establecimiento de compromisos y concertación con referente SAC, teniendo en cuenta que la visita de seguimiento al cumplimiento de los compromisos se realizará en los meses de Abril y Mayo/19,  con la presentación de los soportes en la Oficina OPACS, por parte del referente SAC del Municipio; 6.Entrega publicidad en medio magnético Derechos y Deberes del usuario en Salud,publicidad diseñada y emitida por Oficina de Prensa de la Gobernación de Cundinamarca.
I</t>
    </r>
    <r>
      <rPr>
        <b/>
        <sz val="10"/>
        <rFont val="Arial"/>
      </rPr>
      <t>nformes  visitas realizadas</t>
    </r>
    <r>
      <rPr>
        <sz val="10"/>
        <rFont val="Arial"/>
      </rPr>
      <t xml:space="preserve"> Cachipay #: 0025-19 (26/02/2019) ; Nocaima # 0026-19 (28/02/2019); Granada # 036-19 (6/03/2019); Arbeláez #   037-19 (7/03/2019); Medina # 042-19 (13/03/2019); Paratebueno # 043-19 (14/03/2019); Quipile # 047-19 (20/03/2019) y  Pulí  # 049-19 (21/03/2019).</t>
    </r>
  </si>
  <si>
    <t xml:space="preserve">Las evidencias anexas, demuestran el cumplimiento de las actividdes programadas para este periodo. 
1.  cronograma de convocatorias.
2.  Informes de las 8 Asistencias Tecnicas desarrolladas. Adicionalmente se encuentran las listas de Asistencia por municipio. </t>
  </si>
  <si>
    <t>No se evidencia nuevos  avance de las actividades programadas.</t>
  </si>
  <si>
    <t xml:space="preserve">Para el mes de Octubre/2019. Se da continuidad al seguimiento del cumplimiento por parte de los municipios  priorizados para este segundo semestre de 2019,  según cronograma que se reporta y notifica  a los Alcaldes y referentes SAC. Es así como se programa y adelanta el seguimiento en Oficina OPACS a  cinco (5) Municipios:  Fómeque, Fosca, Gutiérrez, Machetá y Tibirita. 
Informes  seguimiento de Asistencia Técnica a Municipios de:   Fómeque (0132-19 de 10/10/2019); Fosca (0133-19 de 10/10/2019); Machetá ( 0134-19 del 22/10/2019), Tibirita (0135-19 del 24/10/2019) y Gutiérrez postergado para (29/10/2019) informe 0138-19. 
Para el mes de Noviembre/2019. Se realiza convocatoria a las EPS de CONVIDA, FAMISANAR, ECOOPSOS Y MEDIMAS para realizar seguimiento al trámite y gestión de PQRS en Defensoría del Usuario en Salud del II Semestre/2019., programado para la primera semana  (3,4 y 5) de Diciembre/2019 </t>
  </si>
  <si>
    <t>Informes de visita y convocatoria de seguimiento</t>
  </si>
  <si>
    <t xml:space="preserve">Se aportan documentos que respaldal la ejecución de las actividades propuestas.  Las actas de las asistencias tecnicas y los listados de los participantes, determinan el cumplimiento de la accion propuesta. </t>
  </si>
  <si>
    <t>Implementación de 14 SAC</t>
  </si>
  <si>
    <t>Realizar un curso de capacitación en control social de los recursos públicos de salud dirigido a las asociaciones de usuarios y veedurias en salud de los municipios.</t>
  </si>
  <si>
    <t>Preparación de contenidos</t>
  </si>
  <si>
    <t>Formar en control social de los recursos públicos de salud a las asociaciones de usuarios y veedurias en salud de los municipios.</t>
  </si>
  <si>
    <t>… Asociaciones de usuarios y veedurías en salud formadas</t>
  </si>
  <si>
    <t>#de asociaciones de usuarios y veedurías en salud formadas</t>
  </si>
  <si>
    <t xml:space="preserve">Secretaría de Gobierno y OPACS </t>
  </si>
  <si>
    <t xml:space="preserve">Mayo - julio </t>
  </si>
  <si>
    <r>
      <rPr>
        <b/>
        <sz val="10"/>
        <rFont val="Arial"/>
      </rPr>
      <t>Para el mes de Enero.</t>
    </r>
    <r>
      <rPr>
        <sz val="10"/>
        <rFont val="Arial"/>
      </rPr>
      <t xml:space="preserve">  Se emiten dos circulares 009/19 y 014/19 convocando a los municipios y ESEs para el reporte de información que del área de participación se debe subir al micrositio de la página de la Gobernación e invitando al desarrollo de una capacitación por parte del Minsalud en lineamientos del plan de acción de la política pública de Participación Social en Salud, Resolución 2063/17.
</t>
    </r>
    <r>
      <rPr>
        <b/>
        <sz val="10"/>
        <rFont val="Arial"/>
      </rPr>
      <t xml:space="preserve">Para el mes de Febrero. </t>
    </r>
    <r>
      <rPr>
        <sz val="10"/>
        <rFont val="Arial"/>
      </rPr>
      <t xml:space="preserve">se realizan cinco (5) mesas de trabajo con los referentes de las Alcaldías municipales donde se imparten lineamientos para la formulación y seguimiento de los planes de acción vigencia 2018 y 2019 respectivamente. Asisten sesenta (60) municipios de los 116.
</t>
    </r>
    <r>
      <rPr>
        <b/>
        <sz val="10"/>
        <rFont val="Arial"/>
      </rPr>
      <t xml:space="preserve">Para el mes de Marzo:  </t>
    </r>
    <r>
      <rPr>
        <sz val="10"/>
        <rFont val="Arial"/>
      </rPr>
      <t>Se programan tres (3) encuentros provinciales en Participación Social a las comunidades de las provincias de Soacha (29/Marzo/2019); Guatavita (26/Abril/2019) y La Mesa (24/Mayo/2019) de donde, para la primera en el municipio de Soacha, se emitió Circular informativa e invitación a los municipios de Soacha , Sibaté y Granada, socializándolo a las referentes y Líderes SIAU de las ESEs  en formas de Participación y específicamente en el tema de Asousuarios.</t>
    </r>
  </si>
  <si>
    <t xml:space="preserve">Para el mes de Octubre/2019.  Se inicia proceso de definicion de logistica, temas, ponentes y demás, para la puesta en marcha del Cuarto Encuentro Provincial a desarrollarse en el municipio de Silvania el próximo 7/Nov/2019 en  la ESE Hospital Municipal Ismael Silva de el municipio de Silvania, se envian correos de convocatoria a los líderes y referentes SAC y SIAU de los municipios de la provincia del Sumapaz Departamento, quienes serán los  participantes.
Para el mes de Noviembre/2019. Se realiza el cuarto encuentro provincial en el Municipio de Silvania, sede ESE  Hospital Ismael Silva,  el 7/Nov/2019, donde se desarrolla actividad con  los referentes SAC y SIAU de los municipios de la provincia de Sumapaz, con apoyo de la Supersalud en temas de Veedurías y Control Social, la Dirección de Salud Pública de la SSC en temas de sensibilidad en salud mental y la Oficina de Participación Social en temas de preguntas frecuentes y generalidades de la Oficina OPACS. Asistentes veinte (20) personas.
</t>
  </si>
  <si>
    <t xml:space="preserve">Listados  de Asistentes al encuentro Provicncial denominado:  INFORME CUARTO  ENCUENTRO PROVINCIAL DE PARTICIPACIÓN SOCIAL EN SALUD
SILVANIA CUNDINAMARCA, desarrollado el Jueves 7 de noviembre de 2019, en el auditorio del Hospital  de Silvania. 
Informe del Encuentro Provincial 7 de noviebre de 2019, desarrollado en el Auditorio del Hospital local de Silvania. </t>
  </si>
  <si>
    <t xml:space="preserve">Las evidencias demuestran el cumplimiento de la actividad programada </t>
  </si>
  <si>
    <t>Programación con municipios</t>
  </si>
  <si>
    <t>Formación  presencial y virtual</t>
  </si>
  <si>
    <t>Orientación y acompañamiento a las administraciones municipales  para el fortalecimiento de los Consejos Consultivos de Mujeres.</t>
  </si>
  <si>
    <t>Fortalecer, desde los enfoques de derechos de las mujeres, de género y diferencial, los Consejos Consultivos de Mujeres.</t>
  </si>
  <si>
    <t xml:space="preserve">35 municipios con asistencia técnica para el fortalecimiento de los Consejos Consultivos de mujeres. </t>
  </si>
  <si>
    <t># municipios asistidos técnicamente</t>
  </si>
  <si>
    <t>Gerente de Gestión y Asistencia técnica territorial - Secretaría de la Mujer y Equidad de Género</t>
  </si>
  <si>
    <t>A fin de consolidar el proceso de asistencia técnica en los municipios del Departamento Cundinamarques, se realizó ejercicio de priorización de los mismos, en el cual se tuvieron en cuenta aquellos en los cuales se evidencian altos índices de violencias contra las mujeres. En este sentido, se han asistido técnicamente a estos por medio de dos estrategias, sensibilizaciones y capacitaciones, estas en conjunto dirigidas a operadores de justicia y funcionarios que estén relacionados con la atención a mujeres víctimas de violencias basadas en género en los municipios de Cabrera, Chocontá, Facatativá, Fusagasugá, La Palma, La Peña, La Vega, Mosquera, Topaipi, Villeta.
Así como también sensibilizaciones a estudiantes, docentes, mujeres lideresas, consejeras consultivas en los municipios y comunidad en general dentro de estos para una óptima difusión y conocimiento de la ley en el territorio cundinamarqués en los municipios de: Anolaima, Cogua, Facatativá, Fusagasugá, Girardot, Guaduas, Guasca, Nemocon, Venecia</t>
  </si>
  <si>
    <t xml:space="preserve">No se eviencian nuevos avances en la ejecución de la actividad programada. </t>
  </si>
  <si>
    <t>Asistencia técnica, desde los enfoques de Derechos de las mujeres, de género y diferencial, al Consejo Departamental de Mujer y Género</t>
  </si>
  <si>
    <t>Fortalecer, desde los enfoques de derechos de las mujeres, de género y diferencial, al Consejo Departamental de Mujer y Género</t>
  </si>
  <si>
    <t>1 Consejo con aasistencia técnica para la incoporación de los enfoques de derechos de las mujeres, de género y diferencial.</t>
  </si>
  <si>
    <t># consejos asistidos técnicamente</t>
  </si>
  <si>
    <t xml:space="preserve">A fin de consolidar el proceso de asistencia técnica a los Consejos Consultivos de mujeres en el departamento, se ha realizado documento de priorización  de 35 municipios  en tres líneas para:  1)  la creación y/o actualización 2) activación y dinamización   3) seguimiento y fortalecimiento de la instancia, se tuvo en cuenta  el estado de funcionamiento de los Consejos Consultivos y  solicitudes de asistencia realizadas por algunos municipios.  A la fecha, Se han realizado asistencias técnicas  en los municipios de:   Agua de Dios (2), Caparrapí, Paime, Funza, Madrid (2), El Peñón, Girardot (2), Yacopí , Gachancipá (2), Cota (2), Fusagasugá, Silvania (2), Anapoima (2), Tausa, Ubaté, Arbeláez, Cabrera, Simijaca, Ricaurte, Nemocón, Bojacá. Y se realiza programación de asistencias técnicas para  21 municipios. Así mismo se proyecta una jornada de formación dirigida a 15 municipios del departamento para el mes de septiembre, a fin de brindar elementos que permitan priorizar temas y necesidades del Consejo Consultivo de mujeres en el municipio, referidas a la construcción de agendas territoriales de las mujeres en su municipios, y la incidencia en planes de desarrollo y agendas públicas municipales. 
</t>
  </si>
  <si>
    <t xml:space="preserve">Orientación y acompañamiento a los municipios interesados en la implementación de la Política Pública de Participación Social en Salud (PPSS) </t>
  </si>
  <si>
    <t>Orientación y acompañamiento para realizar el seguimiento semestral del plan de acción de la Politica publica de participación social en salud en los municipios interesados.</t>
  </si>
  <si>
    <t>100% municipios con plan de acción de la Poltíca Pública de Participación Social en Salud con el primer seguimiento</t>
  </si>
  <si>
    <t># de municipios con PPSS con el primer seguimiento</t>
  </si>
  <si>
    <t xml:space="preserve">Secretaría de Planeación - Secretaria de Gobierno </t>
  </si>
  <si>
    <t xml:space="preserve">Febrero
a Noviembre 2019
</t>
  </si>
  <si>
    <t>Se ha impartido capacitación a través de mesas de trabajo por provincias (Febrero 8, 11, 12, 13, 14 y 15 de 2019), así como capacitaciones magistrales con el acompañamiento del Ministerio de Salud y Superintendencia nacional de Salud a los Municipios, ESEs del Departamento y EPSs, para la implementación del plan de acción de la política de participación social en salud 2019, así como para el seguimiento del segundo semestre del plan de acción 2018, los cuales se deben anexar a micrositio de la página web de la Oficina de Participación y Atención al Ciudadano en Salud, que fue diseñada para este fin</t>
  </si>
  <si>
    <t xml:space="preserve">Las evidencias anexas, demuestran el cumplimiento de las actividdes programadas para este periodo. 
Se evidencian los docuentos que respaldan el cumplimiento de la acción programada para este periodo, mediante los listados de asistencia a las mesas de trabajo y a las conferencias dictadas. (5 evidencias). </t>
  </si>
  <si>
    <t>Atendiendo a la necesidad e importancia de fortalecimiento colectivo del Consejo Departamental de Mujer y Género del departamento, se ha brindado un acompañamiento constante al Consejo Departamental de Mujer y Género, en  facilitamiento de herramientas normativas y de gestión,  en aras de cohesionar el grupo.  En ese marco, se suscribió contrato SM - CMC - 005 - 2019, mediante el cual se  implementará un proceso de de desarrollo de capacidades para el fortalecimiento técnico y metodológico de esta instancia de participación, ello desde los enfoques de derechos de las mujeres, de género y diferencial.</t>
  </si>
  <si>
    <t>Se lleva  a cabo de forma continua, acompañamiento y retroalimentación a los planes de acción de la política pública de participación social enviados por los municipios, Hospitales y EPS, conforme a lo exigido por el Ministerio de Salud, se remiten correos con observaciones con respecto a la forma y contenido de estos planes.</t>
  </si>
  <si>
    <t xml:space="preserve">Correos electrónicos con
observaciones </t>
  </si>
  <si>
    <t>Orientación a los actores del Departamento y 116 municipios en la participación ciudadana para el proceso RPC a los niños, niñas, adolescentes, jóvenes y ciudadanos</t>
  </si>
  <si>
    <t>Realizar un proceso de sensibilización a niños, niñas, adolescentes en el territorio</t>
  </si>
  <si>
    <t>Activar la participación de los niños, niñas, adolescentes y jóvenes en la RPC</t>
  </si>
  <si>
    <t xml:space="preserve">1 Rendición Pública de Cuentas con la participación de niñas, niños, adolescentes y jovenes </t>
  </si>
  <si>
    <t># de RPC implementada con participación de niñas, niños, adolescentes</t>
  </si>
  <si>
    <t>Secretarías de Planeación y  Desarrollo e Inclusión Social</t>
  </si>
  <si>
    <t xml:space="preserve">Secretaría de Educación, Salud, Instituto Deportes y Cultura, Ambiente, ICCU, EPC, Vivienda </t>
  </si>
  <si>
    <t>Marzo 1 a 30 de noviembre</t>
  </si>
  <si>
    <t xml:space="preserve">https://bit.ly/2Dyi5Qm
eVIDENCIA QUE SE OBSERVA EN LA PAGINA WEB. </t>
  </si>
  <si>
    <t xml:space="preserve">Se realiza asistencia tecnica a los enlaces municipales de las provincias de: Magdalena Centro, Sabana Centro, Gualiva en el mes de Junio de 2019 con el fin de asesorar el proceso de Rendición Publica de Cuentas. </t>
  </si>
  <si>
    <t xml:space="preserve">Acta No. 1 del 9 de mayo de 2019, Acompañamiento y seguimiento de Fase 2 del proceso de Rendición Pública de Cuentas sobre los niveles de análisis y metodologías para la misma a los municipios de la provincia del Magdalena Centro </t>
  </si>
  <si>
    <t>Se socializó y validó en el Consejo Departamental de Política Pública de Juventud las temáticas que se desarrollarían en los encuentros de diálogo con jóvenes y se definió la metodología. Se coordinó un encuentro de diálogo con la provincia del Magdalena Centro (representación de municipios de categorías 4, 5 y 6), una con la provincia de Sabana Centro (representación de municipios de categorías 1, 2 y 3) y un encuentro de diálogo con los jóvenes delegados de la plataforma departamental.  Realizada el 4 de septiembre de 2019.</t>
  </si>
  <si>
    <t>Preparar el diálogo con la comunidad, estableciendo las estrategias para este fin.</t>
  </si>
  <si>
    <t xml:space="preserve">Se evidencian las presentaciones utilizadas en la rendición de cuentas y los listados de asistencia. </t>
  </si>
  <si>
    <t>Se inicia recolección de información de lo realizado por cada entidad del Departamento en el mes de julio y agosto  la cual sera presentada en tres encuentros de diálogo los cuales se desarrollaran en el mes de Septiembre de 2019</t>
  </si>
  <si>
    <t xml:space="preserve">Se evidencia documento en word, correspondiente a la rendición pública de cuentas sobre la garantía de los derechos de primera infancia, la infancia, la adolescencia y la juventud 2016-2019. 
</t>
  </si>
  <si>
    <t xml:space="preserve">Se realizaron tres encuentros de diálogo con jóvenes del departamento, con el objetivo de rendir cuentas sobre 5 temáticas en particular: 1- Educación técnica, tecnológica y superior, 2. Empleo, desempleo y emprendimiento juvenil, 3, Salud y Seguridad Social, 4, Participación Juvenil, 5, Violencia y Conflicto. Se recolectaron en estos encuentros los insumos para la audiencia pública que se llevará a cabo el día 6 de diciembre de 2019. 
Encuentro provincial representantes de la plataforma departamental de juventud. 6/09/2019.
Encuentro Provincial Magdalena Centro. 11/09/2019.
Encuentro Provincial Sabana Centro. 13/09/2019.                                                           Se realizaron quince encuentros de diálogos con Familias, Primera Infancia, Infancia y Adolescentes  asi:
-Primera Infancia, Gestantes y Lactantes con población de los municipios de Soacha y Facatativa, y asistieron 214 personas.
-Prfimera Infancia ( niños y niñas de 3 a 5 años) con población de los municipios de  Guaduas, Guacheta, Choconta, Sibate, El Rosal y Venecia, y asistieron 136 personas
Infancia (niños y niñas de 6 a 11 años)  con población de los municipios de Ubaque, Villeta, Chipaque y San Juan de Rio Seco, y asistieron 116 personas
Adolescentes (niños y niñas de 12 a 17 años)  con poblacion de los municipios de  Tenjo, Cota y Tabio, y asistieron 54 personas . 
La instituciones responsables de atender estos diáogos en su respectivo orden fueron las siguientes: Secretaria de Salud, Secretaria de Educación, IDECUT y INDEPORTES.
</t>
  </si>
  <si>
    <t>Realizar una rendición de cuentas periodica, utilizando los diferentes medios y estrategias (medios digitales)</t>
  </si>
  <si>
    <t>Se evidencian las presentaciones utilizadas en la rendición de cuentas y los listados de asistencia.</t>
  </si>
  <si>
    <t xml:space="preserve">Se adjunta el Link, que soporta y evidencia que se erealizó  la Rendición Pública de Cuentas de Niños, Niñas, Adolescentes y Jóvenes con el fin de  informar, explicar y responder públicamente por las acciones, decisiones y gestión durante su periodo de gobierno, como derecho y espacio de diálogo y derecho ciudadano.
</t>
  </si>
  <si>
    <t xml:space="preserve">Se realizaron tres encuentros de diálogo con jóvenes del departamento, con el objetivo de rendir cuentas sobre 5 temáticas en particular: 1- Educación técnica, tecnológica y superior, 2. Empleo, desempleo y emprendimiento juvenil, 3, Salud y Seguridad Social, 4, Participación Juvenil, 5, Violencia y Conflicto. Se recolectaron en estos encuentros los insumos para la audiencia pública que se llevará a cabo el día 6 de diciembre de 2019. 
Encuentro provincial representantes de la plataforma departamental de juventud. 6/09/2019.
Encuetnro Provincial Magdalena Centro. 11/09/2019.
Encuentro Provincial Sabana Centro. 13/09/2019.                                                          Se realizaron quince encuentros de diálogos con Familias, Primera Infancia, Infancia y Adolescentes  asi:
-Primera Infancia, Gestantes y Lactantes con población de los municipios de Soacha y Facatativa, y asistieron 214 personas.
-Primera Infancia ( niños y niñas de 3 a 5 años) con población de los municipios de  Guaduas, Guacheta, Choconta, Sibate, El Rosal y Venecia, y asistieron 136 personas
Infancia (niños y niñas de 6 a 11 años)  con población de los municipios de Ubaque, Villeta, Chipaque y San Juan de Rio Seco, y asistieron 116 personas
Adolescentes (niños y niñas de 12 a 17 años)  con población de los municipios de  Tenjo, Cota y Tabio, asistieron 54 personas . 
La instituciones responsables de atender estos diáogos en su respectivo orden fueron las siguientes: Secretaria de Salud, Secretaria de Educación, IDECUT y INDEPORTES
</t>
  </si>
  <si>
    <t>No se eviencian nuevos avances en la ejecución de la actividad programada.</t>
  </si>
  <si>
    <t>Hacer una retroalimentación con las inquietudes, solicitudes y comentarios que se deriven de estas actividades.</t>
  </si>
  <si>
    <t xml:space="preserve">Las inquietudes, solicitudes y comentarios que surgieron de los encuentros de diálogo, serán retroalimentadas en la audiencia pública de rendición de cuentas que se realizará el 6 de diciembre del 2019. </t>
  </si>
  <si>
    <t xml:space="preserve">No se evidencian avances de la ejecución de las actividades programadas. 
</t>
  </si>
  <si>
    <t>3.8</t>
  </si>
  <si>
    <t>Acompañar y asesorar  a los enlaces municipales para el seguimiento de las plataformas de Juventud</t>
  </si>
  <si>
    <t xml:space="preserve">
-Priorizar los municipios, teniendo en cuenta la solicitudes de cada municipio y de las organizaciones juveniles.</t>
  </si>
  <si>
    <t>Acompañar a los municipios en la actualización de las Plataformas municipales de Juventud.</t>
  </si>
  <si>
    <t>60 % de los municipios (52) del departamento con plataforma actualizada</t>
  </si>
  <si>
    <t># de plataformas municipaes de juventud actualizadas/52</t>
  </si>
  <si>
    <t>Secretario de Desarrollo Social</t>
  </si>
  <si>
    <t>Se realizó las visitas en territorio a los municipios: Tocancipá, Bojacá, Cota, Ubaté, Tenjo, Mosquera, Guatavita, Fúquene, Sesquilé, Lenguazaque, La Palma, Jerusalén, Silvania, Choachí, Cáqueza, Nocaima, El Colegio, Útica, Manta, Machetá y Nilo, con el fin de promover la conformación y de verificación de los actos administrativos de las plataformas municipales de juventud.</t>
  </si>
  <si>
    <t xml:space="preserve">Se evidencian los listados de asustencia de las visitas efectuadas en 21 municipios. </t>
  </si>
  <si>
    <t>Se brindó asistencia técnicas a las solicitudes que llegan a la gerencia para la juventud y adultez. a los siguientes municipios: Quipile (07/05/2019), Soacha (15/05/2019-18/06/2019), Suesca (17/05/2019), Gama ((29/05/2019), Cachipay (23/05/2019), Ubala (27/05/2019), Vianí (14/06/2019), Junín (21/06/2019), Bituima (19/06/2019), Guasca (7/06/2019), Guayabal de síquima (26/06/2019), Caqueza (17/07/2019), Quetame (11 Y 26/07/2019), Cabrera (11/07/2019), Chipaque (25/07/2019), Albán (30/05/2019-22/07/2019), Sutatausa (30/07/2019), Utica (20/06/2019),Ubaté (05/07/2019), Pandi (19/06/2019), Chaguaní ((06/06/2019), Beltran (18/07/2019), Gachalá (22/05/2019), La Calera (12/06/2019), La Vega(10/05/20190Y 22/07/2019), Fomeque (7/05/2019), Puli (24/05/2019), Sasaima (28/05/2019), Une (9/05/2019).con el fin de asesorar el seguimiento que de debe realizar a las plataformas municipales.</t>
  </si>
  <si>
    <t>Se evidencian actividades de asistencia técnica en los municipios, las cuales son soportadas con los respectivos informes.</t>
  </si>
  <si>
    <t xml:space="preserve">
Se brindó asistencia técnica a las solicitudes que llegan a la Gerencia para la Juventud y Adultez a los siguisentes municipios: El Peñón (4/09/2019); San Antonio del Tequendama (13/09/2019); Funza (24/09/2019); Chipaque (11/09/2019); Subachoque (17/09/2019); San Francisco (4/09/2019); El Rosal (19/09/2019); Tenjo (11/09/2019); Tabio (17/09/2019); Guaduas (24/10/2019); Nimaima (10/10/2019); Guatavita (23/10/2019); Ubalá (3/10/2019); Gama (16/10/2019); Viotá (21/10/2019); Paratebueno (7/10/2019); Guayabal de Síquima (18/10/2019).
</t>
  </si>
  <si>
    <t xml:space="preserve">no se evidencian acciones que demuestren el cumplimiento de la actividad programada. </t>
  </si>
  <si>
    <t>Realizar contacto con la administración municipal y el personero municipal.</t>
  </si>
  <si>
    <t xml:space="preserve">En cada una de las visitas </t>
  </si>
  <si>
    <t>Se realizó capacitación a los 116 municipios del Departamento la cual estuvo dirigida a: Alcaldes, personeros, secretarios de desarrollo social, enlaces de juventud  y secretarios de planeacion en coordinacion con la Procuraduría Provincial y la consejería presidencial Colombia Joven, evento se realizó el dia 13 de junio de 2019 en las instalaciones de la Gobernación con el fin de aclarar conceptos  y unificar criterios en cuanto a la conformacion de las plataformas muniicpales y resoluciones expedidas  por los personeros municipales..</t>
  </si>
  <si>
    <t>Según la información descrita por la entidad responsable se realizaron capacitaciones dirigidas a funcionarios del nivel  municipal.</t>
  </si>
  <si>
    <t>A través de las asistencias técnicas se brindó la asesoría para la actualización de las plataformas municipales, según solicitudes  de los muncicipios de: El Peñón (4/09/2019); San Antonio del Tequendama (13/09/2019); Funza (24/09/2019); Chipaque (11/09/2019); Subachoque (17/09/2019); San Francisco (4/09/2019); El Rosal (19/09/2019); Tenjo (11/09/2019); Tabio (17/09/2019); Guaduas (24/10/2019); Nimaima (10/10/2019); Guatavita (23/10/2019); Ubalá (3/10/2019); Gama (16/10/2019); Viotá (21/10/2019); Paratebueno (7/10/2019); Guayabal de Síquima (18/10/2019).</t>
  </si>
  <si>
    <t>Se evidencian las Asistencias Tenicas efectuadas en los municipios de: El Peñón (4/09/2019); San Antonio del Tequendama (13/09/2019); Funza (24/09/2019); Chipaque (11/09/2019); Subachoque (17/09/2019); San Francisco (4/09/2019); El Rosal (19/09/2019); Tenjo (11/09/2019); Tabio (17/09/2019); Guaduas (24/10/2019); Nimaima (10/10/2019); Guatavita (23/10/2019); Ubalá (3/10/2019); Gama (16/10/2019); Viotá (21/10/2019); Paratebueno (7/10/2019); Guayabal de Síquima (18/10/2019).</t>
  </si>
  <si>
    <t>Realizar una charla de sensibilización con la poblacion joven del municipio.</t>
  </si>
  <si>
    <t>Se realizó desarrollo de la oferta institucional y se brindó sensibilización a los jóvenes de 114 municipios del departamento a través de las reuniones provinciales con el siguiente cronograma:
Provincia de Soacha: 28/06/2019, Provincia de Guavio; 3/07/2019; Sabana de Occidente: 4/07/2019; Valle de Ubaté: 5/07/2019; Almeidas: 9/07/2019; Rionegro: 10/07/2019; Bajo Magdalena: 12/07/2019; Gualivá: 12/07/2019; Sabana Centro: 13/07/2019; Alto Magdalena: 13/07/2019; Tequendama: 16/06/2019; Magdalena Centro: 17/07/2019; Sumapaz: 17/07/2019; Oriente: 17/07/2019.</t>
  </si>
  <si>
    <t>Según información aportada por la entidad responsable,  se realizaron charlas de sensibilización a la población joven de los 114 municipios de Cundinamarca, pendientes dos municipios por conformación de plataforma Juvenil que son Medina y Nariño.</t>
  </si>
  <si>
    <t xml:space="preserve">Se realizaron tres encuentros de diálogo con jóvenes del departamento, con el objetivo de rendir cuentas sobre 5 temáticas en particular: 1- Educación técnica, tecnológica y superior, 2. Empleo, desempleo y emprendimiento juvenil, 3, Salud y Seguridad Social, 4, Participación Juvenil, 5, Violencia y Conflicto. Se recolectaron en estos encuentros los insumos para la audiencia pública que se llevará a cabo el día 6 de diciembre de 2019. 
Encuentro provincial representantes de la plataforma departamental de juventud. 6/09/2019.
Encuetnro Proviencial Magdalena Centro. 11/09/2019.
Encuentro Provincial Sabana Centro. 13/09/2019.Se realizaron quince encuentros de diálogos con Familias, Primera Infancia, Infancia y Adolescentes  asi:
-Primera Infancia, Gestantes y Lactantes con población de los municipios de Soacha y Facatativa, y asistieron 214 personas.
-Primera Infancia ( niños y niñas de 3 a 5 años) con población de los municipios de  Guaduas, Guachetá, Chocontá, Sibaté, El Rosal y Venecia, y asistieron 136 personas
Infancia (niños y niñas de 6 a 11 años)  con población de los municipios de Ubaque, Villeta, Chipaque y San Juan de Rio Seco, asistieron 116 personas
Adolescentes (niños y niñas de 12 a 17 años)  con población de los municipios de  Tenjo, Cota y Tabio,  asistieron 54 personas . 
La instituciones responsables de atender estos diálogos en su respectivo orden fueron las siguientes: Secretaría de Salud, Secretaría de Educación, IDECUT y INDEPORTES
</t>
  </si>
  <si>
    <t xml:space="preserve">Las evidencias subidas demuestran el cumplimiento de las actividades programadas: Encuentro provincial representantes de la plataforma departamental de juventud. 6/09/2019.
Encuetnro Proviencial Magdalena Centro. 11/09/2019.
Encuentro Provincial Sabana Centro. 13/09/2019.Se realizaron quince encuentros de diálogos con Familias, Primera Infancia, Infancia y Adolescentes  asi:
-Primera Infancia, Gestantes y Lactantes con población de los municipios de Soacha y Facatativa, y asistieron 214 personas.
-Primera Infancia ( niños y niñas de 3 a 5 años) con población de los municipios de  Guaduas, Guachetá, Chocontá, Sibaté, El Rosal y Venecia, y asistieron 136 personas
Infancia (niños y niñas de 6 a 11 años)  con población de los municipios de Ubaque, Villeta, Chipaque y San Juan de Rio Seco, asistieron 116 personas
Adolescentes (niños y niñas de 12 a 17 años)  con población de los municipios de  Tenjo, Cota y Tabio,  asistieron 54 personas . </t>
  </si>
  <si>
    <t xml:space="preserve">Acompañar al personero municipal, en las actividades necesarias para la elaboración del documento. </t>
  </si>
  <si>
    <r>
      <t>Se brinda asistencia técnica a los personeros  en el mes de julio que requieran la información para actualización y conformación de la plataforma de juventud de los municipios del Departamento, asi mismos se envia a través de los correos de cada personero, los formatos que se deben elaborar para la conformación y/o actualización de las plataformas municipales</t>
    </r>
    <r>
      <rPr>
        <sz val="10"/>
        <color rgb="FFFF0000"/>
        <rFont val="Arial"/>
      </rPr>
      <t>.</t>
    </r>
  </si>
  <si>
    <t>Según información aportada por los responsables de la actividad,  se brindó asistencia téncia a los personeros, secretarios de desarrollo y enlaces municipales en el mes de julio de 2019, en las instalaciones de la Gobernación,  para la actualización y conformación de la plataforma de Juventud de los municipios del departamento..</t>
  </si>
  <si>
    <t>Se realizó una  única jornada con personeros en meses anteriores (Julio) lo cual permitió adelantar las actividades necesarias para la elaboracion de las resoluciones de la plataforma de juventud.</t>
  </si>
  <si>
    <t>No se evidencian documentos quie determinen el cumplimiento total de la actividad programada.</t>
  </si>
  <si>
    <t>3.9</t>
  </si>
  <si>
    <t>Soialización y divulgación de la Política Pública de Participación Ciudadana</t>
  </si>
  <si>
    <t>Socialización a funcionarios de la Gobernación de Cundinamarca</t>
  </si>
  <si>
    <t xml:space="preserve">Socializar y divulgar la Política Pública de participación ciudadana </t>
  </si>
  <si>
    <t>... de socializaciones realizadas/ ...de personas participantes en la socialización</t>
  </si>
  <si>
    <t># de socializaciones realizadas/ # de personas participantes en la socialización</t>
  </si>
  <si>
    <t>Secretaría de Gobierno- Dirección de Asuntos Municipales</t>
  </si>
  <si>
    <t>Secretarías de Prensa y TIC</t>
  </si>
  <si>
    <t>31 de Julio</t>
  </si>
  <si>
    <t>Se espera que la Política pública de Participación sea aprobada en el mes de mayo, para su posterior socialización</t>
  </si>
  <si>
    <t>Se realizó capacitación a los 116 municipios del Departamento la cual estuvo dirigida a: Alcaldes, personeros, secretarios de desarrollo social, enlaces de juventud  y secretarios de planeacion en coordinacion con la Procuraduría Provincial y la consejería presidencial Colombia Joven. El evento se realizó el dia 13 de junio de 2019 en las instalaciones de la Gobernación.
Se realizó asistencia técnica a los enlaces municipales con el propósito de asesorar en lo concerniente a las plataformas municipales visitandose a los municipios : Quipile (07/05/2019), Soacha (15/05/2019-18/06/2019), Suesca (17/05/2019), Gama ((29/05/2019), Cachipay (23/05/2019), Ubala (27/05/2019), Vianí (14/06/2019), Junín (21/06/2019), Bituima (19/06/2019), Guasca (7/06/2019), Guayabal de síquima (26/06/2019), Caqueza (17/07/2019), Quetame (11 Y 26/07/2019), Cabrera (11/07/2019), Chipaque (25/07/2019), Albán (30/05/2019-22/07/2019), Sutatausa (30/07/2019), Utica (20/06/2019),Ubaté (05/07/2019), Pandi (19/06/2019), Chaguaní ((06/06/2019), Beltran (18/07/2019), Gachalá (22/05/2019), La Calera (12/06/2019), La Vega(10/05/20190Y 22/07/2019), Fomeque (7/05/2019), Puli (24/05/2019), Sasaima (28/05/2019), Une (9/05/2019).</t>
  </si>
  <si>
    <t>El seguimiento hecho por los responsables no es coherente con la actividad definida.</t>
  </si>
  <si>
    <t>Sa adelanto capacitacion por parte del Ministerio de Salud en el marco del Nodo de Participacion Social, donde se aprovecho la nutrida asistencia de lideres SIAU Y SAC del Departamento y se llevo a cabo retroalimentacion de los planes de accion de la Politica Publica de Participacion Social PPSS, se aceptaron preguntas, se hizo un ejercicio teorico-practico, se despejaron dudas y se recordaron compromisos y fechas de entrega de seguimiento a estos planes de accion (septiembre 23 de 2019).</t>
  </si>
  <si>
    <t>Lista de asistentes, URL micrositio web de la Oficina OPACS</t>
  </si>
  <si>
    <t xml:space="preserve">No se evidencian nuevas acciones que determinen el cumplimiento de las acciones propuestas. </t>
  </si>
  <si>
    <t>Socialización a ciudadanos del Departamento</t>
  </si>
  <si>
    <t>Realizamos monitoreo a través de las asistencias técnicas brindadas a los coordinadores y enlaces de juventud municipal, haciendos seguimiento a la vigencia de los instrumentos, generando la semaforización de los municipios según el estado de su plataforma. actividad realizada el 13 de junio del 2019 en el salon de gobernadores- Gobernacion de Cundinamarca.</t>
  </si>
  <si>
    <t>Lo descrito por la Secretaría de Planeación no corresponde a la actividad programada.
 Sin embargo en las evidencias, se allega la convocatoria a reunión de fecha 18 de junio de 2019, por parte de la Gerencia para la juventud y la adultez de la Secretaría de Desarrollo Social a coordinadores y enlaces municipales a los coordinadores y enlaces municipales para socializar la Política Pública de Juventud y su implementación., así como la elección de los delegados.</t>
  </si>
  <si>
    <t>Ejecución del plan de implementación de la Política Pública de Participación Cudadana</t>
  </si>
  <si>
    <t>Se realiza actualización y digitalizacion de la base de datos de los integrantes que conforman cada plataforma en el mes de julio de 2019 de los municpios del departamento (sistematización).</t>
  </si>
  <si>
    <t xml:space="preserve">Lo descrito por la Secretaría de Planeación no corresponde a la actividad programada. 
Igualmente no se aportaron evidencias  de la ejecución del plan de implementación de la Política Pública de Juventud..
</t>
  </si>
  <si>
    <t>No se evidencian nuevas acciones que determinen el cumplimiento de las acciones propuestas.</t>
  </si>
  <si>
    <t>Control / Evaluación</t>
  </si>
  <si>
    <t>Hacer acompañamiento y orientación técnica a los enlaces municipales para el monitoreo a las plataformas juveniles</t>
  </si>
  <si>
    <t>Realizar el acercamiento con el encargado de jvuentud en cada municipio</t>
  </si>
  <si>
    <t>Monitorear el avance, actualización y funcionamiento de las plataformas municipales de juventud</t>
  </si>
  <si>
    <t>Un (1) informe de monitoreo a las plataformas juveniles</t>
  </si>
  <si>
    <t># de informes de monitoreo a las plataformas juveniles</t>
  </si>
  <si>
    <t>Gerente de Juventud y adultez</t>
  </si>
  <si>
    <t>Se realizó las visitas en territorio a los municipios: Tocancipá, Bojacá, Cota, Ubaté, Tenjo, Mosquera, Guatavita, Fúquene, Sesquilé, Lenguazaque, La Palma, Jerusalén, Silvania, Choachí, Caqueza, Nocaima, El Colegio, Útica, Manta, Machetá y Nilo, con el fin de promover la conformación y de verificación de los actos administrativos de las plataformas municipales de juventud.</t>
  </si>
  <si>
    <t>En el monitoreo realizado por la Secretaría de Planeación, evidencian capacitación a funcionarios de los 116 municipios del departmento y realización de mesas técnicas a los enlaces muncipales, para asesoría en lo relacionado con las plataformas municipales.</t>
  </si>
  <si>
    <t xml:space="preserve">
Se realizó asistencia técnica a los enlaces municipales de juventud con el propósito de asesorar en lo concerniente a las plataformas municipales visitandose a los municipios de: El Peñón (4/09/2019); San Antonio del Tequendama (13/09/2019); Funza (24/09/2019); Chipaque (11/09/2019); Subachoque (17/09/2019); San Francisco (4/09/2019); El Rosal (19/09/2019); Tenjo (11/09/2019); Tabio (17/09/2019); Guaduas (24/10/2019); Nimaima (10/10/2019); Guatavita (23/10/2019); Ubalá (3/10/2019); Gama (16/10/2019); Viotá (21/10/2019); Paratebueno (7/10/2019); Guayabal de Síquima (18/10/2019).
</t>
  </si>
  <si>
    <t xml:space="preserve">Las evidencias del cumplimiento de las acciones ejecutadas en los municipios de : El Peñón (4/09/2019); San Antonio del Tequendama (13/09/2019); Funza (24/09/2019); Chipaque (11/09/2019); Subachoque (17/09/2019); San Francisco (4/09/2019); El Rosal (19/09/2019); Tenjo (11/09/2019); Tabio (17/09/2019); Guaduas (24/10/2019); Nimaima (10/10/2019); Guatavita (23/10/2019); Ubalá (3/10/2019); Gama (16/10/2019); Viotá (21/10/2019); Paratebueno (7/10/2019); Guayabal de Síquima (18/10/2019), demuestran el cumplimiento de las acciones propuestas. </t>
  </si>
  <si>
    <t>Monitoreo a los instrumentos en cada municipio (fichas de caracterización, estrategias de promoción, agendas, etc.)</t>
  </si>
  <si>
    <t>El  monitoreo se realiza se realiza a través de asisitencias técnicas a coordinadores y enlaces de las juventudes municipales.</t>
  </si>
  <si>
    <t xml:space="preserve">A través de las asistencias técnicas brindadas por los profesionales de la Gerencia para la Juventud y Adultez se realiza monitoreo de de la vigencia de los instrumentos  como caracterización de las organizaciones. Que hacen parte de la plataforma municipal de los municipios de  El Peñón (4/09/2019); San Antonio del Tequendama (13/09/2019); Funza (24/09/2019); Chipaque (11/09/2019); Subachoque (17/09/2019); San Francisco (4/09/2019); El Rosal (19/09/2019); Tenjo (11/09/2019); Tabio (17/09/2019); Guaduas (24/10/2019); Nimaima (10/10/2019); Guatavita (23/10/2019); Ubalá (3/10/2019); Gama (16/10/2019); Viotá (21/10/2019); Paratebueno (7/10/2019); Guayabal de Síquima (18/10/2019).
</t>
  </si>
  <si>
    <t xml:space="preserve">No se evidencian nuevas acciones que determinen el cumplimiento de la actividad propuesta. </t>
  </si>
  <si>
    <t>Actualización con la información obtenida desde cada municipio.</t>
  </si>
  <si>
    <t>Se actualiza la información de los municipios.</t>
  </si>
  <si>
    <t>Se matiene la base de datos con los integrantes de las organizaciones, realizada en meses anteriores a través de los profesionales de la Gerencia para la Juventud y Adultez que realizan asistencia técnica en terrirorio con el fin de tener datos actualizados.</t>
  </si>
  <si>
    <t xml:space="preserve">No se evidencia nuevas accions que determinen el cumpliminto de las accines propuestas. </t>
  </si>
  <si>
    <t>Elaborar y presentar Informes de avance de la Política Pública de Participación al Consejo Departamental de Participación Ciudadana</t>
  </si>
  <si>
    <t>Socializar Plan de Implementación al Consejo Departamental de Participación año 2019</t>
  </si>
  <si>
    <t>informar sobre el avance de la implementación de la política pública de participación ciudadana al consejo departamental de participación ciudadana</t>
  </si>
  <si>
    <t>Dos (2) informes presentados ante el Consejo Departamental de Participación Ciudadana</t>
  </si>
  <si>
    <t># informes presentados ante el Consejo Departamental de Participación Ciudadana</t>
  </si>
  <si>
    <t>Tan pronto como sea aprobada la Política pública, se convocará al Consejo Departamental de Participación, para socializar Plan de Implementación</t>
  </si>
  <si>
    <t>No se evidencia avance de la actividad programada en el presente periodo.</t>
  </si>
  <si>
    <t>No se evidencia nuevas accions que determinen el cumpliminto de las accines propuestas.</t>
  </si>
  <si>
    <t>Elaboración informe y presentación avance</t>
  </si>
  <si>
    <t>Acciones Transversales</t>
  </si>
  <si>
    <t xml:space="preserve">Identificar y dinamizar las instancias de participación juvenil a traves de la apuesta transversal de "Juventud".
</t>
  </si>
  <si>
    <t>Hacer seguimiento con los enlaces de las diferentes entidades en las transversales.</t>
  </si>
  <si>
    <t>Fortalecer la participacion juvenil desde las apuestas transversales.</t>
  </si>
  <si>
    <r>
      <rPr>
        <sz val="10"/>
        <color rgb="FFFF0000"/>
        <rFont val="Arial"/>
      </rPr>
      <t>Una (</t>
    </r>
    <r>
      <rPr>
        <sz val="10"/>
        <rFont val="Arial"/>
      </rPr>
      <t>1) instancia (apuesta transversal) dinamizada.</t>
    </r>
  </si>
  <si>
    <t>Instancias fortalecida para la participacion juvenil.</t>
  </si>
  <si>
    <t>Gerente para la Juventud y adultez</t>
  </si>
  <si>
    <t>Secretarías de Desarrollo Social, Prensa, Educación, Indeportes, Competitividad, Agricultura</t>
  </si>
  <si>
    <t>Se realiza reunión de seguimiento para la Apuesta Transversal de Juventud el 24 de Junio de 2019 con el fin de aprobar el plan de implementacion de la Politica Pública de juventud.</t>
  </si>
  <si>
    <t>Se evidencia acta del 24 de mayo de 2019, de la reunión del Consejo Departamental de Políticas públicas para las Juventudes y aprobación del Plan de implementación de la Política. Igualmente se adjunta evidencia de la agenda para la reunión de Junio 24 de 2019.</t>
  </si>
  <si>
    <t xml:space="preserve">Se socializó y validó en el Consejo Departamental de Política Púbica de Juventud, las temáticas que se desarrollarían en los encuentros de diálogo con jóvenes y se definió la metodología. Se coordinó un encuentro de diálogo con la provincia del Magadalena Centro (representación de municipios de categorías 4, 5 y 6), un con la provincia de Sabana Centro (representación de municipios de categorías 1, 2 y 3) y un encuentro de diálogo con los jóvenes delegados de la plataforma departamental. </t>
  </si>
  <si>
    <t xml:space="preserve">no evidencian las acciones ejecutadas para dar cumplimiento a la actividad propuesta. </t>
  </si>
  <si>
    <t xml:space="preserve">Reaizar la visita de A.T a las E.S.E´S y entes territoriales   formas de Participación Social. </t>
  </si>
  <si>
    <t>Brindar asistencia tecnica a las E.S.E y alcaldias para orientar en los territorios las estrategias de participación ciudadana.</t>
  </si>
  <si>
    <t xml:space="preserve">100% E.S.E'S y entes territoriales reciben visita A.T en formas de participación </t>
  </si>
  <si>
    <t>% de ESE'S y entidades territoriales que recibieron visita de A.T en formas de participación social</t>
  </si>
  <si>
    <t>De enero a Noviembre</t>
  </si>
  <si>
    <r>
      <rPr>
        <b/>
        <sz val="10"/>
        <rFont val="Arial"/>
      </rPr>
      <t>Para el mes de Enero 2019</t>
    </r>
    <r>
      <rPr>
        <sz val="10"/>
        <rFont val="Arial"/>
      </rPr>
      <t xml:space="preserve"> se programan diez (10) Asistencias Técnicas, cinco (5) a ESEs Hospitales y cinco (5) a Alcaldías.  Se realizan Ocho efectivas (8). Igualmente se realizan seis (6) AT en oficina. Total AT Enero 2019:  Catorce (14) AT. No se realizaron Dos (2) Visitas AT a los municipios de Arbeláez y Fusagasugá, por traslado de la funcionaria Trinidad Pachón. Además, una funcionaria se hallaba (Maribel) en vacaciones.
Alcaldías (5):  Viotá, Nemocón, Simijaca, El Peñón y Ubaté.
ESEs (3): Fómeque, Viotá y Nemocón.
En Oficina (6): Ubaté, Guayabal de Síquima, Personal VIC, personal Salud Pública, Sibaté, Viotá.
</t>
    </r>
    <r>
      <rPr>
        <b/>
        <sz val="10"/>
        <rFont val="Arial"/>
      </rPr>
      <t>Para el mes de  Febrero/19.</t>
    </r>
    <r>
      <rPr>
        <sz val="10"/>
        <rFont val="Arial"/>
      </rPr>
      <t xml:space="preserve"> Se realizan trece (13) visitas de campo y siete (7) Asistencias técnicas en oficina, con un total de veinte (20) actividades de AT.
Alcaldías (11 ): Albán,Cachipay, Cogua, Lenguazaque, Manta, Nocaima, Pulí, San Cayetano,Sibaté, Tausa y  Ubaque.
.  ESEs (2):  Soacha y Tausa,
.  En Oficina ( 7):  ESEs de Soacha, Chía, El Peñón y Cáqueza Y Alcaldías de Bituima, Cáqueza y Cota. 
</t>
    </r>
    <r>
      <rPr>
        <b/>
        <sz val="10"/>
        <rFont val="Arial"/>
      </rPr>
      <t xml:space="preserve">Para el mes de Marzo/19: </t>
    </r>
    <r>
      <rPr>
        <sz val="10"/>
        <rFont val="Arial"/>
      </rPr>
      <t>Se realizan diecinueve (19) de las cuales dieciseis (16) fueron de campo a los municipios programados y tres (3) en Oficina, realizando capacitación en formas de Participación. Teniendo en cuenta la programación en Plan de Coherencia se registraron quince (15), cumpliendo y superando lo programado, por tanto cumplimiento  a cabalidad con lo programado en la Oficina OPACS. 
. Alcaldías (12) : Arbeláez,   Gachancipá, Granada, Guayabal de Síquima,Guasca, Gutiérrez ,Nimaima ,Paime,Pandi, Sopó, Susa, Quebradanegra.
.  ESES  ( 4) :  Arbeláez, Funza, Nimaima  y en oficina Vergara.
.  En oficina (3):  Alcaldía de   Quipile y ESE de Vergara. La tercera Asistencia Técnica en Oficina se llevó a cabo a las alumnas en pasantía de la Uniminuto.
Se observa cumplimiento superado numéricamente, por el total de 48 actividades de Asistencia Técnica en 32 municipios y una meta de 20.
 Para los meses de Enero, Febrero y marzo/19, se realizó entrega de Buzones, Avisos SAC y SIAU y publicidad en Derechos y Deberes en salud a las ESEs y Alcaldías faltantes y que no habían reclamado la publicidad.
Igualmente en las visitas realizadas durante el trimestre cada referente de la Oficina OPACS hizo entrega de archivo de publicidad en Derechos y Deberes en medio magnético, según diseño y emisión de la Oficina de Prensa de la Gobernación de Cundinamarca.</t>
    </r>
  </si>
  <si>
    <t xml:space="preserve">Se evidencian los listados de asustencia de las visitas efectuadas en 5 ESEs y 5 alcaldias . 
Se evincian los listados de Asistencias desarrolladas en el mes de Febbrero: 20 Asistencias tecnicas con sus respectivos informes, Encuestas de Satisfacción, listados de asistencia y en marzo 10 assitencias tecnicas con los mismos documentos desarrolados. </t>
  </si>
  <si>
    <t>Para el mes de Octubre/2019 se programan y realizan veintidós (22) asistencias técnicas en oficina, atendiendo al cumplimiento de Ley de Garantías.
Alcaldías:  Dieciocho (18): Fómeque , Fosca, Guatavita, Gutiérrez (x 2);   Machetá (x2), Pacho,  Puerto Salgar,  Soacha, Sopó,Tabio, Tenjo, Tibirita, Topaipí,Ubalá,Venecia, Villeta, 
ESEs:  Cuatro (4). Arbeláez, San Juan de Rioseco, Hus  Samaritana  y UFHUS Zipaquirá.
NOTA:  Las asistencias técnicas se programaron para seguimiento en oficina.
Para el mes de Noviembre/2019. se programan y realizan Once (11)  Asistencias Técnicas en oficina.
Alcaldías:  Cuatro (4): Gachetá, Puerto Salgar, Venecia,Vianí.
ESEs:  Siete (7). Carupa, Funza, La Vega, Madrid,  Nemocón,Silvania, Tocaima 
NOTA:  Las asistencias técnicas se realizaron en oficina.</t>
  </si>
  <si>
    <t>Actas de asistencia técnica</t>
  </si>
  <si>
    <t xml:space="preserve">Se evidencian actas de Asistencia tecnica en los municipios relacinados en Seguimientos Responsables de la Activifad, en los cuales se socializó lo rlacionado con la normatividd vigente en materia de Participación Ciudadana </t>
  </si>
  <si>
    <t xml:space="preserve">Realización del segundo Foro Departamental de Participación Social en Salud y encuentros provinciales
</t>
  </si>
  <si>
    <t xml:space="preserve">El segundo Foro Departamental de participación Social en Salud dirigido a los funcionarios de las alcaldias municipales, prestadores de servicios de salud, organizaciones sociales, instituciones educativas de nivel superior, lideres SIAU y SAC y comunidad en general. </t>
  </si>
  <si>
    <t>Foro Departamental de participación social en salud</t>
  </si>
  <si>
    <r>
      <rPr>
        <sz val="10"/>
        <color rgb="FFFF0000"/>
        <rFont val="Arial"/>
      </rPr>
      <t>Un (1) foro</t>
    </r>
    <r>
      <rPr>
        <sz val="10"/>
        <rFont val="Arial"/>
      </rPr>
      <t xml:space="preserve"> y # de grupos sociales participantes. 
</t>
    </r>
  </si>
  <si>
    <t>30 de Septiembre</t>
  </si>
  <si>
    <t>Se encuentra programado para el mes de septiembre de 2019</t>
  </si>
  <si>
    <t xml:space="preserve">No se evidencian avances en la ejecución de las actividades programadas. </t>
  </si>
  <si>
    <r>
      <t xml:space="preserve">Para el mes de Octubre/2019 se programa y lleva a cabo convocatoria de capacitación y charla sobre "Prevención del Suicidio", actividad que se realiza en taller con análisis de mitos entre sus asistentes el dia 15/10/2019, por parte de un profesional en Psicología y donde se recogen registros de asistencia.  Se adelanta </t>
    </r>
    <r>
      <rPr>
        <u/>
        <sz val="10"/>
        <rFont val="Arial"/>
      </rPr>
      <t>Videoconferencia</t>
    </r>
    <r>
      <rPr>
        <sz val="10"/>
        <rFont val="Arial"/>
      </rPr>
      <t xml:space="preserve"> programada para el 28/10/2019 que por cuestiones de logística se reprograma para el 5/Nov/2019, por parte de la Secretaría de las TICs donde se resolverán "Preguntas Frecuentes" en Participación Social, entre una selección de consultas elevadas a la Oficina OPACS, previamente se envia convocatoria e indicaciones de conexion a las ESEs y Alcaldías del Departamento, para interactuar en tiempo real con ellos, se obtuvo un registro de cuarenta y cuatro (44) personas conectadas, según reporte de la Secretaria de las TICs. Además  Se llevo a cabo reunión de articulación con las referentes de la Dirección de Salud Pública y el Equipo Opacs de Participación, con el fin de direccionar actividades en los municipios orientadas al autocuidado y cultura de la salud, contempladas dentro de la Ruta Integral de Atención en Salud (RIAS) y modelo de Atención Primaria en Salud (APS), para lo cual  se programa el dia del Usuarito a llevarse a cabo el próximo 31 de Octubre/2019 entre cinco (5)  ESEs de la Red Pública Departamental (Arbeláez, Cáqueza, Medina, Tabio y Vianí), aprovechando el dia de los niños y para en este escenario instruirlos en deberes y derechos desde temprana edad. Es asi que para el mes de Noviembre/2019 se dá continuidad a las actividades de movilización en salud, con socialización de Derechos y Deberes entre las comunidades de las cinco ESEs priorizadas de APS adelantando, según lo convenido con las líderes PIC, SAC y SIAU,  actividades coordinadas y dirigidas a la comunidad y especialmente a los niños, para que sean el semillero de participacion social en sus comunidades.</t>
    </r>
  </si>
  <si>
    <t>Informe, listas de asistentes</t>
  </si>
  <si>
    <t xml:space="preserve">se evidencian avances en la ejecución de la activiad programada.  
Es importante tener en cuenta que la actividfad debia desarrollarse en todos ls municipios del Departamento. </t>
  </si>
  <si>
    <t>Hacer relevante las consultas previas para grupos étnicos</t>
  </si>
  <si>
    <t>1. Realización de una consulta previa  afro</t>
  </si>
  <si>
    <t>Visibilizar la participación de la población Afrodescendiente e indígena con apoyos transversales</t>
  </si>
  <si>
    <r>
      <rPr>
        <sz val="10"/>
        <color rgb="FFFF0000"/>
        <rFont val="Arial"/>
      </rPr>
      <t>Dos</t>
    </r>
    <r>
      <rPr>
        <sz val="10"/>
        <color rgb="FF000000"/>
        <rFont val="Arial"/>
      </rPr>
      <t xml:space="preserve"> consultas previas realizadas</t>
    </r>
  </si>
  <si>
    <t># de consultas previas realizadas</t>
  </si>
  <si>
    <t>Secretarías de Desarrollo Social, Prensa, Educación, Indeportes y Secretaría de Gobierno</t>
  </si>
  <si>
    <t>30 de junio  y 30 de noviembre</t>
  </si>
  <si>
    <t xml:space="preserve">No se evidencianavances en la ejecución de las actividades programadas. </t>
  </si>
  <si>
    <t>Se envio correo por parte del Gerente,  solicitando la eliminación de esta actividad</t>
  </si>
  <si>
    <t>No hay soporte de la gestión realizada.</t>
  </si>
  <si>
    <t>no evidencian las acciones ejecutadas para dar cumplimiento a la actividad propuesta.</t>
  </si>
  <si>
    <t>2. Realización de una consulta previa indígena</t>
  </si>
  <si>
    <t>sin avances en la ejecución de las actividades programadas.</t>
  </si>
  <si>
    <t>#ERROR!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</si>
</sst>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240A]d&quot; de &quot;mmmm&quot; de &quot;yyyy"/>
  </numFmts>
  <fonts count="81">
    <font>
      <sz val="11"/>
      <color theme="1"/>
      <name val="Arial"/>
    </font>
    <font>
      <sz val="10"/>
      <color theme="1"/>
      <name val="Arial"/>
    </font>
    <font>
      <b/>
      <sz val="14"/>
      <color rgb="FF000000"/>
      <name val="Tahoma"/>
    </font>
    <font>
      <sz val="11"/>
      <name val="Arial"/>
    </font>
    <font>
      <sz val="14"/>
      <color rgb="FF000000"/>
      <name val="Tahoma"/>
    </font>
    <font>
      <b/>
      <sz val="12"/>
      <color rgb="FF333300"/>
      <name val="Sansserif"/>
    </font>
    <font>
      <sz val="14"/>
      <name val="Arial"/>
    </font>
    <font>
      <sz val="11"/>
      <color rgb="FF000000"/>
      <name val="Calibri"/>
    </font>
    <font>
      <b/>
      <sz val="12"/>
      <color rgb="FF000000"/>
      <name val="Sansserif"/>
    </font>
    <font>
      <sz val="14"/>
      <color theme="1"/>
      <name val="Tahoma"/>
    </font>
    <font>
      <sz val="11"/>
      <color theme="1"/>
      <name val="Calibri"/>
    </font>
    <font>
      <sz val="10"/>
      <color rgb="FF000000"/>
      <name val="Sansserif"/>
    </font>
    <font>
      <b/>
      <sz val="22"/>
      <color rgb="FF000000"/>
      <name val="Calibri"/>
    </font>
    <font>
      <b/>
      <sz val="14"/>
      <color rgb="FF000000"/>
      <name val="Calibri"/>
    </font>
    <font>
      <sz val="16"/>
      <color rgb="FF000000"/>
      <name val="Calibri"/>
    </font>
    <font>
      <b/>
      <sz val="16"/>
      <color rgb="FF000000"/>
      <name val="Calibri"/>
    </font>
    <font>
      <b/>
      <sz val="11"/>
      <color theme="0"/>
      <name val="Calibri"/>
    </font>
    <font>
      <sz val="10"/>
      <color theme="1"/>
      <name val="Calibri"/>
    </font>
    <font>
      <sz val="10"/>
      <color rgb="FF000000"/>
      <name val="Calibri"/>
    </font>
    <font>
      <b/>
      <sz val="10"/>
      <color rgb="FF000000"/>
      <name val="Sansserif"/>
    </font>
    <font>
      <b/>
      <sz val="10"/>
      <color theme="1"/>
      <name val="Arial"/>
    </font>
    <font>
      <b/>
      <sz val="11"/>
      <color theme="1"/>
      <name val="Calibri"/>
    </font>
    <font>
      <sz val="11"/>
      <color theme="1"/>
      <name val="Arial"/>
    </font>
    <font>
      <sz val="11"/>
      <name val="Arial"/>
    </font>
    <font>
      <sz val="11"/>
      <color theme="0"/>
      <name val="Calibri"/>
    </font>
    <font>
      <sz val="10"/>
      <color theme="0"/>
      <name val="Calibri"/>
    </font>
    <font>
      <sz val="10"/>
      <color rgb="FF333300"/>
      <name val="Calibri"/>
    </font>
    <font>
      <sz val="10"/>
      <color rgb="FFFF0000"/>
      <name val="Calibri"/>
    </font>
    <font>
      <sz val="11"/>
      <name val="Arial"/>
    </font>
    <font>
      <b/>
      <sz val="14"/>
      <color theme="1"/>
      <name val="Calibri"/>
    </font>
    <font>
      <sz val="10"/>
      <name val="Arial"/>
    </font>
    <font>
      <sz val="11"/>
      <name val="Arial"/>
    </font>
    <font>
      <sz val="10"/>
      <color theme="1"/>
      <name val="Sansserif"/>
    </font>
    <font>
      <b/>
      <sz val="14"/>
      <color theme="1"/>
      <name val="Sansserif"/>
    </font>
    <font>
      <sz val="11"/>
      <color rgb="FF000000"/>
      <name val="Sansserif"/>
    </font>
    <font>
      <i/>
      <sz val="11"/>
      <color theme="1"/>
      <name val="Calibri"/>
    </font>
    <font>
      <sz val="11"/>
      <color theme="1"/>
      <name val="Tahoma"/>
    </font>
    <font>
      <b/>
      <sz val="14"/>
      <color theme="1"/>
      <name val="Tahoma"/>
    </font>
    <font>
      <sz val="12"/>
      <color rgb="FF000000"/>
      <name val="Tahoma"/>
    </font>
    <font>
      <sz val="12"/>
      <color theme="1"/>
      <name val="Tahoma"/>
    </font>
    <font>
      <b/>
      <sz val="12"/>
      <color rgb="FF000000"/>
      <name val="Calibri"/>
    </font>
    <font>
      <b/>
      <sz val="10"/>
      <color rgb="FF000000"/>
      <name val="Calibri"/>
    </font>
    <font>
      <sz val="11"/>
      <color rgb="FF000000"/>
      <name val="Calibri"/>
    </font>
    <font>
      <u/>
      <sz val="10"/>
      <color rgb="FF0000FF"/>
      <name val="Arial"/>
    </font>
    <font>
      <u/>
      <sz val="10"/>
      <color rgb="FF0563C1"/>
      <name val="Arial"/>
    </font>
    <font>
      <u/>
      <sz val="10"/>
      <color rgb="FF0563C1"/>
      <name val="Calibri"/>
    </font>
    <font>
      <b/>
      <sz val="10"/>
      <color theme="1"/>
      <name val="Calibri"/>
    </font>
    <font>
      <sz val="12"/>
      <color rgb="FF212121"/>
      <name val="Calibri"/>
    </font>
    <font>
      <b/>
      <i/>
      <sz val="12"/>
      <color rgb="FF4472C4"/>
      <name val="Caveat"/>
    </font>
    <font>
      <i/>
      <sz val="12"/>
      <color rgb="FF4472C4"/>
      <name val="Calibri"/>
    </font>
    <font>
      <i/>
      <sz val="11"/>
      <color rgb="FF4472C4"/>
      <name val="Calibri"/>
    </font>
    <font>
      <sz val="11"/>
      <color rgb="FF000000"/>
      <name val="Tahoma"/>
    </font>
    <font>
      <sz val="11"/>
      <color theme="1"/>
      <name val="Calibri"/>
    </font>
    <font>
      <u/>
      <sz val="10"/>
      <color theme="1"/>
      <name val="Arial"/>
    </font>
    <font>
      <u/>
      <sz val="10"/>
      <color rgb="FF0563C1"/>
      <name val="Arial"/>
    </font>
    <font>
      <u/>
      <sz val="10"/>
      <color theme="10"/>
      <name val="Arial"/>
    </font>
    <font>
      <u/>
      <sz val="10"/>
      <color theme="10"/>
      <name val="Arial"/>
    </font>
    <font>
      <u/>
      <sz val="10"/>
      <color theme="10"/>
      <name val="Arial"/>
    </font>
    <font>
      <b/>
      <sz val="20"/>
      <color theme="1"/>
      <name val="Calibri"/>
    </font>
    <font>
      <b/>
      <sz val="18"/>
      <color theme="1"/>
      <name val="Calibri"/>
    </font>
    <font>
      <b/>
      <sz val="14"/>
      <name val="Calibri"/>
    </font>
    <font>
      <sz val="10"/>
      <name val="Calibri"/>
    </font>
    <font>
      <sz val="11"/>
      <name val="Calibri"/>
    </font>
    <font>
      <sz val="10"/>
      <color rgb="FFFFFFFF"/>
      <name val="Calibri"/>
    </font>
    <font>
      <b/>
      <sz val="11"/>
      <color rgb="FF000000"/>
      <name val="Calibri"/>
    </font>
    <font>
      <u/>
      <sz val="10"/>
      <color rgb="FF000000"/>
      <name val="Calibri"/>
    </font>
    <font>
      <sz val="11"/>
      <color rgb="FF0563C1"/>
      <name val="Calibri"/>
    </font>
    <font>
      <u/>
      <sz val="11"/>
      <color theme="10"/>
      <name val="Calibri"/>
    </font>
    <font>
      <b/>
      <sz val="10"/>
      <name val="Calibri"/>
    </font>
    <font>
      <sz val="11"/>
      <color rgb="FFFFFFFF"/>
      <name val="Calibri"/>
    </font>
    <font>
      <sz val="11"/>
      <color theme="1"/>
      <name val="Verdana"/>
    </font>
    <font>
      <sz val="11"/>
      <color rgb="FFFF0000"/>
      <name val="Calibri"/>
    </font>
    <font>
      <sz val="12"/>
      <color rgb="FF000000"/>
      <name val="Calibri"/>
    </font>
    <font>
      <u/>
      <sz val="10"/>
      <name val="Calibri"/>
    </font>
    <font>
      <u/>
      <sz val="10"/>
      <color theme="10"/>
      <name val="Calibri"/>
    </font>
    <font>
      <sz val="14"/>
      <color rgb="FF000000"/>
      <name val="Calibri"/>
    </font>
    <font>
      <sz val="10"/>
      <color theme="10"/>
      <name val="Calibri"/>
    </font>
    <font>
      <b/>
      <sz val="10"/>
      <name val="Arial"/>
    </font>
    <font>
      <sz val="10"/>
      <color rgb="FFFF0000"/>
      <name val="Arial"/>
    </font>
    <font>
      <u/>
      <sz val="10"/>
      <name val="Arial"/>
    </font>
    <font>
      <sz val="10"/>
      <color rgb="FF000000"/>
      <name val="Arial"/>
    </font>
  </fonts>
  <fills count="16">
    <fill>
      <patternFill patternType="none"/>
    </fill>
    <fill>
      <patternFill patternType="gray125"/>
    </fill>
    <fill>
      <patternFill patternType="solid">
        <fgColor rgb="FFFFFFFF"/>
        <bgColor rgb="FFFFFFFF"/>
      </patternFill>
    </fill>
    <fill>
      <patternFill patternType="solid">
        <fgColor rgb="FFBDD6EE"/>
        <bgColor rgb="FFBDD6EE"/>
      </patternFill>
    </fill>
    <fill>
      <patternFill patternType="solid">
        <fgColor rgb="FFDEEAF6"/>
        <bgColor rgb="FFDEEAF6"/>
      </patternFill>
    </fill>
    <fill>
      <patternFill patternType="solid">
        <fgColor rgb="FF2F5496"/>
        <bgColor rgb="FF2F5496"/>
      </patternFill>
    </fill>
    <fill>
      <patternFill patternType="solid">
        <fgColor rgb="FFFFFF00"/>
        <bgColor rgb="FFFFFF00"/>
      </patternFill>
    </fill>
    <fill>
      <patternFill patternType="solid">
        <fgColor rgb="FFD6DCE4"/>
        <bgColor rgb="FFD6DCE4"/>
      </patternFill>
    </fill>
    <fill>
      <patternFill patternType="solid">
        <fgColor rgb="FFD8D8D8"/>
        <bgColor rgb="FFD8D8D8"/>
      </patternFill>
    </fill>
    <fill>
      <patternFill patternType="solid">
        <fgColor rgb="FF2E75B5"/>
        <bgColor rgb="FF2E75B5"/>
      </patternFill>
    </fill>
    <fill>
      <patternFill patternType="solid">
        <fgColor theme="0"/>
        <bgColor theme="0"/>
      </patternFill>
    </fill>
    <fill>
      <patternFill patternType="solid">
        <fgColor rgb="FFFFC000"/>
        <bgColor rgb="FFFFC000"/>
      </patternFill>
    </fill>
    <fill>
      <patternFill patternType="solid">
        <fgColor rgb="FFFF0000"/>
        <bgColor rgb="FFFF0000"/>
      </patternFill>
    </fill>
    <fill>
      <patternFill patternType="solid">
        <fgColor rgb="FFBDD7EE"/>
        <bgColor rgb="FFBDD7EE"/>
      </patternFill>
    </fill>
    <fill>
      <patternFill patternType="solid">
        <fgColor rgb="FFDDEBF7"/>
        <bgColor rgb="FFDDEBF7"/>
      </patternFill>
    </fill>
    <fill>
      <patternFill patternType="solid">
        <fgColor theme="7"/>
        <bgColor theme="7"/>
      </patternFill>
    </fill>
  </fills>
  <borders count="9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bottom/>
      <diagonal/>
    </border>
    <border>
      <left/>
      <right/>
      <top/>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right style="medium">
        <color rgb="FF000000"/>
      </right>
      <top style="medium">
        <color rgb="FF000000"/>
      </top>
      <bottom style="medium">
        <color rgb="FF000000"/>
      </bottom>
      <diagonal/>
    </border>
    <border>
      <left/>
      <right/>
      <top/>
      <bottom/>
      <diagonal/>
    </border>
    <border>
      <left/>
      <right/>
      <top style="thin">
        <color rgb="FF000000"/>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bottom/>
      <diagonal/>
    </border>
    <border>
      <left/>
      <right/>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diagonal/>
    </border>
    <border>
      <left/>
      <right/>
      <top/>
      <bottom/>
      <diagonal/>
    </border>
    <border>
      <left/>
      <right/>
      <top/>
      <bottom/>
      <diagonal/>
    </border>
    <border>
      <left style="medium">
        <color rgb="FF000000"/>
      </left>
      <right/>
      <top/>
      <bottom/>
      <diagonal/>
    </border>
    <border>
      <left/>
      <right style="medium">
        <color rgb="FF000000"/>
      </right>
      <top/>
      <bottom/>
      <diagonal/>
    </border>
    <border>
      <left style="thin">
        <color rgb="FF000000"/>
      </left>
      <right/>
      <top/>
      <bottom/>
      <diagonal/>
    </border>
    <border>
      <left/>
      <right/>
      <top style="thin">
        <color rgb="FF000000"/>
      </top>
      <bottom/>
      <diagonal/>
    </border>
    <border>
      <left/>
      <right/>
      <top/>
      <bottom style="thin">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bottom/>
      <diagonal/>
    </border>
    <border>
      <left style="thin">
        <color rgb="FF000000"/>
      </left>
      <right style="medium">
        <color rgb="FF000000"/>
      </right>
      <top/>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top style="medium">
        <color rgb="FF000000"/>
      </top>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style="medium">
        <color rgb="FF000000"/>
      </bottom>
      <diagonal/>
    </border>
    <border>
      <left/>
      <right style="thin">
        <color rgb="FF000000"/>
      </right>
      <top style="medium">
        <color rgb="FF000000"/>
      </top>
      <bottom/>
      <diagonal/>
    </border>
    <border>
      <left style="thin">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2F75B5"/>
      </left>
      <right/>
      <top style="thin">
        <color rgb="FF000000"/>
      </top>
      <bottom/>
      <diagonal/>
    </border>
    <border>
      <left/>
      <right/>
      <top style="thin">
        <color rgb="FF000000"/>
      </top>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437">
    <xf numFmtId="0" fontId="0" fillId="0" borderId="0" xfId="0" applyFont="1" applyAlignment="1"/>
    <xf numFmtId="0" fontId="1" fillId="0" borderId="0" xfId="0" applyFont="1"/>
    <xf numFmtId="0" fontId="4" fillId="0" borderId="5" xfId="0" applyFont="1" applyBorder="1" applyAlignment="1">
      <alignment horizontal="left" vertical="center"/>
    </xf>
    <xf numFmtId="0" fontId="6" fillId="0" borderId="8" xfId="0" applyFont="1" applyBorder="1" applyAlignment="1">
      <alignment horizontal="right"/>
    </xf>
    <xf numFmtId="0" fontId="7" fillId="0" borderId="0" xfId="0" applyFont="1"/>
    <xf numFmtId="0" fontId="4" fillId="0" borderId="2" xfId="0" applyFont="1" applyBorder="1" applyAlignment="1">
      <alignment horizontal="left" vertical="center"/>
    </xf>
    <xf numFmtId="0" fontId="6" fillId="0" borderId="4" xfId="0" applyFont="1" applyBorder="1" applyAlignment="1">
      <alignment horizontal="right"/>
    </xf>
    <xf numFmtId="0" fontId="10" fillId="0" borderId="0" xfId="0" applyFont="1"/>
    <xf numFmtId="0" fontId="11" fillId="2" borderId="20" xfId="0" applyFont="1" applyFill="1" applyBorder="1" applyAlignment="1">
      <alignment horizontal="left" vertical="top" wrapText="1"/>
    </xf>
    <xf numFmtId="0" fontId="11" fillId="2" borderId="20" xfId="0" applyFont="1" applyFill="1" applyBorder="1" applyAlignment="1">
      <alignment horizontal="center" vertical="top" wrapText="1"/>
    </xf>
    <xf numFmtId="0" fontId="10" fillId="0" borderId="23" xfId="0" applyFont="1" applyBorder="1"/>
    <xf numFmtId="0" fontId="13" fillId="2" borderId="23" xfId="0" applyFont="1" applyFill="1" applyBorder="1" applyAlignment="1">
      <alignment horizontal="center" vertical="center"/>
    </xf>
    <xf numFmtId="0" fontId="10" fillId="0" borderId="1" xfId="0" applyFont="1" applyBorder="1" applyAlignment="1">
      <alignment horizontal="left" vertical="center"/>
    </xf>
    <xf numFmtId="0" fontId="13" fillId="2" borderId="23" xfId="0" applyFont="1" applyFill="1" applyBorder="1" applyAlignment="1">
      <alignment horizontal="center" vertical="center" wrapText="1"/>
    </xf>
    <xf numFmtId="0" fontId="15" fillId="0" borderId="23" xfId="0" applyFont="1" applyBorder="1" applyAlignment="1">
      <alignment horizontal="left" vertical="center" wrapText="1"/>
    </xf>
    <xf numFmtId="0" fontId="16" fillId="5" borderId="1" xfId="0" applyFont="1" applyFill="1" applyBorder="1" applyAlignment="1">
      <alignment horizontal="center" vertical="center" wrapText="1"/>
    </xf>
    <xf numFmtId="0" fontId="17" fillId="0" borderId="23" xfId="0" applyFont="1" applyBorder="1" applyAlignment="1">
      <alignment horizontal="left" vertical="center" wrapText="1"/>
    </xf>
    <xf numFmtId="165" fontId="17" fillId="0" borderId="23" xfId="0" applyNumberFormat="1" applyFont="1" applyBorder="1" applyAlignment="1">
      <alignment horizontal="left" vertical="center"/>
    </xf>
    <xf numFmtId="0" fontId="18" fillId="2" borderId="23" xfId="0" applyFont="1" applyFill="1" applyBorder="1" applyAlignment="1">
      <alignment horizontal="left" vertical="center" wrapText="1"/>
    </xf>
    <xf numFmtId="9" fontId="18" fillId="2" borderId="23" xfId="0" applyNumberFormat="1" applyFont="1" applyFill="1" applyBorder="1" applyAlignment="1">
      <alignment horizontal="center" vertical="center" wrapText="1"/>
    </xf>
    <xf numFmtId="0" fontId="17" fillId="0" borderId="23" xfId="0" applyFont="1" applyBorder="1"/>
    <xf numFmtId="0" fontId="18" fillId="2" borderId="23" xfId="0" applyFont="1" applyFill="1" applyBorder="1" applyAlignment="1">
      <alignment horizontal="left" vertical="center" wrapText="1"/>
    </xf>
    <xf numFmtId="9" fontId="18" fillId="2" borderId="23" xfId="0" applyNumberFormat="1" applyFont="1" applyFill="1" applyBorder="1" applyAlignment="1">
      <alignment horizontal="center" vertical="center" wrapText="1"/>
    </xf>
    <xf numFmtId="0" fontId="17" fillId="0" borderId="23" xfId="0" applyFont="1" applyBorder="1" applyAlignment="1">
      <alignment horizontal="left" vertical="center" wrapText="1"/>
    </xf>
    <xf numFmtId="0" fontId="13" fillId="0" borderId="23" xfId="0" applyFont="1" applyBorder="1" applyAlignment="1">
      <alignment horizontal="center" vertical="center" wrapText="1"/>
    </xf>
    <xf numFmtId="0" fontId="18" fillId="0" borderId="23" xfId="0" applyFont="1" applyBorder="1" applyAlignment="1">
      <alignment horizontal="left" vertical="center" wrapText="1"/>
    </xf>
    <xf numFmtId="0" fontId="18" fillId="0" borderId="23" xfId="0" applyFont="1" applyBorder="1" applyAlignment="1">
      <alignment horizontal="center" vertical="center" wrapText="1"/>
    </xf>
    <xf numFmtId="0" fontId="17" fillId="2" borderId="23" xfId="0" applyFont="1" applyFill="1" applyBorder="1" applyAlignment="1">
      <alignment horizontal="left" vertical="center" wrapText="1"/>
    </xf>
    <xf numFmtId="14" fontId="18" fillId="0" borderId="23" xfId="0" applyNumberFormat="1" applyFont="1" applyBorder="1" applyAlignment="1">
      <alignment horizontal="center" vertical="center" wrapText="1"/>
    </xf>
    <xf numFmtId="0" fontId="16" fillId="5" borderId="20" xfId="0" applyFont="1" applyFill="1" applyBorder="1" applyAlignment="1">
      <alignment horizontal="center" vertical="center" wrapText="1"/>
    </xf>
    <xf numFmtId="0" fontId="17" fillId="0" borderId="23" xfId="0" applyFont="1" applyBorder="1" applyAlignment="1">
      <alignment vertical="center" wrapText="1"/>
    </xf>
    <xf numFmtId="0" fontId="17" fillId="0" borderId="23" xfId="0" applyFont="1" applyBorder="1" applyAlignment="1">
      <alignment wrapText="1"/>
    </xf>
    <xf numFmtId="9" fontId="17" fillId="0" borderId="23" xfId="0" applyNumberFormat="1" applyFont="1" applyBorder="1" applyAlignment="1">
      <alignment horizontal="center" vertical="center" wrapText="1"/>
    </xf>
    <xf numFmtId="0" fontId="18" fillId="0" borderId="23" xfId="0" applyFont="1" applyBorder="1" applyAlignment="1">
      <alignment vertical="center" wrapText="1"/>
    </xf>
    <xf numFmtId="0" fontId="18" fillId="0" borderId="23" xfId="0" applyFont="1" applyBorder="1"/>
    <xf numFmtId="0" fontId="22" fillId="0" borderId="5" xfId="0" applyFont="1" applyBorder="1" applyAlignment="1"/>
    <xf numFmtId="0" fontId="17" fillId="2" borderId="23" xfId="0" applyFont="1" applyFill="1" applyBorder="1" applyAlignment="1">
      <alignment horizontal="center" wrapText="1"/>
    </xf>
    <xf numFmtId="0" fontId="23" fillId="0" borderId="23" xfId="0" applyFont="1" applyBorder="1" applyAlignment="1">
      <alignment horizontal="left" vertical="center" wrapText="1"/>
    </xf>
    <xf numFmtId="9" fontId="23" fillId="0" borderId="23" xfId="0" applyNumberFormat="1" applyFont="1" applyBorder="1" applyAlignment="1">
      <alignment horizontal="center" vertical="center" wrapText="1"/>
    </xf>
    <xf numFmtId="0" fontId="16" fillId="5" borderId="23" xfId="0" applyFont="1" applyFill="1" applyBorder="1" applyAlignment="1">
      <alignment horizontal="center" vertical="center" wrapText="1"/>
    </xf>
    <xf numFmtId="0" fontId="16" fillId="5" borderId="42" xfId="0" applyFont="1" applyFill="1" applyBorder="1" applyAlignment="1">
      <alignment horizontal="center" vertical="center" wrapText="1"/>
    </xf>
    <xf numFmtId="0" fontId="21" fillId="6" borderId="44" xfId="0" applyFont="1" applyFill="1" applyBorder="1" applyAlignment="1">
      <alignment horizontal="center" vertical="center" wrapText="1"/>
    </xf>
    <xf numFmtId="0" fontId="25" fillId="5" borderId="44" xfId="0" applyFont="1" applyFill="1" applyBorder="1" applyAlignment="1">
      <alignment horizontal="center" vertical="center" textRotation="90" wrapText="1"/>
    </xf>
    <xf numFmtId="0" fontId="16" fillId="5" borderId="44" xfId="0" applyFont="1" applyFill="1" applyBorder="1" applyAlignment="1">
      <alignment horizontal="center" vertical="center" wrapText="1"/>
    </xf>
    <xf numFmtId="0" fontId="16" fillId="5" borderId="49" xfId="0" applyFont="1" applyFill="1" applyBorder="1" applyAlignment="1">
      <alignment horizontal="center" vertical="center" wrapText="1"/>
    </xf>
    <xf numFmtId="0" fontId="16" fillId="9" borderId="49" xfId="0" applyFont="1" applyFill="1" applyBorder="1" applyAlignment="1">
      <alignment horizontal="center" vertical="center" wrapText="1"/>
    </xf>
    <xf numFmtId="0" fontId="16" fillId="9" borderId="50" xfId="0" applyFont="1" applyFill="1" applyBorder="1" applyAlignment="1">
      <alignment horizontal="center" vertical="center" wrapText="1"/>
    </xf>
    <xf numFmtId="0" fontId="22" fillId="0" borderId="11" xfId="0" applyFont="1" applyBorder="1" applyAlignment="1"/>
    <xf numFmtId="0" fontId="15" fillId="2" borderId="23" xfId="0" applyFont="1" applyFill="1" applyBorder="1" applyAlignment="1">
      <alignment horizontal="left" vertical="center" wrapText="1"/>
    </xf>
    <xf numFmtId="0" fontId="18" fillId="10" borderId="23" xfId="0" applyFont="1" applyFill="1" applyBorder="1" applyAlignment="1">
      <alignment horizontal="left" vertical="center" wrapText="1"/>
    </xf>
    <xf numFmtId="0" fontId="10" fillId="0" borderId="53" xfId="0" applyFont="1" applyBorder="1" applyAlignment="1">
      <alignment vertical="center" wrapText="1"/>
    </xf>
    <xf numFmtId="9" fontId="26" fillId="2" borderId="23" xfId="0" applyNumberFormat="1" applyFont="1" applyFill="1" applyBorder="1" applyAlignment="1">
      <alignment horizontal="center" vertical="center" wrapText="1"/>
    </xf>
    <xf numFmtId="165" fontId="17" fillId="0" borderId="23" xfId="0" applyNumberFormat="1" applyFont="1" applyBorder="1" applyAlignment="1">
      <alignment horizontal="left" vertical="center" wrapText="1"/>
    </xf>
    <xf numFmtId="9" fontId="18" fillId="0" borderId="23" xfId="0" applyNumberFormat="1" applyFont="1" applyBorder="1" applyAlignment="1">
      <alignment horizontal="center" vertical="center" wrapText="1"/>
    </xf>
    <xf numFmtId="0" fontId="17" fillId="0" borderId="23" xfId="0" applyFont="1" applyBorder="1" applyAlignment="1">
      <alignment horizontal="center" vertical="center"/>
    </xf>
    <xf numFmtId="0" fontId="27" fillId="0" borderId="23" xfId="0" applyFont="1" applyBorder="1" applyAlignment="1">
      <alignment vertical="center" wrapText="1"/>
    </xf>
    <xf numFmtId="0" fontId="18" fillId="0" borderId="23" xfId="0" quotePrefix="1" applyFont="1" applyBorder="1" applyAlignment="1">
      <alignment horizontal="left" vertical="center" wrapText="1"/>
    </xf>
    <xf numFmtId="0" fontId="18" fillId="0" borderId="23" xfId="0" applyFont="1" applyBorder="1" applyAlignment="1">
      <alignment horizontal="left" vertical="center" wrapText="1"/>
    </xf>
    <xf numFmtId="0" fontId="18" fillId="2" borderId="23" xfId="0" applyFont="1" applyFill="1" applyBorder="1" applyAlignment="1">
      <alignment horizontal="center" vertical="center" wrapText="1"/>
    </xf>
    <xf numFmtId="0" fontId="17" fillId="0" borderId="23" xfId="0" applyFont="1" applyBorder="1" applyAlignment="1">
      <alignment horizontal="center" vertical="center" wrapText="1"/>
    </xf>
    <xf numFmtId="14" fontId="17" fillId="0" borderId="23" xfId="0" applyNumberFormat="1" applyFont="1" applyBorder="1" applyAlignment="1">
      <alignment horizontal="center" vertical="center"/>
    </xf>
    <xf numFmtId="0" fontId="18" fillId="0" borderId="23" xfId="0" applyFont="1" applyBorder="1" applyAlignment="1">
      <alignment vertical="center"/>
    </xf>
    <xf numFmtId="0" fontId="0" fillId="0" borderId="11" xfId="0" applyFont="1" applyBorder="1" applyAlignment="1">
      <alignment horizontal="center"/>
    </xf>
    <xf numFmtId="0" fontId="28" fillId="2" borderId="23" xfId="0" applyFont="1" applyFill="1" applyBorder="1" applyAlignment="1">
      <alignment horizontal="left" vertical="center" wrapText="1"/>
    </xf>
    <xf numFmtId="0" fontId="17" fillId="0" borderId="23" xfId="0" applyFont="1" applyBorder="1" applyAlignment="1">
      <alignment vertical="center"/>
    </xf>
    <xf numFmtId="0" fontId="10" fillId="0" borderId="53" xfId="0" applyFont="1" applyBorder="1" applyAlignment="1">
      <alignment wrapText="1"/>
    </xf>
    <xf numFmtId="0" fontId="10" fillId="0" borderId="53" xfId="0" applyFont="1" applyBorder="1" applyAlignment="1">
      <alignment horizontal="left" vertical="center"/>
    </xf>
    <xf numFmtId="14" fontId="17" fillId="0" borderId="23" xfId="0" applyNumberFormat="1" applyFont="1" applyBorder="1" applyAlignment="1">
      <alignment vertical="center"/>
    </xf>
    <xf numFmtId="0" fontId="17" fillId="0" borderId="0" xfId="0" applyFont="1"/>
    <xf numFmtId="10" fontId="29" fillId="7" borderId="23" xfId="0" applyNumberFormat="1" applyFont="1" applyFill="1" applyBorder="1" applyAlignment="1">
      <alignment horizontal="center" vertical="center" wrapText="1"/>
    </xf>
    <xf numFmtId="0" fontId="10" fillId="0" borderId="53" xfId="0" applyFont="1" applyBorder="1"/>
    <xf numFmtId="14" fontId="10" fillId="0" borderId="53" xfId="0" applyNumberFormat="1" applyFont="1" applyBorder="1" applyAlignment="1">
      <alignment wrapText="1"/>
    </xf>
    <xf numFmtId="0" fontId="0" fillId="2" borderId="11" xfId="0" applyFont="1" applyFill="1" applyBorder="1" applyAlignment="1">
      <alignment horizontal="center"/>
    </xf>
    <xf numFmtId="0" fontId="10" fillId="0" borderId="55" xfId="0" applyFont="1" applyBorder="1" applyAlignment="1">
      <alignment horizontal="left" vertical="center" wrapText="1"/>
    </xf>
    <xf numFmtId="0" fontId="10" fillId="0" borderId="56" xfId="0" applyFont="1" applyBorder="1" applyAlignment="1">
      <alignment horizontal="left" vertical="center" wrapText="1"/>
    </xf>
    <xf numFmtId="0" fontId="10" fillId="0" borderId="57" xfId="0" applyFont="1" applyBorder="1" applyAlignment="1">
      <alignment horizontal="left" vertical="center" wrapText="1"/>
    </xf>
    <xf numFmtId="0" fontId="7" fillId="0" borderId="58" xfId="0" applyFont="1" applyBorder="1" applyAlignment="1">
      <alignment horizontal="left" vertical="center" wrapText="1"/>
    </xf>
    <xf numFmtId="9" fontId="7" fillId="0" borderId="57" xfId="0" applyNumberFormat="1" applyFont="1" applyBorder="1" applyAlignment="1">
      <alignment horizontal="right" vertical="center" wrapText="1"/>
    </xf>
    <xf numFmtId="0" fontId="10" fillId="0" borderId="1" xfId="0" applyFont="1" applyBorder="1" applyAlignment="1">
      <alignment vertical="center" wrapText="1"/>
    </xf>
    <xf numFmtId="0" fontId="10" fillId="0" borderId="1" xfId="0" applyFont="1" applyBorder="1" applyAlignment="1">
      <alignment wrapText="1"/>
    </xf>
    <xf numFmtId="0" fontId="17" fillId="0" borderId="23" xfId="0" applyFont="1" applyBorder="1" applyAlignment="1">
      <alignment horizontal="left"/>
    </xf>
    <xf numFmtId="0" fontId="10" fillId="0" borderId="1" xfId="0" applyFont="1" applyBorder="1"/>
    <xf numFmtId="0" fontId="22" fillId="0" borderId="11" xfId="0" applyFont="1" applyBorder="1" applyAlignment="1">
      <alignment horizontal="right"/>
    </xf>
    <xf numFmtId="14" fontId="10" fillId="0" borderId="1" xfId="0" applyNumberFormat="1" applyFont="1" applyBorder="1" applyAlignment="1">
      <alignment vertical="center"/>
    </xf>
    <xf numFmtId="0" fontId="10" fillId="0" borderId="61" xfId="0" applyFont="1" applyBorder="1" applyAlignment="1">
      <alignment horizontal="left" vertical="center" wrapText="1"/>
    </xf>
    <xf numFmtId="0" fontId="28" fillId="0" borderId="23" xfId="0" applyFont="1" applyBorder="1" applyAlignment="1">
      <alignment horizontal="left" vertical="center" wrapText="1"/>
    </xf>
    <xf numFmtId="0" fontId="10" fillId="0" borderId="64" xfId="0" applyFont="1" applyBorder="1" applyAlignment="1">
      <alignment horizontal="left" vertical="center" wrapText="1"/>
    </xf>
    <xf numFmtId="0" fontId="10" fillId="0" borderId="65" xfId="0" applyFont="1" applyBorder="1" applyAlignment="1">
      <alignment horizontal="left" vertical="center" wrapText="1"/>
    </xf>
    <xf numFmtId="0" fontId="7" fillId="0" borderId="66" xfId="0" applyFont="1" applyBorder="1" applyAlignment="1">
      <alignment horizontal="left" vertical="center" wrapText="1"/>
    </xf>
    <xf numFmtId="9" fontId="7" fillId="0" borderId="65" xfId="0" applyNumberFormat="1" applyFont="1" applyBorder="1" applyAlignment="1">
      <alignment horizontal="right" vertical="center" wrapText="1"/>
    </xf>
    <xf numFmtId="0" fontId="17" fillId="0" borderId="23" xfId="0" applyFont="1" applyBorder="1" applyAlignment="1">
      <alignment horizontal="center" wrapText="1"/>
    </xf>
    <xf numFmtId="0" fontId="10" fillId="0" borderId="53" xfId="0" applyFont="1" applyBorder="1" applyAlignment="1">
      <alignment vertical="center"/>
    </xf>
    <xf numFmtId="14" fontId="18" fillId="0" borderId="23" xfId="0" applyNumberFormat="1" applyFont="1" applyBorder="1" applyAlignment="1">
      <alignment vertical="center" wrapText="1"/>
    </xf>
    <xf numFmtId="0" fontId="30" fillId="0" borderId="23" xfId="0" applyFont="1" applyBorder="1" applyAlignment="1">
      <alignment horizontal="left" vertical="center" wrapText="1"/>
    </xf>
    <xf numFmtId="9" fontId="31" fillId="0" borderId="23" xfId="0" applyNumberFormat="1" applyFont="1" applyBorder="1" applyAlignment="1">
      <alignment horizontal="center" vertical="center" wrapText="1"/>
    </xf>
    <xf numFmtId="0" fontId="11" fillId="0" borderId="0" xfId="0" applyFont="1" applyAlignment="1">
      <alignment horizontal="left" vertical="center" wrapText="1"/>
    </xf>
    <xf numFmtId="0" fontId="11" fillId="0" borderId="0" xfId="0" applyFont="1" applyAlignment="1">
      <alignment horizontal="center" vertical="center" wrapText="1"/>
    </xf>
    <xf numFmtId="14" fontId="11" fillId="0" borderId="0" xfId="0" applyNumberFormat="1" applyFont="1" applyAlignment="1">
      <alignment horizontal="center" vertical="center" wrapText="1"/>
    </xf>
    <xf numFmtId="0" fontId="32" fillId="0" borderId="0" xfId="0" applyFont="1" applyAlignment="1">
      <alignment horizontal="left" vertical="center" wrapText="1"/>
    </xf>
    <xf numFmtId="0" fontId="32" fillId="0" borderId="0" xfId="0" applyFont="1"/>
    <xf numFmtId="0" fontId="32" fillId="0" borderId="0" xfId="0" applyFont="1" applyAlignment="1">
      <alignment vertical="center"/>
    </xf>
    <xf numFmtId="10" fontId="33" fillId="7" borderId="23" xfId="0" applyNumberFormat="1" applyFont="1" applyFill="1" applyBorder="1" applyAlignment="1">
      <alignment horizontal="center" vertical="center" wrapText="1"/>
    </xf>
    <xf numFmtId="0" fontId="34" fillId="0" borderId="0" xfId="0" applyFont="1"/>
    <xf numFmtId="14" fontId="10" fillId="0" borderId="53" xfId="0" applyNumberFormat="1" applyFont="1" applyBorder="1" applyAlignment="1">
      <alignment vertical="center"/>
    </xf>
    <xf numFmtId="0" fontId="1" fillId="0" borderId="0" xfId="0" applyFont="1" applyAlignment="1">
      <alignment horizontal="left" vertical="center" wrapText="1"/>
    </xf>
    <xf numFmtId="0" fontId="10" fillId="0" borderId="1" xfId="0" applyFont="1" applyBorder="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0" fillId="0" borderId="31" xfId="0" applyFont="1" applyBorder="1" applyAlignment="1">
      <alignment horizontal="left" vertical="center" wrapText="1"/>
    </xf>
    <xf numFmtId="0" fontId="11" fillId="0" borderId="0" xfId="0" applyFont="1" applyAlignment="1">
      <alignment vertical="center" wrapText="1"/>
    </xf>
    <xf numFmtId="0" fontId="1" fillId="0" borderId="0" xfId="0" applyFont="1" applyAlignment="1">
      <alignment vertical="center" wrapText="1"/>
    </xf>
    <xf numFmtId="14" fontId="1" fillId="0" borderId="0" xfId="0" applyNumberFormat="1" applyFont="1" applyAlignment="1">
      <alignment horizontal="center" vertical="center"/>
    </xf>
    <xf numFmtId="0" fontId="10" fillId="0" borderId="53" xfId="0" applyFont="1" applyBorder="1" applyAlignment="1">
      <alignment horizontal="left" vertical="center" wrapText="1"/>
    </xf>
    <xf numFmtId="0" fontId="1" fillId="0" borderId="0" xfId="0" applyFont="1" applyAlignment="1">
      <alignment horizontal="center"/>
    </xf>
    <xf numFmtId="0" fontId="1" fillId="0" borderId="0" xfId="0" applyFont="1" applyAlignment="1">
      <alignment horizontal="left"/>
    </xf>
    <xf numFmtId="0" fontId="10" fillId="0" borderId="53" xfId="0" applyFont="1" applyBorder="1" applyAlignment="1">
      <alignment horizontal="center" vertical="center" wrapText="1"/>
    </xf>
    <xf numFmtId="0" fontId="10" fillId="0" borderId="23" xfId="0" applyFont="1" applyBorder="1" applyAlignment="1">
      <alignment vertical="center" wrapText="1"/>
    </xf>
    <xf numFmtId="0" fontId="10" fillId="0" borderId="23" xfId="0" applyFont="1" applyBorder="1" applyAlignment="1">
      <alignment horizontal="left" vertical="center" wrapText="1"/>
    </xf>
    <xf numFmtId="0" fontId="10" fillId="0" borderId="23" xfId="0" applyFont="1" applyBorder="1" applyAlignment="1">
      <alignment vertical="center"/>
    </xf>
    <xf numFmtId="0" fontId="10" fillId="0" borderId="23" xfId="0" applyFont="1" applyBorder="1" applyAlignment="1">
      <alignment wrapText="1"/>
    </xf>
    <xf numFmtId="0" fontId="10" fillId="0" borderId="23" xfId="0" applyFont="1" applyBorder="1" applyAlignment="1">
      <alignment horizontal="left" vertical="center"/>
    </xf>
    <xf numFmtId="14" fontId="10" fillId="0" borderId="23" xfId="0" applyNumberFormat="1" applyFont="1" applyBorder="1" applyAlignment="1">
      <alignment vertical="center"/>
    </xf>
    <xf numFmtId="0" fontId="10" fillId="0" borderId="68" xfId="0" applyFont="1" applyBorder="1" applyAlignment="1">
      <alignment horizontal="left" vertical="center" wrapText="1"/>
    </xf>
    <xf numFmtId="0" fontId="10" fillId="0" borderId="8" xfId="0" applyFont="1" applyBorder="1" applyAlignment="1">
      <alignment horizontal="left" vertical="center" wrapText="1"/>
    </xf>
    <xf numFmtId="0" fontId="10" fillId="0" borderId="69" xfId="0" applyFont="1" applyBorder="1" applyAlignment="1">
      <alignment horizontal="left" vertical="center" wrapText="1"/>
    </xf>
    <xf numFmtId="0" fontId="7" fillId="0" borderId="59" xfId="0" applyFont="1" applyBorder="1" applyAlignment="1">
      <alignment horizontal="left" vertical="center" wrapText="1"/>
    </xf>
    <xf numFmtId="9" fontId="7" fillId="0" borderId="69" xfId="0" applyNumberFormat="1" applyFont="1" applyBorder="1" applyAlignment="1">
      <alignment horizontal="right" vertical="center" wrapText="1"/>
    </xf>
    <xf numFmtId="14" fontId="10" fillId="0" borderId="23" xfId="0" applyNumberFormat="1" applyFont="1" applyBorder="1" applyAlignment="1">
      <alignment horizontal="left" vertical="center"/>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23" xfId="0" applyFont="1" applyBorder="1" applyAlignment="1">
      <alignment horizontal="center" vertical="center" wrapText="1"/>
    </xf>
    <xf numFmtId="0" fontId="35" fillId="0" borderId="68" xfId="0" applyFont="1" applyBorder="1" applyAlignment="1">
      <alignment horizontal="left" vertical="center" wrapText="1"/>
    </xf>
    <xf numFmtId="0" fontId="10" fillId="0" borderId="74" xfId="0" applyFont="1" applyBorder="1" applyAlignment="1">
      <alignment horizontal="left" vertical="center" wrapText="1"/>
    </xf>
    <xf numFmtId="0" fontId="7" fillId="0" borderId="75" xfId="0" applyFont="1" applyBorder="1" applyAlignment="1">
      <alignment horizontal="left" vertical="center" wrapText="1"/>
    </xf>
    <xf numFmtId="0" fontId="7" fillId="0" borderId="76" xfId="0" applyFont="1" applyBorder="1" applyAlignment="1">
      <alignment horizontal="left" vertical="center" wrapText="1"/>
    </xf>
    <xf numFmtId="0" fontId="10" fillId="10" borderId="53" xfId="0" applyFont="1" applyFill="1" applyBorder="1" applyAlignment="1">
      <alignment horizontal="left" vertical="center" wrapText="1"/>
    </xf>
    <xf numFmtId="0" fontId="10" fillId="0" borderId="5" xfId="0" applyFont="1" applyBorder="1" applyAlignment="1">
      <alignment horizontal="left" vertical="center" wrapText="1"/>
    </xf>
    <xf numFmtId="0" fontId="10" fillId="0" borderId="78" xfId="0" applyFont="1" applyBorder="1" applyAlignment="1">
      <alignment horizontal="left" vertical="center" wrapText="1"/>
    </xf>
    <xf numFmtId="0" fontId="10" fillId="0" borderId="26" xfId="0" applyFont="1" applyBorder="1" applyAlignment="1">
      <alignment vertical="center" wrapText="1"/>
    </xf>
    <xf numFmtId="0" fontId="7" fillId="0" borderId="58" xfId="0" applyFont="1" applyBorder="1" applyAlignment="1">
      <alignment vertical="center" wrapText="1"/>
    </xf>
    <xf numFmtId="0" fontId="10" fillId="0" borderId="0" xfId="0" applyFont="1" applyAlignment="1">
      <alignment vertical="center" wrapText="1"/>
    </xf>
    <xf numFmtId="0" fontId="7" fillId="0" borderId="76" xfId="0" applyFont="1" applyBorder="1" applyAlignment="1">
      <alignment vertical="center" wrapText="1"/>
    </xf>
    <xf numFmtId="0" fontId="10" fillId="10" borderId="53" xfId="0" applyFont="1" applyFill="1" applyBorder="1" applyAlignment="1">
      <alignment vertical="center" wrapText="1"/>
    </xf>
    <xf numFmtId="0" fontId="10" fillId="10" borderId="23" xfId="0" applyFont="1" applyFill="1" applyBorder="1" applyAlignment="1">
      <alignment vertical="center" wrapText="1"/>
    </xf>
    <xf numFmtId="0" fontId="10" fillId="10" borderId="23" xfId="0" applyFont="1" applyFill="1" applyBorder="1" applyAlignment="1">
      <alignment horizontal="left" vertical="center" wrapText="1"/>
    </xf>
    <xf numFmtId="0" fontId="7" fillId="0" borderId="75" xfId="0" applyFont="1" applyBorder="1" applyAlignment="1">
      <alignment vertical="center" wrapText="1"/>
    </xf>
    <xf numFmtId="0" fontId="10" fillId="0" borderId="80" xfId="0" applyFont="1" applyBorder="1" applyAlignment="1">
      <alignment vertical="center" wrapText="1"/>
    </xf>
    <xf numFmtId="0" fontId="10" fillId="0" borderId="80" xfId="0" applyFont="1" applyBorder="1"/>
    <xf numFmtId="0" fontId="10" fillId="0" borderId="80" xfId="0" applyFont="1" applyBorder="1" applyAlignment="1">
      <alignment wrapText="1"/>
    </xf>
    <xf numFmtId="0" fontId="10" fillId="0" borderId="0" xfId="0" applyFont="1" applyAlignment="1">
      <alignment horizontal="left" vertical="center"/>
    </xf>
    <xf numFmtId="0" fontId="36" fillId="10" borderId="82" xfId="0" applyFont="1" applyFill="1" applyBorder="1" applyAlignment="1">
      <alignment vertical="center"/>
    </xf>
    <xf numFmtId="0" fontId="38" fillId="0" borderId="8" xfId="0" applyFont="1" applyBorder="1" applyAlignment="1">
      <alignment horizontal="left" vertical="center"/>
    </xf>
    <xf numFmtId="0" fontId="39" fillId="0" borderId="0" xfId="0" applyFont="1" applyAlignment="1">
      <alignment vertical="center"/>
    </xf>
    <xf numFmtId="0" fontId="36" fillId="10" borderId="20" xfId="0" applyFont="1" applyFill="1" applyBorder="1" applyAlignment="1">
      <alignment vertical="center"/>
    </xf>
    <xf numFmtId="0" fontId="36" fillId="10" borderId="83" xfId="0" applyFont="1" applyFill="1" applyBorder="1" applyAlignment="1">
      <alignment vertical="center"/>
    </xf>
    <xf numFmtId="14" fontId="39" fillId="0" borderId="0" xfId="0" applyNumberFormat="1" applyFont="1" applyAlignment="1">
      <alignment vertical="center"/>
    </xf>
    <xf numFmtId="0" fontId="41" fillId="2" borderId="23" xfId="0" applyFont="1" applyFill="1" applyBorder="1" applyAlignment="1">
      <alignment vertical="center" wrapText="1"/>
    </xf>
    <xf numFmtId="9" fontId="30" fillId="0" borderId="23" xfId="0" applyNumberFormat="1" applyFont="1" applyBorder="1" applyAlignment="1">
      <alignment horizontal="center" vertical="center" wrapText="1"/>
    </xf>
    <xf numFmtId="0" fontId="42" fillId="0" borderId="23" xfId="0" applyFont="1" applyBorder="1" applyAlignment="1">
      <alignment horizontal="left" vertical="center" wrapText="1"/>
    </xf>
    <xf numFmtId="9" fontId="42" fillId="0" borderId="23" xfId="0" applyNumberFormat="1" applyFont="1" applyBorder="1" applyAlignment="1">
      <alignment horizontal="center" vertical="center" wrapText="1"/>
    </xf>
    <xf numFmtId="0" fontId="42" fillId="0" borderId="10" xfId="0" applyFont="1" applyBorder="1" applyAlignment="1">
      <alignment horizontal="left" vertical="center" wrapText="1"/>
    </xf>
    <xf numFmtId="0" fontId="43" fillId="0" borderId="23" xfId="0" applyFont="1" applyBorder="1" applyAlignment="1">
      <alignment horizontal="left" vertical="center" wrapText="1"/>
    </xf>
    <xf numFmtId="10" fontId="30" fillId="0" borderId="23" xfId="0" applyNumberFormat="1" applyFont="1" applyBorder="1" applyAlignment="1">
      <alignment horizontal="center" vertical="center" wrapText="1"/>
    </xf>
    <xf numFmtId="10" fontId="42" fillId="0" borderId="23" xfId="0" applyNumberFormat="1" applyFont="1" applyBorder="1" applyAlignment="1">
      <alignment horizontal="center" vertical="center" wrapText="1"/>
    </xf>
    <xf numFmtId="0" fontId="46" fillId="2" borderId="23" xfId="0" applyFont="1" applyFill="1" applyBorder="1" applyAlignment="1">
      <alignment vertical="center" wrapText="1"/>
    </xf>
    <xf numFmtId="0" fontId="17" fillId="2" borderId="23" xfId="0" applyFont="1" applyFill="1" applyBorder="1" applyAlignment="1">
      <alignment vertical="center" wrapText="1"/>
    </xf>
    <xf numFmtId="0" fontId="42" fillId="2" borderId="23" xfId="0" applyFont="1" applyFill="1" applyBorder="1" applyAlignment="1">
      <alignment horizontal="left" vertical="center" wrapText="1"/>
    </xf>
    <xf numFmtId="9" fontId="42" fillId="2" borderId="23" xfId="0" applyNumberFormat="1" applyFont="1" applyFill="1" applyBorder="1" applyAlignment="1">
      <alignment horizontal="center" vertical="center" wrapText="1"/>
    </xf>
    <xf numFmtId="0" fontId="47" fillId="0" borderId="0" xfId="0" applyFont="1" applyAlignment="1">
      <alignment vertical="center" wrapText="1"/>
    </xf>
    <xf numFmtId="0" fontId="48" fillId="0" borderId="0" xfId="0" applyFont="1" applyAlignment="1">
      <alignment vertical="center" wrapText="1"/>
    </xf>
    <xf numFmtId="0" fontId="49" fillId="0" borderId="0" xfId="0" applyFont="1" applyAlignment="1">
      <alignment vertical="center" wrapText="1"/>
    </xf>
    <xf numFmtId="0" fontId="50" fillId="0" borderId="0" xfId="0" applyFont="1" applyAlignment="1">
      <alignment vertical="center" wrapText="1"/>
    </xf>
    <xf numFmtId="0" fontId="51" fillId="0" borderId="5" xfId="0" applyFont="1" applyBorder="1" applyAlignment="1">
      <alignment horizontal="left" vertical="center"/>
    </xf>
    <xf numFmtId="0" fontId="3" fillId="0" borderId="8" xfId="0" applyFont="1" applyBorder="1" applyAlignment="1">
      <alignment horizontal="right" vertical="center"/>
    </xf>
    <xf numFmtId="0" fontId="40" fillId="2" borderId="23" xfId="0" applyFont="1" applyFill="1" applyBorder="1" applyAlignment="1">
      <alignment horizontal="center" vertical="center"/>
    </xf>
    <xf numFmtId="0" fontId="40" fillId="2" borderId="23" xfId="0" applyFont="1" applyFill="1" applyBorder="1" applyAlignment="1">
      <alignment horizontal="center" vertical="center" wrapText="1"/>
    </xf>
    <xf numFmtId="0" fontId="46" fillId="0" borderId="23" xfId="0" applyFont="1" applyBorder="1" applyAlignment="1">
      <alignment horizontal="center" vertical="center" wrapText="1"/>
    </xf>
    <xf numFmtId="10" fontId="17" fillId="0" borderId="23" xfId="0" applyNumberFormat="1" applyFont="1" applyBorder="1" applyAlignment="1">
      <alignment horizontal="center" vertical="center" wrapText="1"/>
    </xf>
    <xf numFmtId="15" fontId="17" fillId="10" borderId="23" xfId="0" applyNumberFormat="1" applyFont="1" applyFill="1" applyBorder="1" applyAlignment="1">
      <alignment horizontal="left" vertical="center" wrapText="1"/>
    </xf>
    <xf numFmtId="0" fontId="46" fillId="10" borderId="23" xfId="0" applyFont="1" applyFill="1" applyBorder="1" applyAlignment="1">
      <alignment horizontal="center" vertical="center" wrapText="1"/>
    </xf>
    <xf numFmtId="0" fontId="17" fillId="10" borderId="23" xfId="0" applyFont="1" applyFill="1" applyBorder="1" applyAlignment="1">
      <alignment horizontal="left" vertical="center" wrapText="1"/>
    </xf>
    <xf numFmtId="0" fontId="42" fillId="0" borderId="23" xfId="0" applyFont="1" applyBorder="1" applyAlignment="1">
      <alignment horizontal="left" vertical="center" wrapText="1"/>
    </xf>
    <xf numFmtId="0" fontId="40" fillId="14" borderId="23" xfId="0" applyFont="1" applyFill="1" applyBorder="1" applyAlignment="1">
      <alignment horizontal="left" vertical="center" wrapText="1"/>
    </xf>
    <xf numFmtId="0" fontId="51" fillId="0" borderId="86" xfId="0" applyFont="1" applyBorder="1" applyAlignment="1">
      <alignment horizontal="left" vertical="center"/>
    </xf>
    <xf numFmtId="0" fontId="51" fillId="0" borderId="87" xfId="0" applyFont="1" applyBorder="1" applyAlignment="1">
      <alignment horizontal="left" vertical="center"/>
    </xf>
    <xf numFmtId="0" fontId="41" fillId="2" borderId="23" xfId="0" applyFont="1" applyFill="1" applyBorder="1" applyAlignment="1">
      <alignment horizontal="center" vertical="center" wrapText="1"/>
    </xf>
    <xf numFmtId="10" fontId="18" fillId="2" borderId="23" xfId="0" applyNumberFormat="1" applyFont="1" applyFill="1" applyBorder="1" applyAlignment="1">
      <alignment horizontal="center" vertical="center" wrapText="1"/>
    </xf>
    <xf numFmtId="0" fontId="53" fillId="0" borderId="23" xfId="0" applyFont="1" applyBorder="1" applyAlignment="1">
      <alignment horizontal="left" vertical="center" wrapText="1"/>
    </xf>
    <xf numFmtId="0" fontId="7" fillId="0" borderId="23" xfId="0" applyFont="1" applyBorder="1" applyAlignment="1">
      <alignment vertical="center" wrapText="1"/>
    </xf>
    <xf numFmtId="9" fontId="7" fillId="0" borderId="23" xfId="0" applyNumberFormat="1" applyFont="1" applyBorder="1" applyAlignment="1">
      <alignment horizontal="center" vertical="center" wrapText="1"/>
    </xf>
    <xf numFmtId="0" fontId="41" fillId="0" borderId="23" xfId="0" applyFont="1" applyBorder="1" applyAlignment="1">
      <alignment horizontal="center" vertical="center" wrapText="1"/>
    </xf>
    <xf numFmtId="16" fontId="18" fillId="0" borderId="23" xfId="0" applyNumberFormat="1" applyFont="1" applyBorder="1" applyAlignment="1">
      <alignment horizontal="left" vertical="center"/>
    </xf>
    <xf numFmtId="0" fontId="17" fillId="0" borderId="23" xfId="0" applyFont="1" applyBorder="1" applyAlignment="1">
      <alignment horizontal="left" vertical="center"/>
    </xf>
    <xf numFmtId="0" fontId="46" fillId="2" borderId="23"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7" fillId="0" borderId="23" xfId="0" applyFont="1" applyBorder="1" applyAlignment="1">
      <alignment horizontal="left" vertical="center" wrapText="1"/>
    </xf>
    <xf numFmtId="0" fontId="7" fillId="0" borderId="23" xfId="0" applyFont="1" applyBorder="1" applyAlignment="1">
      <alignment horizontal="center" vertical="center" wrapText="1"/>
    </xf>
    <xf numFmtId="0" fontId="17" fillId="2" borderId="23" xfId="0" applyFont="1" applyFill="1" applyBorder="1" applyAlignment="1">
      <alignment horizontal="left" wrapText="1"/>
    </xf>
    <xf numFmtId="0" fontId="17" fillId="0" borderId="23" xfId="0" applyFont="1" applyBorder="1" applyAlignment="1">
      <alignment horizontal="left" vertical="top" wrapText="1"/>
    </xf>
    <xf numFmtId="0" fontId="54" fillId="0" borderId="23" xfId="0" applyFont="1" applyBorder="1" applyAlignment="1">
      <alignment horizontal="left" vertical="center" wrapText="1"/>
    </xf>
    <xf numFmtId="0" fontId="55" fillId="0" borderId="23" xfId="0" applyFont="1" applyBorder="1" applyAlignment="1">
      <alignment vertical="center" wrapText="1"/>
    </xf>
    <xf numFmtId="0" fontId="56" fillId="10" borderId="23" xfId="0" applyFont="1" applyFill="1" applyBorder="1" applyAlignment="1">
      <alignment wrapText="1"/>
    </xf>
    <xf numFmtId="0" fontId="57" fillId="10" borderId="23" xfId="0" applyFont="1" applyFill="1" applyBorder="1" applyAlignment="1">
      <alignment vertical="center" wrapText="1"/>
    </xf>
    <xf numFmtId="0" fontId="18" fillId="0" borderId="23" xfId="0" applyFont="1" applyBorder="1" applyAlignment="1">
      <alignment horizontal="left" vertical="center"/>
    </xf>
    <xf numFmtId="0" fontId="13" fillId="14" borderId="23" xfId="0" applyFont="1" applyFill="1" applyBorder="1" applyAlignment="1">
      <alignment vertical="center" wrapText="1"/>
    </xf>
    <xf numFmtId="0" fontId="41" fillId="10" borderId="23" xfId="0" applyFont="1" applyFill="1" applyBorder="1" applyAlignment="1">
      <alignment horizontal="center" vertical="center" wrapText="1"/>
    </xf>
    <xf numFmtId="0" fontId="17" fillId="10" borderId="23" xfId="0" applyFont="1" applyFill="1" applyBorder="1" applyAlignment="1">
      <alignment horizontal="center" vertical="center" wrapText="1"/>
    </xf>
    <xf numFmtId="0" fontId="18" fillId="10" borderId="23" xfId="0" applyFont="1" applyFill="1" applyBorder="1" applyAlignment="1">
      <alignment horizontal="center" vertical="center" wrapText="1"/>
    </xf>
    <xf numFmtId="0" fontId="10" fillId="0" borderId="0" xfId="0" applyFont="1" applyAlignment="1">
      <alignment vertical="center"/>
    </xf>
    <xf numFmtId="0" fontId="58" fillId="2" borderId="20" xfId="0" applyFont="1" applyFill="1" applyBorder="1" applyAlignment="1">
      <alignment vertical="center"/>
    </xf>
    <xf numFmtId="0" fontId="60" fillId="2" borderId="23" xfId="0" applyFont="1" applyFill="1" applyBorder="1" applyAlignment="1">
      <alignment horizontal="center" vertical="center" wrapText="1"/>
    </xf>
    <xf numFmtId="0" fontId="60" fillId="2" borderId="23" xfId="0" applyFont="1" applyFill="1" applyBorder="1" applyAlignment="1">
      <alignment horizontal="center" vertical="center"/>
    </xf>
    <xf numFmtId="0" fontId="61" fillId="10" borderId="23" xfId="0" applyFont="1" applyFill="1" applyBorder="1" applyAlignment="1">
      <alignment horizontal="left" vertical="center" wrapText="1"/>
    </xf>
    <xf numFmtId="0" fontId="61" fillId="2" borderId="23" xfId="0" applyFont="1" applyFill="1" applyBorder="1" applyAlignment="1">
      <alignment vertical="center" wrapText="1"/>
    </xf>
    <xf numFmtId="0" fontId="61" fillId="0" borderId="23" xfId="0" applyFont="1" applyBorder="1" applyAlignment="1">
      <alignment vertical="center" wrapText="1"/>
    </xf>
    <xf numFmtId="0" fontId="62" fillId="0" borderId="23" xfId="0" applyFont="1" applyBorder="1" applyAlignment="1">
      <alignment vertical="center"/>
    </xf>
    <xf numFmtId="9" fontId="62" fillId="0" borderId="23" xfId="0" applyNumberFormat="1" applyFont="1" applyBorder="1" applyAlignment="1">
      <alignment horizontal="center" vertical="center"/>
    </xf>
    <xf numFmtId="0" fontId="62" fillId="0" borderId="23" xfId="0" applyFont="1" applyBorder="1" applyAlignment="1">
      <alignment vertical="center" wrapText="1"/>
    </xf>
    <xf numFmtId="0" fontId="62" fillId="0" borderId="23" xfId="0" applyFont="1" applyBorder="1" applyAlignment="1">
      <alignment vertical="center" wrapText="1"/>
    </xf>
    <xf numFmtId="0" fontId="27" fillId="10" borderId="23" xfId="0" applyFont="1" applyFill="1" applyBorder="1" applyAlignment="1">
      <alignment horizontal="left" vertical="center" wrapText="1"/>
    </xf>
    <xf numFmtId="0" fontId="63" fillId="2" borderId="23" xfId="0" applyFont="1" applyFill="1" applyBorder="1" applyAlignment="1">
      <alignment vertical="center" wrapText="1"/>
    </xf>
    <xf numFmtId="9" fontId="61" fillId="0" borderId="23" xfId="0" applyNumberFormat="1" applyFont="1" applyBorder="1" applyAlignment="1">
      <alignment horizontal="center" vertical="center"/>
    </xf>
    <xf numFmtId="0" fontId="17" fillId="10" borderId="23" xfId="0" applyFont="1" applyFill="1" applyBorder="1" applyAlignment="1">
      <alignment vertical="center" wrapText="1"/>
    </xf>
    <xf numFmtId="0" fontId="7" fillId="0" borderId="23" xfId="0" applyFont="1" applyBorder="1" applyAlignment="1">
      <alignment vertical="center" wrapText="1"/>
    </xf>
    <xf numFmtId="0" fontId="63" fillId="0" borderId="23" xfId="0" applyFont="1" applyBorder="1" applyAlignment="1">
      <alignment vertical="center" wrapText="1"/>
    </xf>
    <xf numFmtId="0" fontId="61" fillId="2" borderId="23" xfId="0" applyFont="1" applyFill="1" applyBorder="1" applyAlignment="1">
      <alignment vertical="center" wrapText="1"/>
    </xf>
    <xf numFmtId="10" fontId="18" fillId="2" borderId="23" xfId="0" applyNumberFormat="1" applyFont="1" applyFill="1" applyBorder="1" applyAlignment="1">
      <alignment horizontal="center" vertical="center" wrapText="1"/>
    </xf>
    <xf numFmtId="0" fontId="62" fillId="0" borderId="23" xfId="0" applyFont="1" applyBorder="1" applyAlignment="1">
      <alignment horizontal="center" vertical="center"/>
    </xf>
    <xf numFmtId="0" fontId="41" fillId="2" borderId="23" xfId="0" applyFont="1" applyFill="1" applyBorder="1" applyAlignment="1">
      <alignment horizontal="center" vertical="center"/>
    </xf>
    <xf numFmtId="17" fontId="18" fillId="2" borderId="23" xfId="0" applyNumberFormat="1" applyFont="1" applyFill="1" applyBorder="1" applyAlignment="1">
      <alignment horizontal="left" vertical="center" wrapText="1"/>
    </xf>
    <xf numFmtId="17" fontId="18" fillId="2" borderId="23" xfId="0" applyNumberFormat="1" applyFont="1" applyFill="1" applyBorder="1" applyAlignment="1">
      <alignment vertical="center" wrapText="1"/>
    </xf>
    <xf numFmtId="0" fontId="25" fillId="0" borderId="23" xfId="0" applyFont="1" applyBorder="1" applyAlignment="1">
      <alignment vertical="center" wrapText="1"/>
    </xf>
    <xf numFmtId="0" fontId="62" fillId="0" borderId="23" xfId="0" applyFont="1" applyBorder="1" applyAlignment="1">
      <alignment horizontal="center" vertical="center" wrapText="1"/>
    </xf>
    <xf numFmtId="0" fontId="27" fillId="0" borderId="23" xfId="0" applyFont="1" applyBorder="1" applyAlignment="1">
      <alignment horizontal="left" vertical="center" wrapText="1"/>
    </xf>
    <xf numFmtId="0" fontId="64" fillId="2" borderId="23" xfId="0" applyFont="1" applyFill="1" applyBorder="1" applyAlignment="1">
      <alignment vertical="center" wrapText="1"/>
    </xf>
    <xf numFmtId="0" fontId="65" fillId="2" borderId="23" xfId="0" applyFont="1" applyFill="1" applyBorder="1" applyAlignment="1">
      <alignment vertical="center" wrapText="1"/>
    </xf>
    <xf numFmtId="0" fontId="7" fillId="2" borderId="23" xfId="0" applyFont="1" applyFill="1" applyBorder="1" applyAlignment="1">
      <alignment vertical="center" wrapText="1"/>
    </xf>
    <xf numFmtId="0" fontId="66" fillId="2" borderId="23" xfId="0" applyFont="1" applyFill="1" applyBorder="1" applyAlignment="1">
      <alignment vertical="center" wrapText="1"/>
    </xf>
    <xf numFmtId="0" fontId="62" fillId="2" borderId="23" xfId="0" applyFont="1" applyFill="1" applyBorder="1" applyAlignment="1">
      <alignment vertical="center" wrapText="1"/>
    </xf>
    <xf numFmtId="0" fontId="67" fillId="10" borderId="23" xfId="0" applyFont="1" applyFill="1" applyBorder="1" applyAlignment="1">
      <alignment vertical="center" wrapText="1"/>
    </xf>
    <xf numFmtId="0" fontId="7" fillId="2" borderId="23" xfId="0" applyFont="1" applyFill="1" applyBorder="1" applyAlignment="1">
      <alignment horizontal="center" vertical="center" wrapText="1"/>
    </xf>
    <xf numFmtId="0" fontId="13" fillId="14" borderId="23" xfId="0" applyFont="1" applyFill="1" applyBorder="1" applyAlignment="1">
      <alignment horizontal="center" vertical="center" wrapText="1"/>
    </xf>
    <xf numFmtId="9" fontId="62" fillId="0" borderId="23" xfId="0" applyNumberFormat="1" applyFont="1" applyBorder="1" applyAlignment="1">
      <alignment horizontal="center" vertical="center" wrapText="1"/>
    </xf>
    <xf numFmtId="0" fontId="7" fillId="0" borderId="0" xfId="0" applyFont="1" applyAlignment="1">
      <alignment vertical="center" wrapText="1"/>
    </xf>
    <xf numFmtId="0" fontId="18" fillId="2" borderId="23" xfId="0" applyFont="1" applyFill="1" applyBorder="1" applyAlignment="1">
      <alignment vertical="center" wrapText="1"/>
    </xf>
    <xf numFmtId="0" fontId="27" fillId="15" borderId="23" xfId="0" applyFont="1" applyFill="1" applyBorder="1" applyAlignment="1">
      <alignment horizontal="left" vertical="center" wrapText="1"/>
    </xf>
    <xf numFmtId="0" fontId="68" fillId="10" borderId="23" xfId="0" applyFont="1" applyFill="1" applyBorder="1" applyAlignment="1">
      <alignment vertical="center" wrapText="1"/>
    </xf>
    <xf numFmtId="17" fontId="61" fillId="10" borderId="23" xfId="0" applyNumberFormat="1" applyFont="1" applyFill="1" applyBorder="1" applyAlignment="1">
      <alignment horizontal="left" vertical="center" wrapText="1"/>
    </xf>
    <xf numFmtId="0" fontId="69" fillId="2" borderId="23" xfId="0" applyFont="1" applyFill="1" applyBorder="1" applyAlignment="1">
      <alignment vertical="center"/>
    </xf>
    <xf numFmtId="0" fontId="24" fillId="10" borderId="23" xfId="0" applyFont="1" applyFill="1" applyBorder="1" applyAlignment="1">
      <alignment vertical="center"/>
    </xf>
    <xf numFmtId="0" fontId="62" fillId="0" borderId="0" xfId="0" applyFont="1" applyAlignment="1">
      <alignment vertical="center"/>
    </xf>
    <xf numFmtId="0" fontId="69" fillId="0" borderId="0" xfId="0" applyFont="1" applyAlignment="1">
      <alignment vertical="center"/>
    </xf>
    <xf numFmtId="10" fontId="29" fillId="7" borderId="89" xfId="0" applyNumberFormat="1" applyFont="1" applyFill="1" applyBorder="1" applyAlignment="1">
      <alignment horizontal="center" vertical="center" wrapText="1"/>
    </xf>
    <xf numFmtId="10" fontId="29" fillId="7" borderId="18" xfId="0" applyNumberFormat="1" applyFont="1" applyFill="1" applyBorder="1" applyAlignment="1">
      <alignment horizontal="center" vertical="center" wrapText="1"/>
    </xf>
    <xf numFmtId="0" fontId="70" fillId="0" borderId="0" xfId="0" applyFont="1"/>
    <xf numFmtId="0" fontId="24" fillId="0" borderId="0" xfId="0" applyFont="1"/>
    <xf numFmtId="0" fontId="13" fillId="3" borderId="5" xfId="0" applyFont="1" applyFill="1" applyBorder="1" applyAlignment="1">
      <alignment horizontal="center" vertical="center" wrapText="1"/>
    </xf>
    <xf numFmtId="0" fontId="3" fillId="0" borderId="21" xfId="0" applyFont="1" applyBorder="1"/>
    <xf numFmtId="0" fontId="3" fillId="0" borderId="8" xfId="0" applyFont="1" applyBorder="1"/>
    <xf numFmtId="0" fontId="2" fillId="2" borderId="2" xfId="0" applyFont="1" applyFill="1" applyBorder="1" applyAlignment="1">
      <alignment horizontal="center" vertical="center"/>
    </xf>
    <xf numFmtId="0" fontId="3" fillId="0" borderId="3" xfId="0" applyFont="1" applyBorder="1"/>
    <xf numFmtId="0" fontId="3" fillId="0" borderId="4" xfId="0" applyFont="1" applyBorder="1"/>
    <xf numFmtId="0" fontId="3" fillId="0" borderId="11" xfId="0" applyFont="1" applyBorder="1"/>
    <xf numFmtId="0" fontId="3" fillId="0" borderId="12" xfId="0" applyFont="1" applyBorder="1"/>
    <xf numFmtId="0" fontId="3" fillId="0" borderId="15" xfId="0" applyFont="1" applyBorder="1"/>
    <xf numFmtId="0" fontId="3" fillId="0" borderId="16" xfId="0" applyFont="1" applyBorder="1"/>
    <xf numFmtId="0" fontId="0" fillId="0" borderId="0" xfId="0" applyFont="1" applyAlignment="1"/>
    <xf numFmtId="0" fontId="3" fillId="0" borderId="17" xfId="0" applyFont="1" applyBorder="1"/>
    <xf numFmtId="0" fontId="14" fillId="4" borderId="1" xfId="0" applyFont="1" applyFill="1" applyBorder="1" applyAlignment="1">
      <alignment horizontal="left" vertical="center" wrapText="1"/>
    </xf>
    <xf numFmtId="0" fontId="3" fillId="0" borderId="10" xfId="0" applyFont="1" applyBorder="1"/>
    <xf numFmtId="0" fontId="3" fillId="0" borderId="18" xfId="0" applyFont="1" applyBorder="1"/>
    <xf numFmtId="0" fontId="4" fillId="0" borderId="2" xfId="0" applyFont="1" applyBorder="1" applyAlignment="1">
      <alignment vertical="center"/>
    </xf>
    <xf numFmtId="164" fontId="9" fillId="0" borderId="4" xfId="0" applyNumberFormat="1" applyFont="1" applyBorder="1" applyAlignment="1">
      <alignment horizontal="right" vertical="center"/>
    </xf>
    <xf numFmtId="0" fontId="2" fillId="2" borderId="1" xfId="0" applyFont="1" applyFill="1" applyBorder="1" applyAlignment="1">
      <alignment horizontal="center" vertical="center"/>
    </xf>
    <xf numFmtId="0" fontId="12" fillId="2" borderId="5" xfId="0" applyFont="1" applyFill="1" applyBorder="1" applyAlignment="1">
      <alignment horizontal="center" vertical="center" wrapText="1"/>
    </xf>
    <xf numFmtId="0" fontId="12" fillId="3" borderId="5" xfId="0" applyFont="1" applyFill="1" applyBorder="1" applyAlignment="1">
      <alignment horizontal="center" vertical="center"/>
    </xf>
    <xf numFmtId="0" fontId="13" fillId="2" borderId="5" xfId="0" applyFont="1" applyFill="1" applyBorder="1" applyAlignment="1">
      <alignment horizontal="center" vertical="center"/>
    </xf>
    <xf numFmtId="0" fontId="7" fillId="0" borderId="77" xfId="0" applyFont="1" applyBorder="1" applyAlignment="1">
      <alignment vertical="center" wrapText="1"/>
    </xf>
    <xf numFmtId="0" fontId="3" fillId="0" borderId="66" xfId="0" applyFont="1" applyBorder="1"/>
    <xf numFmtId="9" fontId="7" fillId="0" borderId="71" xfId="0" applyNumberFormat="1" applyFont="1" applyBorder="1" applyAlignment="1">
      <alignment horizontal="right" vertical="center" wrapText="1"/>
    </xf>
    <xf numFmtId="0" fontId="3" fillId="0" borderId="73" xfId="0" applyFont="1" applyBorder="1"/>
    <xf numFmtId="0" fontId="3" fillId="0" borderId="59" xfId="0" applyFont="1" applyBorder="1"/>
    <xf numFmtId="0" fontId="3" fillId="0" borderId="60" xfId="0" applyFont="1" applyBorder="1"/>
    <xf numFmtId="0" fontId="10" fillId="0" borderId="54" xfId="0" applyFont="1" applyBorder="1" applyAlignment="1">
      <alignment horizontal="center" vertical="center" wrapText="1"/>
    </xf>
    <xf numFmtId="0" fontId="3" fillId="0" borderId="63" xfId="0" applyFont="1" applyBorder="1"/>
    <xf numFmtId="0" fontId="10" fillId="0" borderId="67" xfId="0" applyFont="1" applyBorder="1" applyAlignment="1">
      <alignment horizontal="center" vertical="center" wrapText="1"/>
    </xf>
    <xf numFmtId="0" fontId="7" fillId="6" borderId="1" xfId="0" applyFont="1" applyFill="1" applyBorder="1" applyAlignment="1">
      <alignment horizontal="center" vertical="center"/>
    </xf>
    <xf numFmtId="0" fontId="3" fillId="0" borderId="43" xfId="0" applyFont="1" applyBorder="1"/>
    <xf numFmtId="0" fontId="10" fillId="0" borderId="52" xfId="0" applyFont="1" applyBorder="1" applyAlignment="1">
      <alignment horizontal="left" vertical="center" wrapText="1"/>
    </xf>
    <xf numFmtId="0" fontId="10" fillId="0" borderId="52" xfId="0" applyFont="1" applyBorder="1" applyAlignment="1">
      <alignment horizontal="center" vertical="center" wrapText="1"/>
    </xf>
    <xf numFmtId="0" fontId="10" fillId="0" borderId="25" xfId="0" applyFont="1" applyBorder="1" applyAlignment="1">
      <alignment horizontal="left" vertical="center" wrapText="1"/>
    </xf>
    <xf numFmtId="0" fontId="3" fillId="0" borderId="74" xfId="0" applyFont="1" applyBorder="1"/>
    <xf numFmtId="0" fontId="7" fillId="0" borderId="10" xfId="0" applyFont="1" applyBorder="1" applyAlignment="1">
      <alignment vertical="center" wrapText="1"/>
    </xf>
    <xf numFmtId="9" fontId="7" fillId="0" borderId="63" xfId="0" applyNumberFormat="1" applyFont="1" applyBorder="1" applyAlignment="1">
      <alignment horizontal="right" vertical="center" wrapText="1"/>
    </xf>
    <xf numFmtId="0" fontId="7" fillId="0" borderId="1" xfId="0" applyFont="1" applyBorder="1" applyAlignment="1">
      <alignment vertical="center" wrapText="1"/>
    </xf>
    <xf numFmtId="0" fontId="3" fillId="0" borderId="72" xfId="0" applyFont="1" applyBorder="1"/>
    <xf numFmtId="0" fontId="10" fillId="0" borderId="70" xfId="0" applyFont="1" applyBorder="1" applyAlignment="1">
      <alignment horizontal="left" vertical="center" wrapText="1"/>
    </xf>
    <xf numFmtId="0" fontId="3" fillId="0" borderId="31" xfId="0" applyFont="1" applyBorder="1"/>
    <xf numFmtId="0" fontId="10" fillId="0" borderId="52" xfId="0" applyFont="1" applyBorder="1" applyAlignment="1">
      <alignment horizontal="center" wrapText="1"/>
    </xf>
    <xf numFmtId="0" fontId="10" fillId="0" borderId="67" xfId="0" applyFont="1" applyBorder="1" applyAlignment="1">
      <alignment horizontal="center" wrapText="1"/>
    </xf>
    <xf numFmtId="0" fontId="3" fillId="0" borderId="81" xfId="0" applyFont="1" applyBorder="1"/>
    <xf numFmtId="0" fontId="10" fillId="0" borderId="25" xfId="0" applyFont="1" applyBorder="1" applyAlignment="1">
      <alignment horizontal="center" vertical="center" wrapText="1"/>
    </xf>
    <xf numFmtId="0" fontId="10" fillId="0" borderId="51" xfId="0" applyFont="1" applyBorder="1" applyAlignment="1">
      <alignment horizontal="left" vertical="center" wrapText="1"/>
    </xf>
    <xf numFmtId="0" fontId="3" fillId="0" borderId="62" xfId="0" applyFont="1" applyBorder="1"/>
    <xf numFmtId="0" fontId="10" fillId="0" borderId="54" xfId="0" applyFont="1" applyBorder="1" applyAlignment="1">
      <alignment horizontal="left"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6" xfId="0" applyFont="1" applyBorder="1" applyAlignment="1">
      <alignment horizontal="center" vertical="center" wrapText="1"/>
    </xf>
    <xf numFmtId="0" fontId="10" fillId="0" borderId="52" xfId="0" applyFont="1" applyBorder="1" applyAlignment="1">
      <alignment horizontal="center" vertical="center"/>
    </xf>
    <xf numFmtId="0" fontId="7" fillId="12" borderId="1" xfId="0" applyFont="1" applyFill="1" applyBorder="1" applyAlignment="1">
      <alignment horizontal="center" vertical="center"/>
    </xf>
    <xf numFmtId="0" fontId="10" fillId="0" borderId="10" xfId="0" applyFont="1" applyBorder="1" applyAlignment="1">
      <alignment horizontal="center" vertical="center"/>
    </xf>
    <xf numFmtId="0" fontId="7" fillId="0" borderId="62" xfId="0" applyFont="1" applyBorder="1" applyAlignment="1">
      <alignment horizontal="left" vertical="center" wrapText="1"/>
    </xf>
    <xf numFmtId="0" fontId="7" fillId="11" borderId="1" xfId="0" applyFont="1" applyFill="1" applyBorder="1" applyAlignment="1">
      <alignment horizontal="center" vertical="center"/>
    </xf>
    <xf numFmtId="0" fontId="10" fillId="0" borderId="51" xfId="0" applyFont="1" applyBorder="1" applyAlignment="1">
      <alignment horizontal="center" vertical="center"/>
    </xf>
    <xf numFmtId="0" fontId="10" fillId="0" borderId="2" xfId="0" applyFont="1" applyBorder="1" applyAlignment="1">
      <alignment horizontal="center"/>
    </xf>
    <xf numFmtId="0" fontId="10" fillId="0" borderId="2" xfId="0" applyFont="1" applyBorder="1" applyAlignment="1">
      <alignment horizontal="center" vertical="center"/>
    </xf>
    <xf numFmtId="0" fontId="10" fillId="0" borderId="1" xfId="0" applyFont="1" applyBorder="1" applyAlignment="1">
      <alignment horizontal="left" vertical="center"/>
    </xf>
    <xf numFmtId="0" fontId="16" fillId="5"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9" borderId="2" xfId="0" applyFont="1" applyFill="1" applyBorder="1" applyAlignment="1">
      <alignment horizontal="center" vertical="center" wrapText="1"/>
    </xf>
    <xf numFmtId="0" fontId="3" fillId="0" borderId="40" xfId="0" applyFont="1" applyBorder="1"/>
    <xf numFmtId="0" fontId="3" fillId="0" borderId="41" xfId="0" applyFont="1" applyBorder="1"/>
    <xf numFmtId="0" fontId="21" fillId="6" borderId="2" xfId="0" applyFont="1" applyFill="1" applyBorder="1" applyAlignment="1">
      <alignment horizontal="center" vertical="center" wrapText="1"/>
    </xf>
    <xf numFmtId="0" fontId="3" fillId="0" borderId="45" xfId="0" applyFont="1" applyBorder="1"/>
    <xf numFmtId="0" fontId="3" fillId="0" borderId="46" xfId="0" applyFont="1" applyBorder="1"/>
    <xf numFmtId="0" fontId="16" fillId="5" borderId="2" xfId="0" applyFont="1" applyFill="1" applyBorder="1" applyAlignment="1">
      <alignment horizontal="center" vertical="center" wrapText="1"/>
    </xf>
    <xf numFmtId="0" fontId="16" fillId="5" borderId="39" xfId="0" applyFont="1" applyFill="1" applyBorder="1" applyAlignment="1">
      <alignment horizontal="center" vertical="center" wrapText="1"/>
    </xf>
    <xf numFmtId="0" fontId="3" fillId="0" borderId="28" xfId="0" applyFont="1" applyBorder="1"/>
    <xf numFmtId="0" fontId="3" fillId="0" borderId="24" xfId="0" applyFont="1" applyBorder="1"/>
    <xf numFmtId="0" fontId="21" fillId="6" borderId="47" xfId="0" applyFont="1" applyFill="1" applyBorder="1" applyAlignment="1">
      <alignment horizontal="center" vertical="center" wrapText="1"/>
    </xf>
    <xf numFmtId="0" fontId="3" fillId="0" borderId="48" xfId="0" applyFont="1" applyBorder="1"/>
    <xf numFmtId="0" fontId="16" fillId="5" borderId="5" xfId="0" applyFont="1" applyFill="1" applyBorder="1" applyAlignment="1">
      <alignment horizontal="center" vertical="center" wrapText="1"/>
    </xf>
    <xf numFmtId="0" fontId="24" fillId="5" borderId="5" xfId="0" applyFont="1" applyFill="1" applyBorder="1" applyAlignment="1">
      <alignment horizontal="center" vertical="center" wrapText="1"/>
    </xf>
    <xf numFmtId="0" fontId="10" fillId="0" borderId="79" xfId="0" applyFont="1" applyBorder="1" applyAlignment="1">
      <alignment horizontal="center" vertical="center" wrapText="1"/>
    </xf>
    <xf numFmtId="0" fontId="10" fillId="10" borderId="52" xfId="0" applyFont="1" applyFill="1" applyBorder="1" applyAlignment="1">
      <alignment horizontal="center" vertical="center" wrapText="1"/>
    </xf>
    <xf numFmtId="0" fontId="10" fillId="0" borderId="52" xfId="0" applyFont="1" applyBorder="1" applyAlignment="1">
      <alignment horizontal="center"/>
    </xf>
    <xf numFmtId="0" fontId="10" fillId="0" borderId="1" xfId="0" applyFont="1" applyBorder="1" applyAlignment="1">
      <alignment horizontal="center" vertical="center"/>
    </xf>
    <xf numFmtId="0" fontId="3" fillId="0" borderId="37" xfId="0" applyFont="1" applyBorder="1"/>
    <xf numFmtId="0" fontId="10" fillId="0" borderId="1" xfId="0" applyFont="1" applyBorder="1" applyAlignment="1">
      <alignment horizontal="center"/>
    </xf>
    <xf numFmtId="0" fontId="10" fillId="0" borderId="67" xfId="0" applyFont="1" applyBorder="1" applyAlignment="1">
      <alignment horizontal="left" vertical="center" wrapText="1"/>
    </xf>
    <xf numFmtId="0" fontId="10" fillId="0" borderId="52" xfId="0" quotePrefix="1" applyFont="1" applyBorder="1" applyAlignment="1">
      <alignment horizontal="left" vertical="center" wrapText="1"/>
    </xf>
    <xf numFmtId="0" fontId="10" fillId="12" borderId="52" xfId="0" applyFont="1" applyFill="1" applyBorder="1" applyAlignment="1">
      <alignment horizontal="center" vertical="center"/>
    </xf>
    <xf numFmtId="0" fontId="10" fillId="0" borderId="10" xfId="0" applyFont="1" applyBorder="1" applyAlignment="1">
      <alignment horizontal="center" vertical="center" wrapText="1"/>
    </xf>
    <xf numFmtId="0" fontId="10" fillId="0" borderId="1" xfId="0" quotePrefix="1" applyFont="1" applyBorder="1" applyAlignment="1">
      <alignment horizontal="left" vertical="center" wrapText="1"/>
    </xf>
    <xf numFmtId="0" fontId="11" fillId="0" borderId="0" xfId="0" applyFont="1" applyAlignment="1">
      <alignment horizontal="left" vertical="center" wrapText="1"/>
    </xf>
    <xf numFmtId="14" fontId="11" fillId="0" borderId="0" xfId="0" applyNumberFormat="1" applyFont="1" applyAlignment="1">
      <alignment horizontal="center" vertical="center" wrapText="1"/>
    </xf>
    <xf numFmtId="0" fontId="18" fillId="0" borderId="5" xfId="0" applyFont="1" applyBorder="1" applyAlignment="1">
      <alignment horizontal="left" vertical="center" wrapText="1"/>
    </xf>
    <xf numFmtId="0" fontId="18" fillId="0" borderId="5" xfId="0" applyFont="1" applyBorder="1" applyAlignment="1">
      <alignment horizontal="center" vertical="center" wrapText="1"/>
    </xf>
    <xf numFmtId="14" fontId="18" fillId="0" borderId="5" xfId="0" applyNumberFormat="1" applyFont="1" applyBorder="1" applyAlignment="1">
      <alignment horizontal="center" vertical="center" wrapText="1"/>
    </xf>
    <xf numFmtId="0" fontId="17" fillId="0" borderId="5" xfId="0" applyFont="1" applyBorder="1" applyAlignment="1">
      <alignment horizontal="left" vertical="center" wrapText="1"/>
    </xf>
    <xf numFmtId="0" fontId="17" fillId="0" borderId="5" xfId="0" applyFont="1" applyBorder="1" applyAlignment="1">
      <alignment horizontal="center" vertical="center" wrapText="1"/>
    </xf>
    <xf numFmtId="0" fontId="1" fillId="0" borderId="0" xfId="0" applyFont="1" applyAlignment="1">
      <alignment horizontal="left" vertical="center" wrapText="1"/>
    </xf>
    <xf numFmtId="0" fontId="11" fillId="0" borderId="0" xfId="0" applyFont="1" applyAlignment="1">
      <alignment horizontal="center" vertical="center" wrapText="1"/>
    </xf>
    <xf numFmtId="0" fontId="1" fillId="0" borderId="0" xfId="0" applyFont="1" applyAlignment="1">
      <alignment horizontal="left" wrapText="1"/>
    </xf>
    <xf numFmtId="0" fontId="13" fillId="2" borderId="5" xfId="0" applyFont="1" applyFill="1" applyBorder="1" applyAlignment="1">
      <alignment horizontal="center" vertical="center" wrapText="1"/>
    </xf>
    <xf numFmtId="0" fontId="20" fillId="8" borderId="5" xfId="0" applyFont="1" applyFill="1" applyBorder="1" applyAlignment="1">
      <alignment horizontal="center" vertical="center"/>
    </xf>
    <xf numFmtId="0" fontId="19" fillId="7" borderId="5" xfId="0" applyFont="1" applyFill="1" applyBorder="1" applyAlignment="1">
      <alignment horizontal="center" vertical="center" wrapText="1"/>
    </xf>
    <xf numFmtId="0" fontId="8" fillId="2" borderId="22" xfId="0" applyFont="1" applyFill="1" applyBorder="1" applyAlignment="1">
      <alignment horizontal="left" vertical="center" wrapText="1"/>
    </xf>
    <xf numFmtId="0" fontId="3" fillId="0" borderId="29" xfId="0" applyFont="1" applyBorder="1"/>
    <xf numFmtId="0" fontId="3" fillId="0" borderId="30" xfId="0" applyFont="1" applyBorder="1"/>
    <xf numFmtId="0" fontId="8" fillId="2" borderId="25" xfId="0" applyFont="1" applyFill="1" applyBorder="1" applyAlignment="1">
      <alignment horizontal="left" vertical="center" wrapText="1"/>
    </xf>
    <xf numFmtId="0" fontId="3" fillId="0" borderId="26" xfId="0" applyFont="1" applyBorder="1"/>
    <xf numFmtId="0" fontId="3" fillId="0" borderId="27" xfId="0" applyFont="1" applyBorder="1"/>
    <xf numFmtId="0" fontId="3" fillId="0" borderId="32" xfId="0" applyFont="1" applyBorder="1"/>
    <xf numFmtId="0" fontId="3" fillId="0" borderId="33" xfId="0" applyFont="1" applyBorder="1"/>
    <xf numFmtId="0" fontId="3" fillId="0" borderId="35" xfId="0" applyFont="1" applyBorder="1"/>
    <xf numFmtId="0" fontId="3" fillId="0" borderId="36" xfId="0" applyFont="1" applyBorder="1"/>
    <xf numFmtId="0" fontId="3" fillId="0" borderId="34" xfId="0" applyFont="1" applyBorder="1"/>
    <xf numFmtId="0" fontId="3" fillId="0" borderId="38" xfId="0" applyFont="1" applyBorder="1"/>
    <xf numFmtId="0" fontId="5" fillId="2" borderId="2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3" fillId="0" borderId="7" xfId="0" applyFont="1" applyBorder="1"/>
    <xf numFmtId="0" fontId="3" fillId="0" borderId="9" xfId="0" applyFont="1" applyBorder="1"/>
    <xf numFmtId="0" fontId="8" fillId="2" borderId="6"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3" fillId="0" borderId="14" xfId="0" applyFont="1" applyBorder="1"/>
    <xf numFmtId="0" fontId="3" fillId="0" borderId="19" xfId="0" applyFont="1" applyBorder="1"/>
    <xf numFmtId="0" fontId="17" fillId="0" borderId="1" xfId="0" applyFont="1" applyBorder="1" applyAlignment="1">
      <alignment horizontal="left" vertical="center" wrapText="1"/>
    </xf>
    <xf numFmtId="9" fontId="17" fillId="0" borderId="1" xfId="0" applyNumberFormat="1" applyFont="1" applyBorder="1" applyAlignment="1">
      <alignment horizontal="center" vertical="center" wrapText="1"/>
    </xf>
    <xf numFmtId="0" fontId="17" fillId="2" borderId="1" xfId="0" applyFont="1" applyFill="1" applyBorder="1" applyAlignment="1">
      <alignment horizontal="left" vertical="center" wrapText="1"/>
    </xf>
    <xf numFmtId="0" fontId="17" fillId="2" borderId="1" xfId="0" applyFont="1" applyFill="1" applyBorder="1" applyAlignment="1">
      <alignment vertical="center" wrapText="1"/>
    </xf>
    <xf numFmtId="0" fontId="44" fillId="0" borderId="1" xfId="0" applyFont="1" applyBorder="1" applyAlignment="1">
      <alignment horizontal="left" vertical="center" wrapText="1"/>
    </xf>
    <xf numFmtId="0" fontId="45" fillId="0" borderId="1" xfId="0" applyFont="1" applyBorder="1" applyAlignment="1">
      <alignment horizontal="left" vertical="center" wrapText="1"/>
    </xf>
    <xf numFmtId="10" fontId="42" fillId="0" borderId="10" xfId="0" applyNumberFormat="1" applyFont="1" applyBorder="1" applyAlignment="1">
      <alignment horizontal="center" vertical="center" wrapText="1"/>
    </xf>
    <xf numFmtId="0" fontId="40" fillId="14" borderId="1" xfId="0" applyFont="1" applyFill="1" applyBorder="1" applyAlignment="1">
      <alignment vertical="center" wrapText="1"/>
    </xf>
    <xf numFmtId="0" fontId="41" fillId="2" borderId="1" xfId="0" applyFont="1" applyFill="1" applyBorder="1" applyAlignment="1">
      <alignment vertical="center" wrapText="1"/>
    </xf>
    <xf numFmtId="0" fontId="17" fillId="0" borderId="1" xfId="0" applyFont="1" applyBorder="1" applyAlignment="1">
      <alignment vertical="center" wrapText="1"/>
    </xf>
    <xf numFmtId="0" fontId="42" fillId="2" borderId="10" xfId="0" applyFont="1" applyFill="1" applyBorder="1" applyAlignment="1">
      <alignment horizontal="left" vertical="center" wrapText="1"/>
    </xf>
    <xf numFmtId="9" fontId="42" fillId="2" borderId="10" xfId="0" applyNumberFormat="1" applyFont="1" applyFill="1" applyBorder="1" applyAlignment="1">
      <alignment horizontal="center" vertical="center" wrapText="1"/>
    </xf>
    <xf numFmtId="0" fontId="42" fillId="0" borderId="10" xfId="0" applyFont="1" applyBorder="1" applyAlignment="1">
      <alignment horizontal="left" vertical="center" wrapText="1"/>
    </xf>
    <xf numFmtId="9" fontId="42" fillId="0" borderId="10" xfId="0" applyNumberFormat="1" applyFont="1" applyBorder="1" applyAlignment="1">
      <alignment horizontal="center" vertical="center" wrapText="1"/>
    </xf>
    <xf numFmtId="0" fontId="42" fillId="0" borderId="10" xfId="0" applyFont="1" applyBorder="1" applyAlignment="1">
      <alignment horizontal="center" vertical="center" wrapText="1"/>
    </xf>
    <xf numFmtId="0" fontId="17" fillId="2" borderId="1" xfId="0" applyFont="1" applyFill="1" applyBorder="1" applyAlignment="1">
      <alignment horizontal="center" vertical="center"/>
    </xf>
    <xf numFmtId="10" fontId="17" fillId="0" borderId="1" xfId="0" applyNumberFormat="1" applyFont="1" applyBorder="1" applyAlignment="1">
      <alignment horizontal="center" vertical="center" wrapText="1"/>
    </xf>
    <xf numFmtId="0" fontId="38" fillId="0" borderId="4" xfId="0" applyFont="1" applyBorder="1" applyAlignment="1">
      <alignment horizontal="left" vertical="center"/>
    </xf>
    <xf numFmtId="0" fontId="13" fillId="7" borderId="5" xfId="0" applyFont="1" applyFill="1" applyBorder="1" applyAlignment="1">
      <alignment horizontal="center" vertical="center" wrapText="1"/>
    </xf>
    <xf numFmtId="0" fontId="37" fillId="10" borderId="2" xfId="0" applyFont="1" applyFill="1" applyBorder="1" applyAlignment="1">
      <alignment horizontal="center" vertical="center"/>
    </xf>
    <xf numFmtId="0" fontId="46" fillId="2" borderId="1" xfId="0" applyFont="1" applyFill="1" applyBorder="1" applyAlignment="1">
      <alignment vertical="center" wrapText="1"/>
    </xf>
    <xf numFmtId="0" fontId="13" fillId="13" borderId="5" xfId="0" applyFont="1" applyFill="1" applyBorder="1" applyAlignment="1">
      <alignment horizontal="center" vertical="center" wrapText="1"/>
    </xf>
    <xf numFmtId="0" fontId="40" fillId="14" borderId="1" xfId="0" applyFont="1" applyFill="1" applyBorder="1" applyAlignment="1">
      <alignment horizontal="center" vertical="center" wrapText="1"/>
    </xf>
    <xf numFmtId="0" fontId="40" fillId="14" borderId="1" xfId="0" applyFont="1" applyFill="1" applyBorder="1" applyAlignment="1">
      <alignment horizontal="left" vertical="center" wrapText="1"/>
    </xf>
    <xf numFmtId="0" fontId="51" fillId="0" borderId="2" xfId="0" applyFont="1" applyBorder="1" applyAlignment="1">
      <alignment vertical="center"/>
    </xf>
    <xf numFmtId="164" fontId="52" fillId="0" borderId="4" xfId="0" applyNumberFormat="1" applyFont="1" applyBorder="1" applyAlignment="1">
      <alignment horizontal="right" vertical="center"/>
    </xf>
    <xf numFmtId="0" fontId="15" fillId="13" borderId="5" xfId="0" applyFont="1" applyFill="1" applyBorder="1" applyAlignment="1">
      <alignment horizontal="center" vertical="center"/>
    </xf>
    <xf numFmtId="0" fontId="40" fillId="2" borderId="5" xfId="0" applyFont="1" applyFill="1" applyBorder="1" applyAlignment="1">
      <alignment horizontal="center" vertical="center"/>
    </xf>
    <xf numFmtId="0" fontId="13" fillId="14" borderId="1" xfId="0" applyFont="1" applyFill="1" applyBorder="1" applyAlignment="1">
      <alignment horizontal="center" vertical="center" wrapText="1"/>
    </xf>
    <xf numFmtId="0" fontId="13" fillId="13" borderId="84" xfId="0" applyFont="1" applyFill="1" applyBorder="1" applyAlignment="1">
      <alignment horizontal="center" vertical="center"/>
    </xf>
    <xf numFmtId="0" fontId="3" fillId="0" borderId="85" xfId="0" applyFont="1" applyBorder="1"/>
    <xf numFmtId="0" fontId="12" fillId="13" borderId="5" xfId="0" applyFont="1" applyFill="1" applyBorder="1" applyAlignment="1">
      <alignment horizontal="center" vertical="center"/>
    </xf>
    <xf numFmtId="0" fontId="51" fillId="0" borderId="88" xfId="0" applyFont="1" applyBorder="1" applyAlignment="1">
      <alignment vertical="center"/>
    </xf>
    <xf numFmtId="0" fontId="13" fillId="0" borderId="1" xfId="0" applyFont="1" applyBorder="1" applyAlignment="1">
      <alignment horizontal="center" vertical="center"/>
    </xf>
    <xf numFmtId="0" fontId="13" fillId="14" borderId="1" xfId="0" applyFont="1" applyFill="1" applyBorder="1" applyAlignment="1">
      <alignment horizontal="left" vertical="center" wrapText="1"/>
    </xf>
    <xf numFmtId="0" fontId="17" fillId="10" borderId="1" xfId="0" applyFont="1" applyFill="1" applyBorder="1" applyAlignment="1">
      <alignment horizontal="left" vertical="center" wrapText="1"/>
    </xf>
    <xf numFmtId="0" fontId="18" fillId="10" borderId="1" xfId="0" applyFont="1" applyFill="1" applyBorder="1" applyAlignment="1">
      <alignment horizontal="left" vertical="center" wrapText="1"/>
    </xf>
    <xf numFmtId="0" fontId="18" fillId="2" borderId="1" xfId="0" applyFont="1" applyFill="1" applyBorder="1" applyAlignment="1">
      <alignment horizontal="left" vertical="center" wrapText="1"/>
    </xf>
    <xf numFmtId="17" fontId="17" fillId="10" borderId="1" xfId="0" applyNumberFormat="1" applyFont="1" applyFill="1" applyBorder="1" applyAlignment="1">
      <alignment horizontal="left" vertical="center" wrapText="1"/>
    </xf>
    <xf numFmtId="0" fontId="46" fillId="10" borderId="1" xfId="0" applyFont="1" applyFill="1" applyBorder="1" applyAlignment="1">
      <alignment horizontal="center" vertical="center" wrapText="1"/>
    </xf>
    <xf numFmtId="0" fontId="18" fillId="0" borderId="1" xfId="0" applyFont="1" applyBorder="1" applyAlignment="1">
      <alignment horizontal="left" vertical="center" wrapText="1"/>
    </xf>
    <xf numFmtId="15" fontId="18" fillId="10" borderId="1" xfId="0" applyNumberFormat="1" applyFont="1" applyFill="1" applyBorder="1" applyAlignment="1">
      <alignment horizontal="left" vertical="center" wrapText="1"/>
    </xf>
    <xf numFmtId="0" fontId="41" fillId="10" borderId="1" xfId="0" applyFont="1" applyFill="1" applyBorder="1" applyAlignment="1">
      <alignment horizontal="center" vertical="center"/>
    </xf>
    <xf numFmtId="0" fontId="10" fillId="10" borderId="1" xfId="0" applyFont="1" applyFill="1" applyBorder="1" applyAlignment="1">
      <alignment horizontal="left" vertical="center" wrapText="1"/>
    </xf>
    <xf numFmtId="0" fontId="41" fillId="2" borderId="1" xfId="0" applyFont="1" applyFill="1" applyBorder="1" applyAlignment="1">
      <alignment horizontal="center" vertical="center" wrapText="1"/>
    </xf>
    <xf numFmtId="0" fontId="46" fillId="10" borderId="1" xfId="0" applyFont="1" applyFill="1" applyBorder="1" applyAlignment="1">
      <alignment horizontal="center" vertical="center"/>
    </xf>
    <xf numFmtId="0" fontId="10" fillId="0" borderId="1" xfId="0" applyFont="1" applyBorder="1" applyAlignment="1">
      <alignment vertical="center" wrapText="1"/>
    </xf>
    <xf numFmtId="0" fontId="27" fillId="2" borderId="1" xfId="0" applyFont="1" applyFill="1" applyBorder="1" applyAlignment="1">
      <alignment horizontal="left" vertical="center" wrapText="1"/>
    </xf>
    <xf numFmtId="17" fontId="18" fillId="2" borderId="1" xfId="0" applyNumberFormat="1" applyFont="1" applyFill="1" applyBorder="1" applyAlignment="1">
      <alignment horizontal="left" vertical="center" wrapText="1"/>
    </xf>
    <xf numFmtId="0" fontId="41" fillId="10" borderId="1" xfId="0" applyFont="1" applyFill="1" applyBorder="1" applyAlignment="1">
      <alignment horizontal="center" vertical="center" wrapText="1"/>
    </xf>
    <xf numFmtId="0" fontId="17" fillId="10" borderId="1" xfId="0" applyFont="1" applyFill="1" applyBorder="1" applyAlignment="1">
      <alignment horizontal="center" vertical="center" wrapText="1"/>
    </xf>
    <xf numFmtId="0" fontId="41" fillId="2" borderId="1" xfId="0" applyFont="1" applyFill="1" applyBorder="1" applyAlignment="1">
      <alignment horizontal="left" vertical="center" wrapText="1"/>
    </xf>
    <xf numFmtId="0" fontId="41" fillId="2" borderId="1" xfId="0" applyFont="1" applyFill="1" applyBorder="1" applyAlignment="1">
      <alignment horizontal="center" vertical="center"/>
    </xf>
    <xf numFmtId="0" fontId="27" fillId="0" borderId="1" xfId="0" applyFont="1" applyBorder="1" applyAlignment="1">
      <alignment horizontal="left" vertical="center" wrapText="1"/>
    </xf>
    <xf numFmtId="0" fontId="10" fillId="0" borderId="0" xfId="0" applyFont="1" applyAlignment="1">
      <alignment horizontal="center" vertical="center" wrapText="1"/>
    </xf>
    <xf numFmtId="0" fontId="58" fillId="2" borderId="6" xfId="0" applyFont="1" applyFill="1" applyBorder="1" applyAlignment="1">
      <alignment horizontal="center" vertical="center" wrapText="1"/>
    </xf>
    <xf numFmtId="0" fontId="59" fillId="13" borderId="5" xfId="0" applyFont="1" applyFill="1" applyBorder="1" applyAlignment="1">
      <alignment horizontal="center" vertical="center"/>
    </xf>
    <xf numFmtId="0" fontId="29" fillId="2" borderId="5" xfId="0" applyFont="1" applyFill="1" applyBorder="1" applyAlignment="1">
      <alignment horizontal="center" vertical="center"/>
    </xf>
    <xf numFmtId="0" fontId="29" fillId="2" borderId="1" xfId="0" applyFont="1" applyFill="1" applyBorder="1" applyAlignment="1">
      <alignment horizontal="center" vertical="center" wrapText="1"/>
    </xf>
  </cellXfs>
  <cellStyles count="1">
    <cellStyle name="Normal" xfId="0" builtinId="0"/>
  </cellStyles>
  <dxfs count="11">
    <dxf>
      <fill>
        <patternFill patternType="solid">
          <fgColor theme="9"/>
          <bgColor theme="9"/>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F9715"/>
          <bgColor rgb="FFEF9715"/>
        </patternFill>
      </fill>
    </dxf>
    <dxf>
      <fill>
        <patternFill patternType="solid">
          <fgColor theme="9"/>
          <bgColor theme="9"/>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theme="9"/>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4.jp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0</xdr:col>
      <xdr:colOff>114300</xdr:colOff>
      <xdr:row>1</xdr:row>
      <xdr:rowOff>114300</xdr:rowOff>
    </xdr:from>
    <xdr:ext cx="229552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6</xdr:col>
      <xdr:colOff>47625</xdr:colOff>
      <xdr:row>1</xdr:row>
      <xdr:rowOff>38100</xdr:rowOff>
    </xdr:from>
    <xdr:ext cx="1495425" cy="809625"/>
    <xdr:pic>
      <xdr:nvPicPr>
        <xdr:cNvPr id="3" name="image2.jpg" title="Imagen">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247650</xdr:colOff>
      <xdr:row>1</xdr:row>
      <xdr:rowOff>57150</xdr:rowOff>
    </xdr:from>
    <xdr:ext cx="1809750" cy="657225"/>
    <xdr:pic>
      <xdr:nvPicPr>
        <xdr:cNvPr id="2" name="image3.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57150</xdr:rowOff>
    </xdr:from>
    <xdr:ext cx="1743075" cy="1009650"/>
    <xdr:pic>
      <xdr:nvPicPr>
        <xdr:cNvPr id="2" name="image3.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66675</xdr:rowOff>
    </xdr:from>
    <xdr:ext cx="1981200" cy="666750"/>
    <xdr:pic>
      <xdr:nvPicPr>
        <xdr:cNvPr id="2" name="image3.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200025</xdr:colOff>
      <xdr:row>1</xdr:row>
      <xdr:rowOff>85725</xdr:rowOff>
    </xdr:from>
    <xdr:ext cx="1924050" cy="695325"/>
    <xdr:pic>
      <xdr:nvPicPr>
        <xdr:cNvPr id="2" name="image3.png" title="Imagen">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9</xdr:col>
      <xdr:colOff>180975</xdr:colOff>
      <xdr:row>0</xdr:row>
      <xdr:rowOff>57150</xdr:rowOff>
    </xdr:from>
    <xdr:ext cx="1609725" cy="742950"/>
    <xdr:pic>
      <xdr:nvPicPr>
        <xdr:cNvPr id="3" name="image4.jpg" title="Imagen">
          <a:extLst>
            <a:ext uri="{FF2B5EF4-FFF2-40B4-BE49-F238E27FC236}">
              <a16:creationId xmlns:a16="http://schemas.microsoft.com/office/drawing/2014/main" id="{00000000-0008-0000-05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8</xdr:col>
      <xdr:colOff>1495425</xdr:colOff>
      <xdr:row>0</xdr:row>
      <xdr:rowOff>19050</xdr:rowOff>
    </xdr:from>
    <xdr:ext cx="1495425" cy="809625"/>
    <xdr:pic>
      <xdr:nvPicPr>
        <xdr:cNvPr id="2" name="image2.jp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1495425" cy="542925"/>
    <xdr:pic>
      <xdr:nvPicPr>
        <xdr:cNvPr id="3" name="image3.png">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hyperlink" Target="https://bit.ly/2Dyi5Qm" TargetMode="External"/><Relationship Id="rId2" Type="http://schemas.openxmlformats.org/officeDocument/2006/relationships/hyperlink" Target="https://ticcundinamarca.salasvirtuales.info/Se%20adjunta%20archivo%20en%20formato%20PDF%20con%20el%20informe%20de%20redes%20sociales" TargetMode="External"/><Relationship Id="rId1" Type="http://schemas.openxmlformats.org/officeDocument/2006/relationships/hyperlink" Target="http://www.cundinamarca.gov.co/wcm/connect/ad99568f-56c5-4367-a2ae-ceb9607dbf22/INFORME+GESTI%C3%93N+2019.pdf?MOD=AJPERES&amp;CVID=mLnJtVU&amp;CVID=mLnJtVU&amp;CVID=mLnJtVU"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8" Type="http://schemas.openxmlformats.org/officeDocument/2006/relationships/hyperlink" Target="http://www.cundinamarca.gov.co/Home/SecretariasEntidades.gc/Secretariageneral" TargetMode="External"/><Relationship Id="rId3" Type="http://schemas.openxmlformats.org/officeDocument/2006/relationships/hyperlink" Target="http://www.cundinamarca.gov.co/Home/ServCiud.ventanilla/ServiciosCiudadano.gc/astransparecia_contenidos/transparenciayaccesoinformacionver1" TargetMode="External"/><Relationship Id="rId7" Type="http://schemas.openxmlformats.org/officeDocument/2006/relationships/hyperlink" Target="http://www.cundinamarca.gov.co/Home/SecretariasEntidades.gc/Secretariageneral/SecreGralDespliegue/asgestiondocumental/csecregen_consejo+departamental+de+archivos" TargetMode="External"/><Relationship Id="rId2" Type="http://schemas.openxmlformats.org/officeDocument/2006/relationships/hyperlink" Target="http://www.cundinamarca.gov.co/Home/ServCiud.ventanilla/ServiciosCiudadano.gc/astransparecia_contenidos/transparenciayaccesoinformacionver1" TargetMode="External"/><Relationship Id="rId1" Type="http://schemas.openxmlformats.org/officeDocument/2006/relationships/hyperlink" Target="http://www.cundinamarca.gov.co/Home/ServCiud.ventanilla/ServiciosCiudadano.gc/astransparecia_contenidos/transparenciayaccesoinformacionver1" TargetMode="External"/><Relationship Id="rId6" Type="http://schemas.openxmlformats.org/officeDocument/2006/relationships/hyperlink" Target="http://www.cundinamarca.gov.co/Home/SecretariasEntidades.gc/Secretariageneral/SecreGralDespliegue/asgestiondocumental/csecregen_consejo+departamental+de+archivos" TargetMode="External"/><Relationship Id="rId11" Type="http://schemas.openxmlformats.org/officeDocument/2006/relationships/drawing" Target="../drawings/drawing5.xml"/><Relationship Id="rId5" Type="http://schemas.openxmlformats.org/officeDocument/2006/relationships/hyperlink" Target="http://www.cundinamarca.gov.co/Home/ServCiud.ventanilla/ServiciosCiudadano.gc/asservciudpreguntasfrec_contenidos/cservciudpregfrec" TargetMode="External"/><Relationship Id="rId10" Type="http://schemas.openxmlformats.org/officeDocument/2006/relationships/hyperlink" Target="http://www.cundinamarca.gov.co/Home/SecretariasEntidades.gc/Secretariageneral/SecreGralDespliegue/asgestiondocumental/c_bibliotecavirtual" TargetMode="External"/><Relationship Id="rId4" Type="http://schemas.openxmlformats.org/officeDocument/2006/relationships/hyperlink" Target="https://www.funcionpublica.gov.co/web/sigep/hojas-de-vida" TargetMode="External"/><Relationship Id="rId9" Type="http://schemas.openxmlformats.org/officeDocument/2006/relationships/hyperlink" Target="http://www.cundinamarca.gov.co/wcm/connect/2ba2b068-ca07-4b98-a80f-1b982951f501/2006+OFICINA+DE+CONTROL+DICIPLINARIO.pdf?MOD=AJPERES&amp;CVID=mUDTjE9&amp;CVID=mUDTjE9"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bit.ly/2Dyi5Qm" TargetMode="External"/><Relationship Id="rId2" Type="http://schemas.openxmlformats.org/officeDocument/2006/relationships/hyperlink" Target="https://bit.ly/2Dyi5Qm" TargetMode="External"/><Relationship Id="rId1" Type="http://schemas.openxmlformats.org/officeDocument/2006/relationships/hyperlink" Target="https://bit.ly/2Dyi5Qm" TargetMode="External"/><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pane ySplit="9" topLeftCell="A10" activePane="bottomLeft" state="frozen"/>
      <selection pane="bottomLeft" activeCell="C10" sqref="C10"/>
    </sheetView>
  </sheetViews>
  <sheetFormatPr baseColWidth="10" defaultColWidth="12.6640625" defaultRowHeight="15" customHeight="1"/>
  <cols>
    <col min="1" max="1" width="35.33203125" customWidth="1"/>
    <col min="2" max="2" width="14.33203125" customWidth="1"/>
    <col min="3" max="3" width="51.5" customWidth="1"/>
    <col min="4" max="4" width="35.5" customWidth="1"/>
    <col min="5" max="5" width="33.83203125" customWidth="1"/>
    <col min="6" max="6" width="28.33203125" customWidth="1"/>
    <col min="7" max="7" width="33.1640625" customWidth="1"/>
    <col min="8" max="8" width="38.83203125" customWidth="1"/>
    <col min="9" max="9" width="23.1640625" customWidth="1"/>
    <col min="10" max="10" width="36.6640625" customWidth="1"/>
    <col min="11" max="11" width="54.33203125" customWidth="1"/>
    <col min="12" max="12" width="18.6640625" customWidth="1"/>
    <col min="13" max="13" width="32" customWidth="1"/>
    <col min="14" max="14" width="37.6640625" customWidth="1"/>
    <col min="15" max="15" width="16.33203125" customWidth="1"/>
    <col min="16" max="26" width="9.33203125" customWidth="1"/>
  </cols>
  <sheetData>
    <row r="1" spans="1:26" ht="12.75" customHeight="1">
      <c r="A1" s="1"/>
      <c r="B1" s="1"/>
      <c r="C1" s="1"/>
      <c r="D1" s="1"/>
      <c r="E1" s="1"/>
      <c r="F1" s="1"/>
      <c r="G1" s="1"/>
      <c r="H1" s="1"/>
      <c r="I1" s="1"/>
      <c r="J1" s="1"/>
      <c r="K1" s="1"/>
      <c r="L1" s="1"/>
      <c r="M1" s="1"/>
      <c r="N1" s="1"/>
      <c r="O1" s="1"/>
      <c r="P1" s="1"/>
      <c r="Q1" s="1"/>
      <c r="R1" s="1"/>
      <c r="S1" s="1"/>
      <c r="T1" s="1"/>
      <c r="U1" s="1"/>
      <c r="V1" s="1"/>
      <c r="W1" s="1"/>
      <c r="X1" s="1"/>
      <c r="Y1" s="1"/>
      <c r="Z1" s="1"/>
    </row>
    <row r="2" spans="1:26" ht="24" customHeight="1">
      <c r="A2" s="274"/>
      <c r="B2" s="260" t="s">
        <v>0</v>
      </c>
      <c r="C2" s="261"/>
      <c r="D2" s="262"/>
      <c r="E2" s="2" t="s">
        <v>1</v>
      </c>
      <c r="F2" s="3" t="s">
        <v>3</v>
      </c>
      <c r="G2" s="1"/>
      <c r="H2" s="1"/>
      <c r="I2" s="1"/>
      <c r="J2" s="1"/>
      <c r="K2" s="1"/>
      <c r="L2" s="1"/>
      <c r="M2" s="1"/>
      <c r="N2" s="1"/>
      <c r="O2" s="1"/>
      <c r="P2" s="1"/>
      <c r="Q2" s="1"/>
      <c r="R2" s="1"/>
      <c r="S2" s="1"/>
      <c r="T2" s="1"/>
      <c r="U2" s="1"/>
      <c r="V2" s="1"/>
      <c r="W2" s="1"/>
      <c r="X2" s="1"/>
      <c r="Y2" s="1"/>
      <c r="Z2" s="1"/>
    </row>
    <row r="3" spans="1:26" ht="20.25" customHeight="1">
      <c r="A3" s="270"/>
      <c r="B3" s="263"/>
      <c r="C3" s="264"/>
      <c r="D3" s="265"/>
      <c r="E3" s="5" t="s">
        <v>6</v>
      </c>
      <c r="F3" s="6">
        <v>1</v>
      </c>
      <c r="G3" s="1"/>
      <c r="H3" s="1"/>
      <c r="I3" s="1"/>
      <c r="J3" s="1"/>
      <c r="K3" s="1"/>
      <c r="L3" s="1"/>
      <c r="M3" s="1"/>
      <c r="N3" s="1"/>
      <c r="O3" s="1"/>
      <c r="P3" s="1"/>
      <c r="Q3" s="1"/>
      <c r="R3" s="1"/>
      <c r="S3" s="1"/>
      <c r="T3" s="1"/>
      <c r="U3" s="1"/>
      <c r="V3" s="1"/>
      <c r="W3" s="1"/>
      <c r="X3" s="1"/>
      <c r="Y3" s="1"/>
      <c r="Z3" s="1"/>
    </row>
    <row r="4" spans="1:26" ht="12.75" customHeight="1">
      <c r="A4" s="270"/>
      <c r="B4" s="260" t="s">
        <v>7</v>
      </c>
      <c r="C4" s="261"/>
      <c r="D4" s="262"/>
      <c r="E4" s="272" t="s">
        <v>8</v>
      </c>
      <c r="F4" s="273">
        <v>42933</v>
      </c>
      <c r="G4" s="1"/>
      <c r="H4" s="1"/>
      <c r="I4" s="1"/>
      <c r="J4" s="1"/>
      <c r="K4" s="1"/>
      <c r="L4" s="1"/>
      <c r="M4" s="1"/>
      <c r="N4" s="1"/>
      <c r="O4" s="1"/>
      <c r="P4" s="1"/>
      <c r="Q4" s="1"/>
      <c r="R4" s="1"/>
      <c r="S4" s="1"/>
      <c r="T4" s="1"/>
      <c r="U4" s="1"/>
      <c r="V4" s="1"/>
      <c r="W4" s="1"/>
      <c r="X4" s="1"/>
      <c r="Y4" s="1"/>
      <c r="Z4" s="1"/>
    </row>
    <row r="5" spans="1:26" ht="12.75" customHeight="1">
      <c r="A5" s="270"/>
      <c r="B5" s="266"/>
      <c r="C5" s="267"/>
      <c r="D5" s="268"/>
      <c r="E5" s="266"/>
      <c r="F5" s="268"/>
      <c r="G5" s="1"/>
      <c r="H5" s="1"/>
      <c r="I5" s="1"/>
      <c r="J5" s="1"/>
      <c r="K5" s="1"/>
      <c r="L5" s="1"/>
      <c r="M5" s="1"/>
      <c r="N5" s="1"/>
      <c r="O5" s="1"/>
      <c r="P5" s="1"/>
      <c r="Q5" s="1"/>
      <c r="R5" s="1"/>
      <c r="S5" s="1"/>
      <c r="T5" s="1"/>
      <c r="U5" s="1"/>
      <c r="V5" s="1"/>
      <c r="W5" s="1"/>
      <c r="X5" s="1"/>
      <c r="Y5" s="1"/>
      <c r="Z5" s="1"/>
    </row>
    <row r="6" spans="1:26" ht="15" customHeight="1">
      <c r="A6" s="271"/>
      <c r="B6" s="263"/>
      <c r="C6" s="264"/>
      <c r="D6" s="265"/>
      <c r="E6" s="263"/>
      <c r="F6" s="265"/>
      <c r="G6" s="1"/>
      <c r="H6" s="1"/>
      <c r="I6" s="1"/>
      <c r="J6" s="1"/>
      <c r="K6" s="1"/>
      <c r="L6" s="1"/>
      <c r="M6" s="1"/>
      <c r="N6" s="1"/>
      <c r="O6" s="1"/>
      <c r="P6" s="1"/>
      <c r="Q6" s="1"/>
      <c r="R6" s="1"/>
      <c r="S6" s="1"/>
      <c r="T6" s="1"/>
      <c r="U6" s="1"/>
      <c r="V6" s="1"/>
      <c r="W6" s="1"/>
      <c r="X6" s="1"/>
      <c r="Y6" s="1"/>
      <c r="Z6" s="1"/>
    </row>
    <row r="7" spans="1:26" ht="29.25" customHeight="1">
      <c r="A7" s="275" t="s">
        <v>10</v>
      </c>
      <c r="B7" s="258"/>
      <c r="C7" s="258"/>
      <c r="D7" s="258"/>
      <c r="E7" s="258"/>
      <c r="F7" s="259"/>
      <c r="G7" s="1"/>
      <c r="H7" s="1"/>
      <c r="I7" s="1"/>
      <c r="J7" s="1"/>
      <c r="K7" s="1"/>
      <c r="L7" s="1"/>
      <c r="M7" s="1"/>
      <c r="N7" s="1"/>
      <c r="O7" s="1"/>
      <c r="P7" s="1"/>
      <c r="Q7" s="1"/>
      <c r="R7" s="1"/>
      <c r="S7" s="1"/>
      <c r="T7" s="1"/>
      <c r="U7" s="1"/>
      <c r="V7" s="1"/>
      <c r="W7" s="1"/>
      <c r="X7" s="1"/>
      <c r="Y7" s="1"/>
      <c r="Z7" s="1"/>
    </row>
    <row r="8" spans="1:26" ht="26.25" customHeight="1">
      <c r="A8" s="276" t="s">
        <v>11</v>
      </c>
      <c r="B8" s="258"/>
      <c r="C8" s="258"/>
      <c r="D8" s="258"/>
      <c r="E8" s="258"/>
      <c r="F8" s="259"/>
      <c r="G8" s="257" t="s">
        <v>15</v>
      </c>
      <c r="H8" s="258"/>
      <c r="I8" s="259"/>
      <c r="J8" s="257" t="s">
        <v>16</v>
      </c>
      <c r="K8" s="258"/>
      <c r="L8" s="259"/>
      <c r="M8" s="257" t="s">
        <v>18</v>
      </c>
      <c r="N8" s="258"/>
      <c r="O8" s="259"/>
      <c r="P8" s="1"/>
      <c r="Q8" s="1"/>
      <c r="R8" s="1"/>
      <c r="S8" s="1"/>
      <c r="T8" s="1"/>
      <c r="U8" s="1"/>
      <c r="V8" s="1"/>
      <c r="W8" s="1"/>
      <c r="X8" s="1"/>
      <c r="Y8" s="1"/>
      <c r="Z8" s="1"/>
    </row>
    <row r="9" spans="1:26" ht="58.5" customHeight="1">
      <c r="A9" s="11" t="s">
        <v>20</v>
      </c>
      <c r="B9" s="277" t="s">
        <v>21</v>
      </c>
      <c r="C9" s="259"/>
      <c r="D9" s="13" t="s">
        <v>24</v>
      </c>
      <c r="E9" s="11" t="s">
        <v>27</v>
      </c>
      <c r="F9" s="13" t="s">
        <v>28</v>
      </c>
      <c r="G9" s="13" t="s">
        <v>29</v>
      </c>
      <c r="H9" s="13" t="s">
        <v>30</v>
      </c>
      <c r="I9" s="13" t="s">
        <v>31</v>
      </c>
      <c r="J9" s="13" t="s">
        <v>29</v>
      </c>
      <c r="K9" s="13" t="s">
        <v>30</v>
      </c>
      <c r="L9" s="13" t="s">
        <v>32</v>
      </c>
      <c r="M9" s="13" t="s">
        <v>29</v>
      </c>
      <c r="N9" s="13" t="s">
        <v>30</v>
      </c>
      <c r="O9" s="13" t="s">
        <v>32</v>
      </c>
      <c r="P9" s="1"/>
      <c r="Q9" s="1"/>
      <c r="R9" s="1"/>
      <c r="S9" s="1"/>
      <c r="T9" s="1"/>
      <c r="U9" s="1"/>
      <c r="V9" s="1"/>
      <c r="W9" s="1"/>
      <c r="X9" s="1"/>
      <c r="Y9" s="1"/>
      <c r="Z9" s="1"/>
    </row>
    <row r="10" spans="1:26" ht="236.25" customHeight="1">
      <c r="A10" s="269" t="s">
        <v>33</v>
      </c>
      <c r="B10" s="14" t="s">
        <v>36</v>
      </c>
      <c r="C10" s="23" t="s">
        <v>39</v>
      </c>
      <c r="D10" s="16" t="s">
        <v>43</v>
      </c>
      <c r="E10" s="16" t="s">
        <v>45</v>
      </c>
      <c r="F10" s="17">
        <v>43524</v>
      </c>
      <c r="G10" s="16" t="s">
        <v>48</v>
      </c>
      <c r="H10" s="18" t="s">
        <v>49</v>
      </c>
      <c r="I10" s="19">
        <v>0.5</v>
      </c>
      <c r="J10" s="20"/>
      <c r="K10" s="18" t="s">
        <v>70</v>
      </c>
      <c r="L10" s="19">
        <v>0.5</v>
      </c>
      <c r="M10" s="20"/>
      <c r="N10" s="21" t="s">
        <v>71</v>
      </c>
      <c r="O10" s="22">
        <v>0.5</v>
      </c>
      <c r="P10" s="1"/>
      <c r="Q10" s="1"/>
      <c r="R10" s="1"/>
      <c r="S10" s="1"/>
      <c r="T10" s="1"/>
      <c r="U10" s="1"/>
      <c r="V10" s="1"/>
      <c r="W10" s="1"/>
      <c r="X10" s="1"/>
      <c r="Y10" s="1"/>
      <c r="Z10" s="1"/>
    </row>
    <row r="11" spans="1:26" ht="141.75" customHeight="1">
      <c r="A11" s="271"/>
      <c r="B11" s="14" t="s">
        <v>76</v>
      </c>
      <c r="C11" s="16" t="s">
        <v>77</v>
      </c>
      <c r="D11" s="16" t="s">
        <v>78</v>
      </c>
      <c r="E11" s="16" t="s">
        <v>79</v>
      </c>
      <c r="F11" s="17">
        <v>43524</v>
      </c>
      <c r="G11" s="16" t="s">
        <v>81</v>
      </c>
      <c r="H11" s="18" t="s">
        <v>83</v>
      </c>
      <c r="I11" s="19">
        <v>1</v>
      </c>
      <c r="J11" s="16" t="s">
        <v>86</v>
      </c>
      <c r="K11" s="18" t="s">
        <v>87</v>
      </c>
      <c r="L11" s="19">
        <v>1</v>
      </c>
      <c r="M11" s="16" t="s">
        <v>86</v>
      </c>
      <c r="N11" s="23" t="s">
        <v>90</v>
      </c>
      <c r="O11" s="22">
        <v>1</v>
      </c>
      <c r="P11" s="1"/>
      <c r="Q11" s="1"/>
      <c r="R11" s="1"/>
      <c r="S11" s="1"/>
      <c r="T11" s="1"/>
      <c r="U11" s="1"/>
      <c r="V11" s="1"/>
      <c r="W11" s="1"/>
      <c r="X11" s="1"/>
      <c r="Y11" s="1"/>
      <c r="Z11" s="1"/>
    </row>
    <row r="12" spans="1:26" ht="409.5" customHeight="1">
      <c r="A12" s="269" t="s">
        <v>99</v>
      </c>
      <c r="B12" s="14" t="s">
        <v>100</v>
      </c>
      <c r="C12" s="16" t="s">
        <v>101</v>
      </c>
      <c r="D12" s="16" t="s">
        <v>102</v>
      </c>
      <c r="E12" s="27" t="s">
        <v>103</v>
      </c>
      <c r="F12" s="17" t="s">
        <v>116</v>
      </c>
      <c r="G12" s="16" t="s">
        <v>117</v>
      </c>
      <c r="H12" s="18" t="s">
        <v>118</v>
      </c>
      <c r="I12" s="19">
        <v>0.7</v>
      </c>
      <c r="J12" s="16" t="s">
        <v>119</v>
      </c>
      <c r="K12" s="18" t="s">
        <v>120</v>
      </c>
      <c r="L12" s="19">
        <v>1</v>
      </c>
      <c r="M12" s="16" t="s">
        <v>86</v>
      </c>
      <c r="N12" s="23" t="s">
        <v>90</v>
      </c>
      <c r="O12" s="22">
        <v>1</v>
      </c>
      <c r="P12" s="1"/>
      <c r="Q12" s="1"/>
      <c r="R12" s="1"/>
      <c r="S12" s="1"/>
      <c r="T12" s="1"/>
      <c r="U12" s="1"/>
      <c r="V12" s="1"/>
      <c r="W12" s="1"/>
      <c r="X12" s="1"/>
      <c r="Y12" s="1"/>
      <c r="Z12" s="1"/>
    </row>
    <row r="13" spans="1:26" ht="254.25" customHeight="1">
      <c r="A13" s="270"/>
      <c r="B13" s="14" t="s">
        <v>121</v>
      </c>
      <c r="C13" s="16" t="s">
        <v>122</v>
      </c>
      <c r="D13" s="16" t="s">
        <v>123</v>
      </c>
      <c r="E13" s="16" t="s">
        <v>124</v>
      </c>
      <c r="F13" s="17">
        <v>43524</v>
      </c>
      <c r="G13" s="16" t="s">
        <v>127</v>
      </c>
      <c r="H13" s="18" t="s">
        <v>128</v>
      </c>
      <c r="I13" s="19">
        <v>0.5</v>
      </c>
      <c r="J13" s="20"/>
      <c r="K13" s="18" t="s">
        <v>70</v>
      </c>
      <c r="L13" s="19">
        <v>0.5</v>
      </c>
      <c r="M13" s="20"/>
      <c r="N13" s="21" t="s">
        <v>71</v>
      </c>
      <c r="O13" s="22">
        <v>0.5</v>
      </c>
      <c r="P13" s="1"/>
      <c r="Q13" s="1"/>
      <c r="R13" s="1"/>
      <c r="S13" s="1"/>
      <c r="T13" s="1"/>
      <c r="U13" s="1"/>
      <c r="V13" s="1"/>
      <c r="W13" s="1"/>
      <c r="X13" s="1"/>
      <c r="Y13" s="1"/>
      <c r="Z13" s="1"/>
    </row>
    <row r="14" spans="1:26" ht="109.5" customHeight="1">
      <c r="A14" s="271"/>
      <c r="B14" s="14" t="s">
        <v>130</v>
      </c>
      <c r="C14" s="16" t="s">
        <v>132</v>
      </c>
      <c r="D14" s="16" t="s">
        <v>133</v>
      </c>
      <c r="E14" s="36" t="s">
        <v>134</v>
      </c>
      <c r="F14" s="17">
        <v>43524</v>
      </c>
      <c r="G14" s="16" t="s">
        <v>138</v>
      </c>
      <c r="H14" s="18" t="s">
        <v>139</v>
      </c>
      <c r="I14" s="19">
        <v>1</v>
      </c>
      <c r="J14" s="16" t="s">
        <v>86</v>
      </c>
      <c r="K14" s="18" t="s">
        <v>87</v>
      </c>
      <c r="L14" s="19">
        <v>1</v>
      </c>
      <c r="M14" s="16" t="s">
        <v>86</v>
      </c>
      <c r="N14" s="23" t="s">
        <v>90</v>
      </c>
      <c r="O14" s="22">
        <v>1</v>
      </c>
      <c r="P14" s="1"/>
      <c r="Q14" s="1"/>
      <c r="R14" s="1"/>
      <c r="S14" s="1"/>
      <c r="T14" s="1"/>
      <c r="U14" s="1"/>
      <c r="V14" s="1"/>
      <c r="W14" s="1"/>
      <c r="X14" s="1"/>
      <c r="Y14" s="1"/>
      <c r="Z14" s="1"/>
    </row>
    <row r="15" spans="1:26" ht="233.25" customHeight="1">
      <c r="A15" s="269" t="s">
        <v>140</v>
      </c>
      <c r="B15" s="48" t="s">
        <v>141</v>
      </c>
      <c r="C15" s="27" t="s">
        <v>189</v>
      </c>
      <c r="D15" s="27" t="s">
        <v>190</v>
      </c>
      <c r="E15" s="27" t="s">
        <v>191</v>
      </c>
      <c r="F15" s="17" t="s">
        <v>116</v>
      </c>
      <c r="G15" s="16" t="s">
        <v>192</v>
      </c>
      <c r="H15" s="18" t="s">
        <v>193</v>
      </c>
      <c r="I15" s="19">
        <v>0.8</v>
      </c>
      <c r="J15" s="16" t="s">
        <v>194</v>
      </c>
      <c r="K15" s="49" t="s">
        <v>196</v>
      </c>
      <c r="L15" s="19">
        <v>1</v>
      </c>
      <c r="M15" s="16" t="s">
        <v>86</v>
      </c>
      <c r="N15" s="23" t="s">
        <v>90</v>
      </c>
      <c r="O15" s="22">
        <v>1</v>
      </c>
      <c r="P15" s="1"/>
      <c r="Q15" s="1"/>
      <c r="R15" s="1"/>
      <c r="S15" s="1"/>
      <c r="T15" s="1"/>
      <c r="U15" s="1"/>
      <c r="V15" s="1"/>
      <c r="W15" s="1"/>
      <c r="X15" s="1"/>
      <c r="Y15" s="1"/>
      <c r="Z15" s="1"/>
    </row>
    <row r="16" spans="1:26" ht="214.5" customHeight="1">
      <c r="A16" s="271"/>
      <c r="B16" s="48" t="s">
        <v>198</v>
      </c>
      <c r="C16" s="27" t="s">
        <v>199</v>
      </c>
      <c r="D16" s="27" t="s">
        <v>201</v>
      </c>
      <c r="E16" s="16" t="s">
        <v>45</v>
      </c>
      <c r="F16" s="17">
        <v>43554</v>
      </c>
      <c r="G16" s="16" t="s">
        <v>204</v>
      </c>
      <c r="H16" s="18" t="s">
        <v>205</v>
      </c>
      <c r="I16" s="51">
        <v>0.8</v>
      </c>
      <c r="J16" s="20"/>
      <c r="K16" s="49" t="s">
        <v>210</v>
      </c>
      <c r="L16" s="19">
        <v>1</v>
      </c>
      <c r="M16" s="16" t="s">
        <v>86</v>
      </c>
      <c r="N16" s="23" t="s">
        <v>90</v>
      </c>
      <c r="O16" s="22">
        <v>1</v>
      </c>
      <c r="P16" s="1"/>
      <c r="Q16" s="1"/>
      <c r="R16" s="1"/>
      <c r="S16" s="1"/>
      <c r="T16" s="1"/>
      <c r="U16" s="1"/>
      <c r="V16" s="1"/>
      <c r="W16" s="1"/>
      <c r="X16" s="1"/>
      <c r="Y16" s="1"/>
      <c r="Z16" s="1"/>
    </row>
    <row r="17" spans="1:26" ht="275.25" customHeight="1">
      <c r="A17" s="269" t="s">
        <v>212</v>
      </c>
      <c r="B17" s="48" t="s">
        <v>213</v>
      </c>
      <c r="C17" s="27" t="s">
        <v>214</v>
      </c>
      <c r="D17" s="18" t="s">
        <v>215</v>
      </c>
      <c r="E17" s="27" t="s">
        <v>217</v>
      </c>
      <c r="F17" s="52" t="s">
        <v>218</v>
      </c>
      <c r="G17" s="16" t="s">
        <v>219</v>
      </c>
      <c r="H17" s="18" t="s">
        <v>220</v>
      </c>
      <c r="I17" s="53">
        <v>0</v>
      </c>
      <c r="J17" s="54"/>
      <c r="K17" s="56" t="s">
        <v>221</v>
      </c>
      <c r="L17" s="19">
        <v>0.38829999999999998</v>
      </c>
      <c r="M17" s="54"/>
      <c r="N17" s="57" t="s">
        <v>227</v>
      </c>
      <c r="O17" s="58" t="s">
        <v>229</v>
      </c>
      <c r="P17" s="1"/>
      <c r="Q17" s="1"/>
      <c r="R17" s="1"/>
      <c r="S17" s="1"/>
      <c r="T17" s="1"/>
      <c r="U17" s="1"/>
      <c r="V17" s="1"/>
      <c r="W17" s="1"/>
      <c r="X17" s="1"/>
      <c r="Y17" s="1"/>
      <c r="Z17" s="1"/>
    </row>
    <row r="18" spans="1:26" ht="190.5" customHeight="1">
      <c r="A18" s="270"/>
      <c r="B18" s="48" t="s">
        <v>235</v>
      </c>
      <c r="C18" s="27" t="s">
        <v>236</v>
      </c>
      <c r="D18" s="18" t="s">
        <v>237</v>
      </c>
      <c r="E18" s="27" t="s">
        <v>217</v>
      </c>
      <c r="F18" s="52" t="s">
        <v>238</v>
      </c>
      <c r="G18" s="31"/>
      <c r="H18" s="27" t="s">
        <v>240</v>
      </c>
      <c r="I18" s="22">
        <v>0.33</v>
      </c>
      <c r="J18" s="16" t="s">
        <v>86</v>
      </c>
      <c r="K18" s="18" t="s">
        <v>242</v>
      </c>
      <c r="L18" s="22">
        <v>0.66</v>
      </c>
      <c r="M18" s="16"/>
      <c r="N18" s="23" t="s">
        <v>244</v>
      </c>
      <c r="O18" s="22">
        <f>(4*0.34/6)+L18</f>
        <v>0.88666666666666671</v>
      </c>
      <c r="P18" s="1"/>
      <c r="Q18" s="1"/>
      <c r="R18" s="1"/>
      <c r="S18" s="1"/>
      <c r="T18" s="1"/>
      <c r="U18" s="1"/>
      <c r="V18" s="1"/>
      <c r="W18" s="1"/>
      <c r="X18" s="1"/>
      <c r="Y18" s="1"/>
      <c r="Z18" s="1"/>
    </row>
    <row r="19" spans="1:26" ht="231.75" customHeight="1">
      <c r="A19" s="270"/>
      <c r="B19" s="48" t="s">
        <v>252</v>
      </c>
      <c r="C19" s="18" t="s">
        <v>253</v>
      </c>
      <c r="D19" s="18" t="s">
        <v>254</v>
      </c>
      <c r="E19" s="27" t="s">
        <v>217</v>
      </c>
      <c r="F19" s="52" t="s">
        <v>238</v>
      </c>
      <c r="G19" s="31"/>
      <c r="H19" s="18" t="s">
        <v>258</v>
      </c>
      <c r="I19" s="22">
        <v>1</v>
      </c>
      <c r="J19" s="16" t="s">
        <v>86</v>
      </c>
      <c r="K19" s="18" t="s">
        <v>259</v>
      </c>
      <c r="L19" s="22">
        <v>1</v>
      </c>
      <c r="M19" s="16" t="s">
        <v>86</v>
      </c>
      <c r="N19" s="23" t="s">
        <v>90</v>
      </c>
      <c r="O19" s="22">
        <v>1</v>
      </c>
      <c r="P19" s="1"/>
      <c r="Q19" s="1"/>
      <c r="R19" s="1"/>
      <c r="S19" s="1"/>
      <c r="T19" s="1"/>
      <c r="U19" s="1"/>
      <c r="V19" s="1"/>
      <c r="W19" s="1"/>
      <c r="X19" s="1"/>
      <c r="Y19" s="1"/>
      <c r="Z19" s="1"/>
    </row>
    <row r="20" spans="1:26" ht="112.5" customHeight="1">
      <c r="A20" s="270"/>
      <c r="B20" s="48" t="s">
        <v>261</v>
      </c>
      <c r="C20" s="18" t="s">
        <v>262</v>
      </c>
      <c r="D20" s="27" t="s">
        <v>264</v>
      </c>
      <c r="E20" s="27" t="s">
        <v>217</v>
      </c>
      <c r="F20" s="52" t="s">
        <v>238</v>
      </c>
      <c r="G20" s="20"/>
      <c r="H20" s="18" t="s">
        <v>265</v>
      </c>
      <c r="I20" s="19">
        <v>1</v>
      </c>
      <c r="J20" s="16" t="s">
        <v>86</v>
      </c>
      <c r="K20" s="18" t="s">
        <v>266</v>
      </c>
      <c r="L20" s="19">
        <v>1</v>
      </c>
      <c r="M20" s="16" t="s">
        <v>86</v>
      </c>
      <c r="N20" s="23" t="s">
        <v>90</v>
      </c>
      <c r="O20" s="22">
        <v>1</v>
      </c>
      <c r="P20" s="1"/>
      <c r="Q20" s="1"/>
      <c r="R20" s="1"/>
      <c r="S20" s="1"/>
      <c r="T20" s="1"/>
      <c r="U20" s="1"/>
      <c r="V20" s="1"/>
      <c r="W20" s="1"/>
      <c r="X20" s="1"/>
      <c r="Y20" s="1"/>
      <c r="Z20" s="1"/>
    </row>
    <row r="21" spans="1:26" ht="72" customHeight="1">
      <c r="A21" s="270"/>
      <c r="B21" s="48" t="s">
        <v>267</v>
      </c>
      <c r="C21" s="18" t="s">
        <v>268</v>
      </c>
      <c r="D21" s="27" t="s">
        <v>269</v>
      </c>
      <c r="E21" s="27" t="s">
        <v>217</v>
      </c>
      <c r="F21" s="52" t="s">
        <v>238</v>
      </c>
      <c r="G21" s="20"/>
      <c r="H21" s="18" t="s">
        <v>270</v>
      </c>
      <c r="I21" s="19">
        <v>1</v>
      </c>
      <c r="J21" s="16" t="s">
        <v>86</v>
      </c>
      <c r="K21" s="18" t="s">
        <v>272</v>
      </c>
      <c r="L21" s="19">
        <v>1</v>
      </c>
      <c r="M21" s="16" t="s">
        <v>86</v>
      </c>
      <c r="N21" s="23" t="s">
        <v>90</v>
      </c>
      <c r="O21" s="22">
        <v>1</v>
      </c>
      <c r="P21" s="1"/>
      <c r="Q21" s="1"/>
      <c r="R21" s="1"/>
      <c r="S21" s="1"/>
      <c r="T21" s="1"/>
      <c r="U21" s="1"/>
      <c r="V21" s="1"/>
      <c r="W21" s="1"/>
      <c r="X21" s="1"/>
      <c r="Y21" s="1"/>
      <c r="Z21" s="1"/>
    </row>
    <row r="22" spans="1:26" ht="137.25" customHeight="1">
      <c r="A22" s="271"/>
      <c r="B22" s="48" t="s">
        <v>274</v>
      </c>
      <c r="C22" s="18" t="s">
        <v>275</v>
      </c>
      <c r="D22" s="27" t="s">
        <v>269</v>
      </c>
      <c r="E22" s="27" t="s">
        <v>217</v>
      </c>
      <c r="F22" s="52" t="s">
        <v>238</v>
      </c>
      <c r="G22" s="20"/>
      <c r="H22" s="18" t="s">
        <v>278</v>
      </c>
      <c r="I22" s="22">
        <v>0</v>
      </c>
      <c r="J22" s="16"/>
      <c r="K22" s="18" t="s">
        <v>279</v>
      </c>
      <c r="L22" s="19">
        <v>0</v>
      </c>
      <c r="M22" s="16" t="s">
        <v>280</v>
      </c>
      <c r="N22" s="21" t="s">
        <v>281</v>
      </c>
      <c r="O22" s="22">
        <v>0</v>
      </c>
      <c r="P22" s="1"/>
      <c r="Q22" s="1"/>
      <c r="R22" s="1"/>
      <c r="S22" s="1"/>
      <c r="T22" s="1"/>
      <c r="U22" s="1"/>
      <c r="V22" s="1"/>
      <c r="W22" s="1"/>
      <c r="X22" s="1"/>
      <c r="Y22" s="1"/>
      <c r="Z22" s="1"/>
    </row>
    <row r="23" spans="1:26" ht="383.25" customHeight="1">
      <c r="A23" s="269" t="s">
        <v>287</v>
      </c>
      <c r="B23" s="48" t="s">
        <v>290</v>
      </c>
      <c r="C23" s="27" t="s">
        <v>292</v>
      </c>
      <c r="D23" s="27" t="s">
        <v>293</v>
      </c>
      <c r="E23" s="27" t="s">
        <v>295</v>
      </c>
      <c r="F23" s="52">
        <v>43524</v>
      </c>
      <c r="G23" s="20"/>
      <c r="H23" s="18" t="s">
        <v>296</v>
      </c>
      <c r="I23" s="19">
        <v>1</v>
      </c>
      <c r="J23" s="16" t="s">
        <v>86</v>
      </c>
      <c r="K23" s="18" t="s">
        <v>297</v>
      </c>
      <c r="L23" s="19">
        <v>1</v>
      </c>
      <c r="M23" s="16" t="s">
        <v>86</v>
      </c>
      <c r="N23" s="23" t="s">
        <v>90</v>
      </c>
      <c r="O23" s="22">
        <v>1</v>
      </c>
      <c r="P23" s="1"/>
      <c r="Q23" s="1"/>
      <c r="R23" s="1"/>
      <c r="S23" s="1"/>
      <c r="T23" s="1"/>
      <c r="U23" s="1"/>
      <c r="V23" s="1"/>
      <c r="W23" s="1"/>
      <c r="X23" s="1"/>
      <c r="Y23" s="1"/>
      <c r="Z23" s="1"/>
    </row>
    <row r="24" spans="1:26" ht="162.75" customHeight="1">
      <c r="A24" s="270"/>
      <c r="B24" s="48" t="s">
        <v>300</v>
      </c>
      <c r="C24" s="27" t="s">
        <v>301</v>
      </c>
      <c r="D24" s="27" t="s">
        <v>293</v>
      </c>
      <c r="E24" s="27" t="s">
        <v>295</v>
      </c>
      <c r="F24" s="52">
        <v>43555</v>
      </c>
      <c r="G24" s="20"/>
      <c r="H24" s="18" t="s">
        <v>302</v>
      </c>
      <c r="I24" s="19">
        <v>1</v>
      </c>
      <c r="J24" s="16" t="s">
        <v>86</v>
      </c>
      <c r="K24" s="18" t="s">
        <v>87</v>
      </c>
      <c r="L24" s="19">
        <v>1</v>
      </c>
      <c r="M24" s="16" t="s">
        <v>86</v>
      </c>
      <c r="N24" s="23" t="s">
        <v>90</v>
      </c>
      <c r="O24" s="22">
        <v>1</v>
      </c>
      <c r="P24" s="1"/>
      <c r="Q24" s="1"/>
      <c r="R24" s="1"/>
      <c r="S24" s="1"/>
      <c r="T24" s="1"/>
      <c r="U24" s="1"/>
      <c r="V24" s="1"/>
      <c r="W24" s="1"/>
      <c r="X24" s="1"/>
      <c r="Y24" s="1"/>
      <c r="Z24" s="1"/>
    </row>
    <row r="25" spans="1:26" ht="247.5" customHeight="1">
      <c r="A25" s="270"/>
      <c r="B25" s="48" t="s">
        <v>305</v>
      </c>
      <c r="C25" s="27" t="s">
        <v>306</v>
      </c>
      <c r="D25" s="27" t="s">
        <v>293</v>
      </c>
      <c r="E25" s="27" t="s">
        <v>295</v>
      </c>
      <c r="F25" s="52">
        <v>43707</v>
      </c>
      <c r="G25" s="20"/>
      <c r="H25" s="18" t="s">
        <v>307</v>
      </c>
      <c r="I25" s="19">
        <v>0.5</v>
      </c>
      <c r="J25" s="16"/>
      <c r="K25" s="16" t="s">
        <v>309</v>
      </c>
      <c r="L25" s="19">
        <v>0.6</v>
      </c>
      <c r="M25" s="23" t="s">
        <v>310</v>
      </c>
      <c r="N25" s="23" t="s">
        <v>311</v>
      </c>
      <c r="O25" s="22">
        <v>1</v>
      </c>
      <c r="P25" s="1"/>
      <c r="Q25" s="1"/>
      <c r="R25" s="1"/>
      <c r="S25" s="1"/>
      <c r="T25" s="1"/>
      <c r="U25" s="1"/>
      <c r="V25" s="1"/>
      <c r="W25" s="1"/>
      <c r="X25" s="1"/>
      <c r="Y25" s="1"/>
      <c r="Z25" s="1"/>
    </row>
    <row r="26" spans="1:26" ht="130.5" customHeight="1">
      <c r="A26" s="271"/>
      <c r="B26" s="48" t="s">
        <v>314</v>
      </c>
      <c r="C26" s="27" t="s">
        <v>315</v>
      </c>
      <c r="D26" s="27" t="s">
        <v>293</v>
      </c>
      <c r="E26" s="27" t="s">
        <v>295</v>
      </c>
      <c r="F26" s="52">
        <v>43829</v>
      </c>
      <c r="G26" s="20"/>
      <c r="H26" s="18" t="s">
        <v>317</v>
      </c>
      <c r="I26" s="22">
        <v>0.33</v>
      </c>
      <c r="J26" s="16" t="s">
        <v>86</v>
      </c>
      <c r="K26" s="16"/>
      <c r="L26" s="22">
        <v>0.66</v>
      </c>
      <c r="M26" s="23" t="s">
        <v>319</v>
      </c>
      <c r="N26" s="23" t="s">
        <v>311</v>
      </c>
      <c r="O26" s="22">
        <v>1</v>
      </c>
      <c r="P26" s="1"/>
      <c r="Q26" s="1"/>
      <c r="R26" s="1"/>
      <c r="S26" s="1"/>
      <c r="T26" s="1"/>
      <c r="U26" s="1"/>
      <c r="V26" s="1"/>
      <c r="W26" s="1"/>
      <c r="X26" s="1"/>
      <c r="Y26" s="1"/>
      <c r="Z26" s="1"/>
    </row>
    <row r="27" spans="1:26" ht="28.5" customHeight="1">
      <c r="A27" s="68"/>
      <c r="B27" s="68"/>
      <c r="C27" s="68"/>
      <c r="D27" s="68"/>
      <c r="E27" s="68"/>
      <c r="F27" s="68"/>
      <c r="G27" s="68"/>
      <c r="H27" s="7"/>
      <c r="I27" s="69">
        <f>SUM(I10:I26)/17</f>
        <v>0.67411764705882349</v>
      </c>
      <c r="J27" s="68"/>
      <c r="K27" s="68"/>
      <c r="L27" s="69">
        <f>SUM(L10:L26)/17</f>
        <v>0.78284117647058826</v>
      </c>
      <c r="M27" s="68"/>
      <c r="N27" s="68"/>
      <c r="O27" s="69">
        <f>SUM(O10:O26)/17</f>
        <v>0.81686274509803924</v>
      </c>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sheetProtection algorithmName="SHA-512" hashValue="41eS1Ixi/rfX+IobD0vLIm2t9vHTltPdZks5lrZEdusytIqSaYhjM8ksBUCOvuP4GXB4ElpTPcfP7Hu3ts86wQ==" saltValue="D6EhwYewJhex720FtJFzwA==" spinCount="100000" sheet="1" formatCells="0" formatColumns="0" formatRows="0" insertColumns="0" insertRows="0" insertHyperlinks="0" deleteColumns="0" deleteRows="0" sort="0" autoFilter="0" pivotTables="0"/>
  <mergeCells count="16">
    <mergeCell ref="A17:A22"/>
    <mergeCell ref="A23:A26"/>
    <mergeCell ref="E4:E6"/>
    <mergeCell ref="F4:F6"/>
    <mergeCell ref="A2:A6"/>
    <mergeCell ref="A7:F7"/>
    <mergeCell ref="A8:F8"/>
    <mergeCell ref="B9:C9"/>
    <mergeCell ref="A10:A11"/>
    <mergeCell ref="A12:A14"/>
    <mergeCell ref="A15:A16"/>
    <mergeCell ref="G8:I8"/>
    <mergeCell ref="J8:L8"/>
    <mergeCell ref="M8:O8"/>
    <mergeCell ref="B2:D3"/>
    <mergeCell ref="B4:D6"/>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999"/>
  <sheetViews>
    <sheetView showGridLines="0" topLeftCell="AQ19" workbookViewId="0">
      <selection activeCell="AS22" sqref="AS22"/>
    </sheetView>
  </sheetViews>
  <sheetFormatPr baseColWidth="10" defaultColWidth="12.6640625" defaultRowHeight="15" customHeight="1"/>
  <cols>
    <col min="1" max="1" width="0.83203125" customWidth="1"/>
    <col min="2" max="2" width="3.6640625" customWidth="1"/>
    <col min="3" max="3" width="31.1640625" customWidth="1"/>
    <col min="4" max="4" width="33.33203125" customWidth="1"/>
    <col min="5" max="5" width="46" customWidth="1"/>
    <col min="6" max="6" width="19.1640625" customWidth="1"/>
    <col min="7" max="7" width="42.1640625" customWidth="1"/>
    <col min="8" max="8" width="14.1640625" customWidth="1"/>
    <col min="9" max="9" width="11.83203125" hidden="1" customWidth="1"/>
    <col min="10" max="16" width="6.1640625" customWidth="1"/>
    <col min="17" max="17" width="8.1640625" customWidth="1"/>
    <col min="18" max="28" width="6.1640625" customWidth="1"/>
    <col min="29" max="30" width="10.33203125" hidden="1" customWidth="1"/>
    <col min="31" max="31" width="13.1640625" customWidth="1"/>
    <col min="32" max="32" width="12.6640625" hidden="1" customWidth="1"/>
    <col min="33" max="33" width="12.6640625" customWidth="1"/>
    <col min="34" max="34" width="53.6640625" customWidth="1"/>
    <col min="35" max="35" width="13.6640625" customWidth="1"/>
    <col min="36" max="36" width="10" hidden="1" customWidth="1"/>
    <col min="37" max="37" width="14.1640625" customWidth="1"/>
    <col min="38" max="38" width="9" hidden="1" customWidth="1"/>
    <col min="39" max="39" width="12.6640625" customWidth="1"/>
    <col min="40" max="40" width="10" hidden="1" customWidth="1"/>
    <col min="41" max="41" width="10" customWidth="1"/>
    <col min="42" max="42" width="10" hidden="1" customWidth="1"/>
    <col min="43" max="43" width="12.6640625" customWidth="1"/>
    <col min="44" max="44" width="10" hidden="1" customWidth="1"/>
    <col min="45" max="45" width="14.1640625" customWidth="1"/>
    <col min="46" max="46" width="10" hidden="1" customWidth="1"/>
    <col min="47" max="47" width="10" customWidth="1"/>
    <col min="48" max="48" width="10" hidden="1" customWidth="1"/>
    <col min="49" max="49" width="10" customWidth="1"/>
    <col min="50" max="50" width="32.6640625" customWidth="1"/>
    <col min="51" max="51" width="12.6640625" customWidth="1"/>
    <col min="52" max="52" width="10" hidden="1" customWidth="1"/>
    <col min="53" max="55" width="11.1640625" hidden="1" customWidth="1"/>
    <col min="56" max="56" width="14.1640625" customWidth="1"/>
    <col min="57" max="57" width="16.6640625" customWidth="1"/>
    <col min="58" max="59" width="13.1640625" hidden="1" customWidth="1"/>
    <col min="60" max="60" width="13.5" customWidth="1"/>
    <col min="61" max="61" width="18.1640625" hidden="1" customWidth="1"/>
    <col min="62" max="62" width="13.5" customWidth="1"/>
    <col min="63" max="63" width="10" hidden="1" customWidth="1"/>
    <col min="64" max="64" width="14.6640625" customWidth="1"/>
    <col min="65" max="65" width="39.1640625" customWidth="1"/>
    <col min="66" max="66" width="13.5" customWidth="1"/>
    <col min="67" max="67" width="11.1640625" customWidth="1"/>
    <col min="68" max="68" width="20.5" customWidth="1"/>
    <col min="69" max="69" width="18.6640625" customWidth="1"/>
    <col min="70" max="70" width="15" customWidth="1"/>
    <col min="71" max="71" width="58.6640625" customWidth="1"/>
    <col min="72" max="75" width="33.33203125" customWidth="1"/>
    <col min="76" max="76" width="45.6640625" customWidth="1"/>
    <col min="77" max="77" width="31.6640625" customWidth="1"/>
  </cols>
  <sheetData>
    <row r="1" spans="1:77" ht="2.25" customHeight="1">
      <c r="A1" s="7"/>
      <c r="B1" s="7"/>
      <c r="C1" s="7"/>
      <c r="D1" s="7"/>
      <c r="E1" s="7"/>
      <c r="F1" s="7" t="s">
        <v>9</v>
      </c>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row>
    <row r="2" spans="1:77">
      <c r="A2" s="7"/>
      <c r="B2" s="315"/>
      <c r="C2" s="262"/>
      <c r="D2" s="316" t="s">
        <v>13</v>
      </c>
      <c r="E2" s="261"/>
      <c r="F2" s="262"/>
      <c r="G2" s="10" t="s">
        <v>14</v>
      </c>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row>
    <row r="3" spans="1:77">
      <c r="A3" s="7"/>
      <c r="B3" s="266"/>
      <c r="C3" s="268"/>
      <c r="D3" s="263"/>
      <c r="E3" s="264"/>
      <c r="F3" s="265"/>
      <c r="G3" s="10" t="s">
        <v>19</v>
      </c>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row>
    <row r="4" spans="1:77">
      <c r="A4" s="7"/>
      <c r="B4" s="266"/>
      <c r="C4" s="268"/>
      <c r="D4" s="316" t="s">
        <v>22</v>
      </c>
      <c r="E4" s="261"/>
      <c r="F4" s="262"/>
      <c r="G4" s="317" t="s">
        <v>23</v>
      </c>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row>
    <row r="5" spans="1:77">
      <c r="A5" s="7"/>
      <c r="B5" s="263"/>
      <c r="C5" s="265"/>
      <c r="D5" s="263"/>
      <c r="E5" s="264"/>
      <c r="F5" s="265"/>
      <c r="G5" s="271"/>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row>
    <row r="6" spans="1:77">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row>
    <row r="7" spans="1:77" ht="15" customHeight="1">
      <c r="A7" s="7"/>
      <c r="B7" s="318" t="s">
        <v>38</v>
      </c>
      <c r="C7" s="318" t="s">
        <v>40</v>
      </c>
      <c r="D7" s="318" t="s">
        <v>41</v>
      </c>
      <c r="E7" s="318" t="s">
        <v>42</v>
      </c>
      <c r="F7" s="318" t="s">
        <v>44</v>
      </c>
      <c r="G7" s="318" t="s">
        <v>46</v>
      </c>
      <c r="H7" s="332" t="s">
        <v>47</v>
      </c>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9"/>
      <c r="AH7" s="318" t="s">
        <v>50</v>
      </c>
      <c r="AI7" s="318" t="s">
        <v>51</v>
      </c>
      <c r="AJ7" s="319"/>
      <c r="AK7" s="318" t="s">
        <v>54</v>
      </c>
      <c r="AL7" s="319"/>
      <c r="AM7" s="318" t="s">
        <v>55</v>
      </c>
      <c r="AN7" s="319"/>
      <c r="AO7" s="318" t="s">
        <v>56</v>
      </c>
      <c r="AP7" s="319"/>
      <c r="AQ7" s="318" t="s">
        <v>58</v>
      </c>
      <c r="AR7" s="319"/>
      <c r="AS7" s="318" t="s">
        <v>59</v>
      </c>
      <c r="AT7" s="319"/>
      <c r="AU7" s="318" t="s">
        <v>60</v>
      </c>
      <c r="AV7" s="319"/>
      <c r="AW7" s="318" t="s">
        <v>62</v>
      </c>
      <c r="AX7" s="318" t="s">
        <v>64</v>
      </c>
      <c r="AY7" s="318" t="s">
        <v>65</v>
      </c>
      <c r="AZ7" s="318" t="s">
        <v>67</v>
      </c>
      <c r="BA7" s="318" t="s">
        <v>68</v>
      </c>
      <c r="BB7" s="323" t="s">
        <v>69</v>
      </c>
      <c r="BC7" s="262"/>
      <c r="BD7" s="318" t="s">
        <v>105</v>
      </c>
      <c r="BE7" s="318" t="s">
        <v>106</v>
      </c>
      <c r="BF7" s="326" t="s">
        <v>107</v>
      </c>
      <c r="BG7" s="261"/>
      <c r="BH7" s="261"/>
      <c r="BI7" s="261"/>
      <c r="BJ7" s="261"/>
      <c r="BK7" s="261"/>
      <c r="BL7" s="262"/>
      <c r="BM7" s="327" t="s">
        <v>108</v>
      </c>
      <c r="BN7" s="328"/>
      <c r="BO7" s="328"/>
      <c r="BP7" s="328"/>
      <c r="BQ7" s="328"/>
      <c r="BR7" s="329"/>
      <c r="BS7" s="29"/>
      <c r="BT7" s="320" t="s">
        <v>15</v>
      </c>
      <c r="BU7" s="321"/>
      <c r="BV7" s="320" t="s">
        <v>16</v>
      </c>
      <c r="BW7" s="321"/>
      <c r="BX7" s="320" t="s">
        <v>18</v>
      </c>
      <c r="BY7" s="321"/>
    </row>
    <row r="8" spans="1:77">
      <c r="A8" s="7"/>
      <c r="B8" s="270"/>
      <c r="C8" s="270"/>
      <c r="D8" s="270"/>
      <c r="E8" s="270"/>
      <c r="F8" s="270"/>
      <c r="G8" s="270"/>
      <c r="H8" s="318" t="s">
        <v>136</v>
      </c>
      <c r="I8" s="39"/>
      <c r="J8" s="333" t="s">
        <v>149</v>
      </c>
      <c r="K8" s="258"/>
      <c r="L8" s="258"/>
      <c r="M8" s="258"/>
      <c r="N8" s="258"/>
      <c r="O8" s="258"/>
      <c r="P8" s="258"/>
      <c r="Q8" s="258"/>
      <c r="R8" s="258"/>
      <c r="S8" s="258"/>
      <c r="T8" s="258"/>
      <c r="U8" s="258"/>
      <c r="V8" s="258"/>
      <c r="W8" s="258"/>
      <c r="X8" s="258"/>
      <c r="Y8" s="258"/>
      <c r="Z8" s="258"/>
      <c r="AA8" s="258"/>
      <c r="AB8" s="259"/>
      <c r="AC8" s="39"/>
      <c r="AD8" s="39"/>
      <c r="AE8" s="318" t="s">
        <v>150</v>
      </c>
      <c r="AF8" s="39"/>
      <c r="AG8" s="318" t="s">
        <v>151</v>
      </c>
      <c r="AH8" s="270"/>
      <c r="AI8" s="270"/>
      <c r="AJ8" s="270"/>
      <c r="AK8" s="270"/>
      <c r="AL8" s="270"/>
      <c r="AM8" s="270"/>
      <c r="AN8" s="270"/>
      <c r="AO8" s="270"/>
      <c r="AP8" s="270"/>
      <c r="AQ8" s="270"/>
      <c r="AR8" s="270"/>
      <c r="AS8" s="270"/>
      <c r="AT8" s="270"/>
      <c r="AU8" s="270"/>
      <c r="AV8" s="270"/>
      <c r="AW8" s="270"/>
      <c r="AX8" s="270"/>
      <c r="AY8" s="270"/>
      <c r="AZ8" s="270"/>
      <c r="BA8" s="270"/>
      <c r="BB8" s="266"/>
      <c r="BC8" s="268"/>
      <c r="BD8" s="270"/>
      <c r="BE8" s="270"/>
      <c r="BF8" s="263"/>
      <c r="BG8" s="264"/>
      <c r="BH8" s="264"/>
      <c r="BI8" s="264"/>
      <c r="BJ8" s="264"/>
      <c r="BK8" s="264"/>
      <c r="BL8" s="265"/>
      <c r="BM8" s="263"/>
      <c r="BN8" s="264"/>
      <c r="BO8" s="264"/>
      <c r="BP8" s="264"/>
      <c r="BQ8" s="264"/>
      <c r="BR8" s="322"/>
      <c r="BS8" s="40"/>
      <c r="BT8" s="263"/>
      <c r="BU8" s="322"/>
      <c r="BV8" s="263"/>
      <c r="BW8" s="322"/>
      <c r="BX8" s="263"/>
      <c r="BY8" s="322"/>
    </row>
    <row r="9" spans="1:77" ht="82.5" customHeight="1">
      <c r="A9" s="7"/>
      <c r="B9" s="288"/>
      <c r="C9" s="288"/>
      <c r="D9" s="288"/>
      <c r="E9" s="288"/>
      <c r="F9" s="288"/>
      <c r="G9" s="288"/>
      <c r="H9" s="288"/>
      <c r="I9" s="41" t="s">
        <v>136</v>
      </c>
      <c r="J9" s="42" t="s">
        <v>152</v>
      </c>
      <c r="K9" s="42" t="s">
        <v>153</v>
      </c>
      <c r="L9" s="42" t="s">
        <v>154</v>
      </c>
      <c r="M9" s="42" t="s">
        <v>155</v>
      </c>
      <c r="N9" s="42" t="s">
        <v>156</v>
      </c>
      <c r="O9" s="42" t="s">
        <v>157</v>
      </c>
      <c r="P9" s="42" t="s">
        <v>158</v>
      </c>
      <c r="Q9" s="42" t="s">
        <v>159</v>
      </c>
      <c r="R9" s="42" t="s">
        <v>160</v>
      </c>
      <c r="S9" s="42" t="s">
        <v>161</v>
      </c>
      <c r="T9" s="42" t="s">
        <v>162</v>
      </c>
      <c r="U9" s="42" t="s">
        <v>163</v>
      </c>
      <c r="V9" s="42" t="s">
        <v>164</v>
      </c>
      <c r="W9" s="42" t="s">
        <v>165</v>
      </c>
      <c r="X9" s="42" t="s">
        <v>166</v>
      </c>
      <c r="Y9" s="42" t="s">
        <v>167</v>
      </c>
      <c r="Z9" s="42" t="s">
        <v>168</v>
      </c>
      <c r="AA9" s="42" t="s">
        <v>169</v>
      </c>
      <c r="AB9" s="42" t="s">
        <v>170</v>
      </c>
      <c r="AC9" s="41" t="s">
        <v>171</v>
      </c>
      <c r="AD9" s="41" t="s">
        <v>172</v>
      </c>
      <c r="AE9" s="288"/>
      <c r="AF9" s="41" t="s">
        <v>173</v>
      </c>
      <c r="AG9" s="288"/>
      <c r="AH9" s="288"/>
      <c r="AI9" s="288"/>
      <c r="AJ9" s="288"/>
      <c r="AK9" s="288"/>
      <c r="AL9" s="288"/>
      <c r="AM9" s="288"/>
      <c r="AN9" s="288"/>
      <c r="AO9" s="288"/>
      <c r="AP9" s="288"/>
      <c r="AQ9" s="288"/>
      <c r="AR9" s="288"/>
      <c r="AS9" s="288"/>
      <c r="AT9" s="288"/>
      <c r="AU9" s="288"/>
      <c r="AV9" s="288"/>
      <c r="AW9" s="288"/>
      <c r="AX9" s="288"/>
      <c r="AY9" s="288"/>
      <c r="AZ9" s="288"/>
      <c r="BA9" s="288"/>
      <c r="BB9" s="324"/>
      <c r="BC9" s="325"/>
      <c r="BD9" s="288"/>
      <c r="BE9" s="288"/>
      <c r="BF9" s="330" t="s">
        <v>136</v>
      </c>
      <c r="BG9" s="331"/>
      <c r="BH9" s="15" t="s">
        <v>136</v>
      </c>
      <c r="BI9" s="41" t="s">
        <v>150</v>
      </c>
      <c r="BJ9" s="43" t="s">
        <v>150</v>
      </c>
      <c r="BK9" s="41" t="s">
        <v>174</v>
      </c>
      <c r="BL9" s="15" t="s">
        <v>151</v>
      </c>
      <c r="BM9" s="43" t="s">
        <v>175</v>
      </c>
      <c r="BN9" s="43" t="s">
        <v>93</v>
      </c>
      <c r="BO9" s="43" t="s">
        <v>176</v>
      </c>
      <c r="BP9" s="43" t="s">
        <v>95</v>
      </c>
      <c r="BQ9" s="43" t="s">
        <v>178</v>
      </c>
      <c r="BR9" s="44" t="s">
        <v>179</v>
      </c>
      <c r="BS9" s="44" t="s">
        <v>181</v>
      </c>
      <c r="BT9" s="45" t="s">
        <v>182</v>
      </c>
      <c r="BU9" s="45" t="s">
        <v>186</v>
      </c>
      <c r="BV9" s="45" t="s">
        <v>182</v>
      </c>
      <c r="BW9" s="45" t="s">
        <v>186</v>
      </c>
      <c r="BX9" s="46" t="s">
        <v>182</v>
      </c>
      <c r="BY9" s="46" t="s">
        <v>186</v>
      </c>
    </row>
    <row r="10" spans="1:77" ht="112">
      <c r="A10" s="7"/>
      <c r="B10" s="314">
        <v>1</v>
      </c>
      <c r="C10" s="290" t="s">
        <v>195</v>
      </c>
      <c r="D10" s="290" t="s">
        <v>197</v>
      </c>
      <c r="E10" s="50" t="s">
        <v>202</v>
      </c>
      <c r="F10" s="50" t="s">
        <v>207</v>
      </c>
      <c r="G10" s="289" t="s">
        <v>209</v>
      </c>
      <c r="H10" s="289" t="s">
        <v>211</v>
      </c>
      <c r="I10" s="309" t="str">
        <f>MID(H10,1,1)</f>
        <v>2</v>
      </c>
      <c r="J10" s="309" t="s">
        <v>228</v>
      </c>
      <c r="K10" s="309" t="s">
        <v>228</v>
      </c>
      <c r="L10" s="309" t="s">
        <v>228</v>
      </c>
      <c r="M10" s="309" t="s">
        <v>228</v>
      </c>
      <c r="N10" s="309" t="s">
        <v>230</v>
      </c>
      <c r="O10" s="309" t="s">
        <v>228</v>
      </c>
      <c r="P10" s="309" t="s">
        <v>228</v>
      </c>
      <c r="Q10" s="309" t="s">
        <v>228</v>
      </c>
      <c r="R10" s="309" t="s">
        <v>228</v>
      </c>
      <c r="S10" s="309" t="s">
        <v>228</v>
      </c>
      <c r="T10" s="309" t="s">
        <v>230</v>
      </c>
      <c r="U10" s="309" t="s">
        <v>230</v>
      </c>
      <c r="V10" s="309" t="s">
        <v>228</v>
      </c>
      <c r="W10" s="309" t="s">
        <v>228</v>
      </c>
      <c r="X10" s="309" t="s">
        <v>230</v>
      </c>
      <c r="Y10" s="309" t="s">
        <v>228</v>
      </c>
      <c r="Z10" s="309" t="s">
        <v>230</v>
      </c>
      <c r="AA10" s="309" t="s">
        <v>228</v>
      </c>
      <c r="AB10" s="309" t="s">
        <v>228</v>
      </c>
      <c r="AC10" s="309">
        <f>IF(Y10="Si","19",COUNTIF(J10:AB11,"si"))</f>
        <v>5</v>
      </c>
      <c r="AD10" s="309">
        <f>VALUE(IF(AC10&lt;=5,5,IF(AND(AC10&gt;5,AC10&lt;=11),10,IF(AC10&gt;11,20,0))))</f>
        <v>5</v>
      </c>
      <c r="AE10" s="309" t="str">
        <f>IF(AD10=5,"Moderado",IF(AD10=10,"Mayor",IF(AD10=20,"Catastrófico",0)))</f>
        <v>Moderado</v>
      </c>
      <c r="AF10" s="309">
        <f>I10*AD10</f>
        <v>10</v>
      </c>
      <c r="AG10" s="313" t="s">
        <v>276</v>
      </c>
      <c r="AH10" s="65" t="s">
        <v>282</v>
      </c>
      <c r="AI10" s="66" t="s">
        <v>288</v>
      </c>
      <c r="AJ10" s="66">
        <f t="shared" ref="AJ10:AJ27" si="0">IF(AI10="asignado",15,0)</f>
        <v>15</v>
      </c>
      <c r="AK10" s="66" t="s">
        <v>298</v>
      </c>
      <c r="AL10" s="66">
        <f t="shared" ref="AL10:AL27" si="1">IF(AK10="adecuado",15,0)</f>
        <v>15</v>
      </c>
      <c r="AM10" s="66" t="s">
        <v>303</v>
      </c>
      <c r="AN10" s="66">
        <f t="shared" ref="AN10:AN27" si="2">IF(AM10="oportuna",15,0)</f>
        <v>15</v>
      </c>
      <c r="AO10" s="66" t="s">
        <v>322</v>
      </c>
      <c r="AP10" s="66">
        <f t="shared" ref="AP10:AP27" si="3">IF(AO10="prevenir",15,IF(AO10="detectar",10,0))</f>
        <v>15</v>
      </c>
      <c r="AQ10" s="66" t="s">
        <v>324</v>
      </c>
      <c r="AR10" s="66">
        <f t="shared" ref="AR10:AR27" si="4">IF(AQ10="confiable",15,0)</f>
        <v>15</v>
      </c>
      <c r="AS10" s="66" t="s">
        <v>327</v>
      </c>
      <c r="AT10" s="66">
        <f t="shared" ref="AT10:AT27" si="5">IF(AS10="Se investigan y resuelven oportunamente ",15,0)</f>
        <v>15</v>
      </c>
      <c r="AU10" s="66" t="s">
        <v>330</v>
      </c>
      <c r="AV10" s="66">
        <f t="shared" ref="AV10:AV27" si="6">IF(AU10="completa",10,IF(AU10="incompleta",5,0))</f>
        <v>10</v>
      </c>
      <c r="AW10" s="66">
        <f t="shared" ref="AW10:AW27" si="7">AJ10+AL10+AN10+AP10+AR10+AT10+AV10</f>
        <v>100</v>
      </c>
      <c r="AX10" s="50" t="s">
        <v>335</v>
      </c>
      <c r="AY10" s="66" t="str">
        <f t="shared" ref="AY10:AY27" si="8">IF(AW10&lt;=85,"Débil",IF(AND(AW10&gt;=86,AW10&lt;=95),"Moderado",IF(AW10&gt;95,"Fuerte")))</f>
        <v>Fuerte</v>
      </c>
      <c r="AZ10" s="66" t="s">
        <v>337</v>
      </c>
      <c r="BA10" s="66" t="str">
        <f t="shared" ref="BA10:BA27" si="9">IF(AND(AY10="Fuerte",AZ10="Fuerte"),"Fuerte",IF(AND(AY10="Fuerte",AZ10="Moderado"),"Moderado",IF(AND(AY10="Fuerte",AZ10="Débil"),"Débil",IF(AND(AY10="Moderado",AZ10="Fuerte"),"Moderado",IF(AND(AY10="Moderado",AZ10="Moderado"),"Moderado",IF(AND(AY10="Moderado",AZ10="Débil"),"Débil",IF(AND(AY10="Débil",AZ10="Fuerte"),"Débil",IF(AND(AY10="Débil",AZ10="Moderado"),"Débil",IF(AND(AY10="Débil",AZ10="Débil"),"Débil",)))))))))</f>
        <v>Fuerte</v>
      </c>
      <c r="BB10" s="70">
        <f t="shared" ref="BB10:BB27" si="10">IF(BA10="Débil",0,IF(BA10="Moderado",75,IF(BA10="Fuerte",100,)))</f>
        <v>100</v>
      </c>
      <c r="BC10" s="309">
        <f>AVERAGE(BB10:BB11)</f>
        <v>100</v>
      </c>
      <c r="BD10" s="309" t="str">
        <f>IF(BC10&lt;50,"Débil",IF(AND(BC10&gt;=50,BC10&lt;99),"Moderado",IF(BC10=100,"Fuerte",)))</f>
        <v>Fuerte</v>
      </c>
      <c r="BE10" s="309" t="s">
        <v>230</v>
      </c>
      <c r="BF10" s="309">
        <f>VALUE(IF(AND(BD10="Fuerte",BE10="Si"),I10-2,IF(AND(BD10="Moderado",BE10="Si"),I10-1,I10)))</f>
        <v>0</v>
      </c>
      <c r="BG10" s="309">
        <v>1</v>
      </c>
      <c r="BH10" s="309">
        <v>1</v>
      </c>
      <c r="BI10" s="309">
        <f t="shared" ref="BI10:BJ10" si="11">AD10</f>
        <v>5</v>
      </c>
      <c r="BJ10" s="309" t="str">
        <f t="shared" si="11"/>
        <v>Moderado</v>
      </c>
      <c r="BK10" s="309">
        <f>BG10*BI10</f>
        <v>5</v>
      </c>
      <c r="BL10" s="287" t="s">
        <v>344</v>
      </c>
      <c r="BM10" s="50" t="s">
        <v>345</v>
      </c>
      <c r="BN10" s="65" t="s">
        <v>346</v>
      </c>
      <c r="BO10" s="71">
        <v>43799</v>
      </c>
      <c r="BP10" s="65" t="s">
        <v>347</v>
      </c>
      <c r="BQ10" s="284" t="s">
        <v>348</v>
      </c>
      <c r="BR10" s="302" t="s">
        <v>350</v>
      </c>
      <c r="BS10" s="73" t="s">
        <v>351</v>
      </c>
      <c r="BT10" s="303" t="s">
        <v>354</v>
      </c>
      <c r="BU10" s="305" t="s">
        <v>355</v>
      </c>
      <c r="BV10" s="74" t="s">
        <v>360</v>
      </c>
      <c r="BW10" s="75" t="s">
        <v>360</v>
      </c>
      <c r="BX10" s="76" t="s">
        <v>362</v>
      </c>
      <c r="BY10" s="77">
        <v>1</v>
      </c>
    </row>
    <row r="11" spans="1:77" ht="80">
      <c r="A11" s="7"/>
      <c r="B11" s="282"/>
      <c r="C11" s="271"/>
      <c r="D11" s="271"/>
      <c r="E11" s="78" t="s">
        <v>367</v>
      </c>
      <c r="F11" s="78" t="s">
        <v>207</v>
      </c>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79" t="s">
        <v>368</v>
      </c>
      <c r="AI11" s="12" t="s">
        <v>288</v>
      </c>
      <c r="AJ11" s="12">
        <f t="shared" si="0"/>
        <v>15</v>
      </c>
      <c r="AK11" s="12" t="s">
        <v>298</v>
      </c>
      <c r="AL11" s="12">
        <f t="shared" si="1"/>
        <v>15</v>
      </c>
      <c r="AM11" s="12" t="s">
        <v>303</v>
      </c>
      <c r="AN11" s="12">
        <f t="shared" si="2"/>
        <v>15</v>
      </c>
      <c r="AO11" s="12" t="s">
        <v>322</v>
      </c>
      <c r="AP11" s="12">
        <f t="shared" si="3"/>
        <v>15</v>
      </c>
      <c r="AQ11" s="12" t="s">
        <v>324</v>
      </c>
      <c r="AR11" s="12">
        <f t="shared" si="4"/>
        <v>15</v>
      </c>
      <c r="AS11" s="12" t="s">
        <v>327</v>
      </c>
      <c r="AT11" s="12">
        <f t="shared" si="5"/>
        <v>15</v>
      </c>
      <c r="AU11" s="12" t="s">
        <v>330</v>
      </c>
      <c r="AV11" s="12">
        <f t="shared" si="6"/>
        <v>10</v>
      </c>
      <c r="AW11" s="12">
        <f t="shared" si="7"/>
        <v>100</v>
      </c>
      <c r="AX11" s="78" t="s">
        <v>378</v>
      </c>
      <c r="AY11" s="12" t="str">
        <f t="shared" si="8"/>
        <v>Fuerte</v>
      </c>
      <c r="AZ11" s="12" t="s">
        <v>337</v>
      </c>
      <c r="BA11" s="12" t="str">
        <f t="shared" si="9"/>
        <v>Fuerte</v>
      </c>
      <c r="BB11" s="81">
        <f t="shared" si="10"/>
        <v>100</v>
      </c>
      <c r="BC11" s="271"/>
      <c r="BD11" s="271"/>
      <c r="BE11" s="271"/>
      <c r="BF11" s="271"/>
      <c r="BG11" s="271"/>
      <c r="BH11" s="271"/>
      <c r="BI11" s="271"/>
      <c r="BJ11" s="271"/>
      <c r="BK11" s="271"/>
      <c r="BL11" s="271"/>
      <c r="BM11" s="78" t="s">
        <v>386</v>
      </c>
      <c r="BN11" s="79" t="s">
        <v>346</v>
      </c>
      <c r="BO11" s="83">
        <v>43799</v>
      </c>
      <c r="BP11" s="79" t="s">
        <v>388</v>
      </c>
      <c r="BQ11" s="283"/>
      <c r="BR11" s="298"/>
      <c r="BS11" s="84" t="s">
        <v>389</v>
      </c>
      <c r="BT11" s="304"/>
      <c r="BU11" s="285"/>
      <c r="BV11" s="86" t="s">
        <v>360</v>
      </c>
      <c r="BW11" s="87" t="s">
        <v>360</v>
      </c>
      <c r="BX11" s="88" t="s">
        <v>401</v>
      </c>
      <c r="BY11" s="89">
        <v>1</v>
      </c>
    </row>
    <row r="12" spans="1:77" ht="172.5" customHeight="1">
      <c r="A12" s="7"/>
      <c r="B12" s="314">
        <v>2</v>
      </c>
      <c r="C12" s="290" t="s">
        <v>405</v>
      </c>
      <c r="D12" s="290" t="s">
        <v>406</v>
      </c>
      <c r="E12" s="50" t="s">
        <v>407</v>
      </c>
      <c r="F12" s="50" t="s">
        <v>0</v>
      </c>
      <c r="G12" s="289" t="s">
        <v>410</v>
      </c>
      <c r="H12" s="289" t="s">
        <v>413</v>
      </c>
      <c r="I12" s="91" t="str">
        <f>MID(H12,1,1)</f>
        <v>2</v>
      </c>
      <c r="J12" s="309" t="s">
        <v>228</v>
      </c>
      <c r="K12" s="309" t="s">
        <v>418</v>
      </c>
      <c r="L12" s="309" t="s">
        <v>228</v>
      </c>
      <c r="M12" s="309" t="s">
        <v>228</v>
      </c>
      <c r="N12" s="309" t="s">
        <v>230</v>
      </c>
      <c r="O12" s="309" t="s">
        <v>228</v>
      </c>
      <c r="P12" s="309" t="s">
        <v>228</v>
      </c>
      <c r="Q12" s="309" t="s">
        <v>228</v>
      </c>
      <c r="R12" s="309" t="s">
        <v>228</v>
      </c>
      <c r="S12" s="309" t="s">
        <v>228</v>
      </c>
      <c r="T12" s="309" t="s">
        <v>230</v>
      </c>
      <c r="U12" s="309" t="s">
        <v>230</v>
      </c>
      <c r="V12" s="309" t="s">
        <v>228</v>
      </c>
      <c r="W12" s="309" t="s">
        <v>228</v>
      </c>
      <c r="X12" s="309" t="s">
        <v>228</v>
      </c>
      <c r="Y12" s="309" t="s">
        <v>228</v>
      </c>
      <c r="Z12" s="309" t="s">
        <v>230</v>
      </c>
      <c r="AA12" s="309" t="s">
        <v>230</v>
      </c>
      <c r="AB12" s="309" t="s">
        <v>228</v>
      </c>
      <c r="AC12" s="91">
        <f>IF(Y12="Si","19",COUNTIF(J12:AB13,"si"))</f>
        <v>5</v>
      </c>
      <c r="AD12" s="91">
        <f>VALUE(IF(AC12&lt;=5,5,IF(AND(AC12&gt;5,AC12&lt;=11),10,IF(AC12&gt;11,20,0))))</f>
        <v>5</v>
      </c>
      <c r="AE12" s="309" t="str">
        <f>IF(AD12=5,"Moderado",IF(AD12=10,"Mayor",IF(AD12=20,"Catastrófico",0)))</f>
        <v>Moderado</v>
      </c>
      <c r="AF12" s="91">
        <f>I12*AD12</f>
        <v>10</v>
      </c>
      <c r="AG12" s="313" t="s">
        <v>276</v>
      </c>
      <c r="AH12" s="50" t="s">
        <v>424</v>
      </c>
      <c r="AI12" s="66" t="s">
        <v>288</v>
      </c>
      <c r="AJ12" s="66">
        <f t="shared" si="0"/>
        <v>15</v>
      </c>
      <c r="AK12" s="66" t="s">
        <v>298</v>
      </c>
      <c r="AL12" s="66">
        <f t="shared" si="1"/>
        <v>15</v>
      </c>
      <c r="AM12" s="66" t="s">
        <v>303</v>
      </c>
      <c r="AN12" s="66">
        <f t="shared" si="2"/>
        <v>15</v>
      </c>
      <c r="AO12" s="66" t="s">
        <v>322</v>
      </c>
      <c r="AP12" s="66">
        <f t="shared" si="3"/>
        <v>15</v>
      </c>
      <c r="AQ12" s="66" t="s">
        <v>324</v>
      </c>
      <c r="AR12" s="66">
        <f t="shared" si="4"/>
        <v>15</v>
      </c>
      <c r="AS12" s="66" t="s">
        <v>327</v>
      </c>
      <c r="AT12" s="66">
        <f t="shared" si="5"/>
        <v>15</v>
      </c>
      <c r="AU12" s="66" t="s">
        <v>330</v>
      </c>
      <c r="AV12" s="66">
        <f t="shared" si="6"/>
        <v>10</v>
      </c>
      <c r="AW12" s="66">
        <f t="shared" si="7"/>
        <v>100</v>
      </c>
      <c r="AX12" s="91" t="s">
        <v>434</v>
      </c>
      <c r="AY12" s="66" t="str">
        <f t="shared" si="8"/>
        <v>Fuerte</v>
      </c>
      <c r="AZ12" s="66" t="s">
        <v>337</v>
      </c>
      <c r="BA12" s="66" t="str">
        <f t="shared" si="9"/>
        <v>Fuerte</v>
      </c>
      <c r="BB12" s="70">
        <f t="shared" si="10"/>
        <v>100</v>
      </c>
      <c r="BC12" s="91">
        <f>AVERAGE(BB12:BB13)</f>
        <v>100</v>
      </c>
      <c r="BD12" s="309" t="str">
        <f>IF(BC12&lt;50,"Débil",IF(AND(BC12&gt;=50,BC12&lt;99),"Moderado",IF(BC12=100,"Fuerte",)))</f>
        <v>Fuerte</v>
      </c>
      <c r="BE12" s="309" t="s">
        <v>230</v>
      </c>
      <c r="BF12" s="309">
        <f>VALUE(IF(AND(BD12="Fuerte",BE12="Si"),I12-2,IF(AND(BD12="Moderado",BE12="Si"),I12-1,I12)))</f>
        <v>0</v>
      </c>
      <c r="BG12" s="309">
        <v>1</v>
      </c>
      <c r="BH12" s="309" t="s">
        <v>435</v>
      </c>
      <c r="BI12" s="309">
        <f t="shared" ref="BI12:BJ12" si="12">AD12</f>
        <v>5</v>
      </c>
      <c r="BJ12" s="309" t="str">
        <f t="shared" si="12"/>
        <v>Moderado</v>
      </c>
      <c r="BK12" s="309">
        <f>BG12*BI12</f>
        <v>5</v>
      </c>
      <c r="BL12" s="287" t="s">
        <v>344</v>
      </c>
      <c r="BM12" s="50" t="s">
        <v>436</v>
      </c>
      <c r="BN12" s="50" t="s">
        <v>346</v>
      </c>
      <c r="BO12" s="103">
        <v>43799</v>
      </c>
      <c r="BP12" s="65" t="s">
        <v>437</v>
      </c>
      <c r="BQ12" s="284" t="s">
        <v>438</v>
      </c>
      <c r="BR12" s="308" t="s">
        <v>439</v>
      </c>
      <c r="BS12" s="73" t="s">
        <v>440</v>
      </c>
      <c r="BT12" s="304"/>
      <c r="BU12" s="285"/>
      <c r="BV12" s="74" t="s">
        <v>360</v>
      </c>
      <c r="BW12" s="75" t="s">
        <v>360</v>
      </c>
      <c r="BX12" s="76" t="s">
        <v>441</v>
      </c>
      <c r="BY12" s="77">
        <v>1</v>
      </c>
    </row>
    <row r="13" spans="1:77" ht="64">
      <c r="A13" s="7"/>
      <c r="B13" s="282"/>
      <c r="C13" s="271"/>
      <c r="D13" s="271"/>
      <c r="E13" s="78" t="s">
        <v>442</v>
      </c>
      <c r="F13" s="78" t="s">
        <v>0</v>
      </c>
      <c r="G13" s="271"/>
      <c r="H13" s="271"/>
      <c r="I13" s="105"/>
      <c r="J13" s="271"/>
      <c r="K13" s="271"/>
      <c r="L13" s="271"/>
      <c r="M13" s="271"/>
      <c r="N13" s="271"/>
      <c r="O13" s="271"/>
      <c r="P13" s="271"/>
      <c r="Q13" s="271"/>
      <c r="R13" s="271"/>
      <c r="S13" s="271"/>
      <c r="T13" s="271"/>
      <c r="U13" s="271"/>
      <c r="V13" s="271"/>
      <c r="W13" s="271"/>
      <c r="X13" s="271"/>
      <c r="Y13" s="271"/>
      <c r="Z13" s="271"/>
      <c r="AA13" s="271"/>
      <c r="AB13" s="271"/>
      <c r="AC13" s="105"/>
      <c r="AD13" s="105"/>
      <c r="AE13" s="271"/>
      <c r="AF13" s="105"/>
      <c r="AG13" s="271"/>
      <c r="AH13" s="78" t="s">
        <v>443</v>
      </c>
      <c r="AI13" s="12" t="s">
        <v>288</v>
      </c>
      <c r="AJ13" s="12">
        <f t="shared" si="0"/>
        <v>15</v>
      </c>
      <c r="AK13" s="12" t="s">
        <v>298</v>
      </c>
      <c r="AL13" s="12">
        <f t="shared" si="1"/>
        <v>15</v>
      </c>
      <c r="AM13" s="12" t="s">
        <v>303</v>
      </c>
      <c r="AN13" s="12">
        <f t="shared" si="2"/>
        <v>15</v>
      </c>
      <c r="AO13" s="12" t="s">
        <v>322</v>
      </c>
      <c r="AP13" s="12">
        <f t="shared" si="3"/>
        <v>15</v>
      </c>
      <c r="AQ13" s="12" t="s">
        <v>324</v>
      </c>
      <c r="AR13" s="12">
        <f t="shared" si="4"/>
        <v>15</v>
      </c>
      <c r="AS13" s="12" t="s">
        <v>327</v>
      </c>
      <c r="AT13" s="12">
        <f t="shared" si="5"/>
        <v>15</v>
      </c>
      <c r="AU13" s="12" t="s">
        <v>330</v>
      </c>
      <c r="AV13" s="12">
        <f t="shared" si="6"/>
        <v>10</v>
      </c>
      <c r="AW13" s="12">
        <f t="shared" si="7"/>
        <v>100</v>
      </c>
      <c r="AX13" s="105" t="s">
        <v>444</v>
      </c>
      <c r="AY13" s="12" t="str">
        <f t="shared" si="8"/>
        <v>Fuerte</v>
      </c>
      <c r="AZ13" s="12" t="s">
        <v>337</v>
      </c>
      <c r="BA13" s="12" t="str">
        <f t="shared" si="9"/>
        <v>Fuerte</v>
      </c>
      <c r="BB13" s="81">
        <f t="shared" si="10"/>
        <v>100</v>
      </c>
      <c r="BC13" s="105"/>
      <c r="BD13" s="271"/>
      <c r="BE13" s="271"/>
      <c r="BF13" s="271"/>
      <c r="BG13" s="271"/>
      <c r="BH13" s="271"/>
      <c r="BI13" s="271"/>
      <c r="BJ13" s="271"/>
      <c r="BK13" s="271"/>
      <c r="BL13" s="271"/>
      <c r="BM13" s="78" t="s">
        <v>445</v>
      </c>
      <c r="BN13" s="78" t="s">
        <v>446</v>
      </c>
      <c r="BO13" s="83">
        <v>43799</v>
      </c>
      <c r="BP13" s="79" t="s">
        <v>447</v>
      </c>
      <c r="BQ13" s="285"/>
      <c r="BR13" s="266"/>
      <c r="BS13" s="109" t="s">
        <v>448</v>
      </c>
      <c r="BT13" s="304"/>
      <c r="BU13" s="285"/>
      <c r="BV13" s="86" t="s">
        <v>360</v>
      </c>
      <c r="BW13" s="87" t="s">
        <v>360</v>
      </c>
      <c r="BX13" s="88" t="s">
        <v>449</v>
      </c>
      <c r="BY13" s="89">
        <v>1</v>
      </c>
    </row>
    <row r="14" spans="1:77" ht="104.25" customHeight="1">
      <c r="A14" s="7"/>
      <c r="B14" s="314">
        <v>3</v>
      </c>
      <c r="C14" s="290" t="s">
        <v>450</v>
      </c>
      <c r="D14" s="290" t="s">
        <v>451</v>
      </c>
      <c r="E14" s="50" t="s">
        <v>452</v>
      </c>
      <c r="F14" s="113" t="s">
        <v>453</v>
      </c>
      <c r="G14" s="289" t="s">
        <v>454</v>
      </c>
      <c r="H14" s="290" t="s">
        <v>455</v>
      </c>
      <c r="I14" s="91" t="str">
        <f>MID(H14,1,1)</f>
        <v>3</v>
      </c>
      <c r="J14" s="309" t="s">
        <v>230</v>
      </c>
      <c r="K14" s="309" t="s">
        <v>230</v>
      </c>
      <c r="L14" s="309" t="s">
        <v>228</v>
      </c>
      <c r="M14" s="309" t="s">
        <v>228</v>
      </c>
      <c r="N14" s="309" t="s">
        <v>230</v>
      </c>
      <c r="O14" s="309" t="s">
        <v>230</v>
      </c>
      <c r="P14" s="309" t="s">
        <v>228</v>
      </c>
      <c r="Q14" s="309" t="s">
        <v>228</v>
      </c>
      <c r="R14" s="309" t="s">
        <v>228</v>
      </c>
      <c r="S14" s="309" t="s">
        <v>230</v>
      </c>
      <c r="T14" s="309" t="s">
        <v>230</v>
      </c>
      <c r="U14" s="309" t="s">
        <v>230</v>
      </c>
      <c r="V14" s="309" t="s">
        <v>230</v>
      </c>
      <c r="W14" s="309" t="s">
        <v>230</v>
      </c>
      <c r="X14" s="309" t="s">
        <v>230</v>
      </c>
      <c r="Y14" s="309" t="s">
        <v>228</v>
      </c>
      <c r="Z14" s="309" t="s">
        <v>228</v>
      </c>
      <c r="AA14" s="309" t="s">
        <v>228</v>
      </c>
      <c r="AB14" s="309" t="s">
        <v>228</v>
      </c>
      <c r="AC14" s="91">
        <f>IF(Y14="Si","19",COUNTIF(J14:AB26,"si"))</f>
        <v>29</v>
      </c>
      <c r="AD14" s="91">
        <f>VALUE(IF(AC14&lt;=5,5,IF(AND(AC14&gt;5,AC14&lt;=11),10,IF(AC14&gt;11,20,0))))</f>
        <v>20</v>
      </c>
      <c r="AE14" s="309" t="str">
        <f>IF(AD14=5,"Moderado",IF(AD14=10,"Mayor",IF(AD14=20,"Catastrófico",0)))</f>
        <v>Catastrófico</v>
      </c>
      <c r="AF14" s="91">
        <f>I14*AD14</f>
        <v>60</v>
      </c>
      <c r="AG14" s="310" t="s">
        <v>456</v>
      </c>
      <c r="AH14" s="65" t="s">
        <v>457</v>
      </c>
      <c r="AI14" s="66" t="s">
        <v>288</v>
      </c>
      <c r="AJ14" s="66">
        <f t="shared" si="0"/>
        <v>15</v>
      </c>
      <c r="AK14" s="66" t="s">
        <v>298</v>
      </c>
      <c r="AL14" s="66">
        <f t="shared" si="1"/>
        <v>15</v>
      </c>
      <c r="AM14" s="66" t="s">
        <v>303</v>
      </c>
      <c r="AN14" s="66">
        <f t="shared" si="2"/>
        <v>15</v>
      </c>
      <c r="AO14" s="66" t="s">
        <v>458</v>
      </c>
      <c r="AP14" s="66">
        <f t="shared" si="3"/>
        <v>10</v>
      </c>
      <c r="AQ14" s="66" t="s">
        <v>324</v>
      </c>
      <c r="AR14" s="66">
        <f t="shared" si="4"/>
        <v>15</v>
      </c>
      <c r="AS14" s="66" t="s">
        <v>327</v>
      </c>
      <c r="AT14" s="66">
        <f t="shared" si="5"/>
        <v>15</v>
      </c>
      <c r="AU14" s="66" t="s">
        <v>330</v>
      </c>
      <c r="AV14" s="66">
        <f t="shared" si="6"/>
        <v>10</v>
      </c>
      <c r="AW14" s="66">
        <f t="shared" si="7"/>
        <v>95</v>
      </c>
      <c r="AX14" s="116" t="s">
        <v>459</v>
      </c>
      <c r="AY14" s="66" t="str">
        <f t="shared" si="8"/>
        <v>Moderado</v>
      </c>
      <c r="AZ14" s="66" t="s">
        <v>460</v>
      </c>
      <c r="BA14" s="66" t="str">
        <f t="shared" si="9"/>
        <v>Moderado</v>
      </c>
      <c r="BB14" s="70">
        <f t="shared" si="10"/>
        <v>75</v>
      </c>
      <c r="BC14" s="91">
        <f>AVERAGE(BB14:BB26)</f>
        <v>44.230769230769234</v>
      </c>
      <c r="BD14" s="309" t="str">
        <f>IF(BC14&lt;50,"Débil",IF(AND(BC14&gt;=50,BC14&lt;99),"Moderado",IF(BC14=100,"Fuerte",)))</f>
        <v>Débil</v>
      </c>
      <c r="BE14" s="309" t="s">
        <v>230</v>
      </c>
      <c r="BF14" s="91">
        <f>VALUE(IF(AND(BD14="Fuerte",BE14="Si"),I14-2,IF(AND(BD14="Moderado",BE14="Si"),I14-1,I14)))</f>
        <v>3</v>
      </c>
      <c r="BG14" s="91" t="s">
        <v>1486</v>
      </c>
      <c r="BH14" s="309">
        <v>2</v>
      </c>
      <c r="BI14" s="91">
        <f t="shared" ref="BI14:BJ14" si="13">AD14</f>
        <v>20</v>
      </c>
      <c r="BJ14" s="309" t="str">
        <f t="shared" si="13"/>
        <v>Catastrófico</v>
      </c>
      <c r="BK14" s="91" t="e">
        <f>BG14*BI14</f>
        <v>#VALUE!</v>
      </c>
      <c r="BL14" s="310" t="s">
        <v>456</v>
      </c>
      <c r="BM14" s="65" t="s">
        <v>461</v>
      </c>
      <c r="BN14" s="113" t="s">
        <v>462</v>
      </c>
      <c r="BO14" s="103">
        <v>43799</v>
      </c>
      <c r="BP14" s="113" t="s">
        <v>463</v>
      </c>
      <c r="BQ14" s="284" t="s">
        <v>464</v>
      </c>
      <c r="BR14" s="286" t="s">
        <v>465</v>
      </c>
      <c r="BS14" s="73" t="s">
        <v>466</v>
      </c>
      <c r="BT14" s="304"/>
      <c r="BU14" s="285"/>
      <c r="BV14" s="74" t="s">
        <v>360</v>
      </c>
      <c r="BW14" s="75" t="s">
        <v>360</v>
      </c>
      <c r="BX14" s="76" t="s">
        <v>467</v>
      </c>
      <c r="BY14" s="77">
        <v>1</v>
      </c>
    </row>
    <row r="15" spans="1:77" ht="112">
      <c r="A15" s="7"/>
      <c r="B15" s="304"/>
      <c r="C15" s="270"/>
      <c r="D15" s="270"/>
      <c r="E15" s="117" t="s">
        <v>468</v>
      </c>
      <c r="F15" s="118" t="s">
        <v>453</v>
      </c>
      <c r="G15" s="270"/>
      <c r="H15" s="270"/>
      <c r="I15" s="119"/>
      <c r="J15" s="270"/>
      <c r="K15" s="270"/>
      <c r="L15" s="270"/>
      <c r="M15" s="270"/>
      <c r="N15" s="270"/>
      <c r="O15" s="270"/>
      <c r="P15" s="270"/>
      <c r="Q15" s="270"/>
      <c r="R15" s="270"/>
      <c r="S15" s="270"/>
      <c r="T15" s="270"/>
      <c r="U15" s="270"/>
      <c r="V15" s="270"/>
      <c r="W15" s="270"/>
      <c r="X15" s="270"/>
      <c r="Y15" s="270"/>
      <c r="Z15" s="270"/>
      <c r="AA15" s="270"/>
      <c r="AB15" s="270"/>
      <c r="AC15" s="119"/>
      <c r="AD15" s="119"/>
      <c r="AE15" s="270"/>
      <c r="AF15" s="119"/>
      <c r="AG15" s="270"/>
      <c r="AH15" s="120" t="s">
        <v>469</v>
      </c>
      <c r="AI15" s="121" t="s">
        <v>288</v>
      </c>
      <c r="AJ15" s="121">
        <f t="shared" si="0"/>
        <v>15</v>
      </c>
      <c r="AK15" s="121" t="s">
        <v>298</v>
      </c>
      <c r="AL15" s="121">
        <f t="shared" si="1"/>
        <v>15</v>
      </c>
      <c r="AM15" s="121" t="s">
        <v>303</v>
      </c>
      <c r="AN15" s="121">
        <f t="shared" si="2"/>
        <v>15</v>
      </c>
      <c r="AO15" s="121" t="s">
        <v>322</v>
      </c>
      <c r="AP15" s="121">
        <f t="shared" si="3"/>
        <v>15</v>
      </c>
      <c r="AQ15" s="121" t="s">
        <v>324</v>
      </c>
      <c r="AR15" s="121">
        <f t="shared" si="4"/>
        <v>15</v>
      </c>
      <c r="AS15" s="121" t="s">
        <v>327</v>
      </c>
      <c r="AT15" s="121">
        <f t="shared" si="5"/>
        <v>15</v>
      </c>
      <c r="AU15" s="121" t="s">
        <v>330</v>
      </c>
      <c r="AV15" s="121">
        <f t="shared" si="6"/>
        <v>10</v>
      </c>
      <c r="AW15" s="121">
        <f t="shared" si="7"/>
        <v>100</v>
      </c>
      <c r="AX15" s="117" t="s">
        <v>470</v>
      </c>
      <c r="AY15" s="121" t="str">
        <f t="shared" si="8"/>
        <v>Fuerte</v>
      </c>
      <c r="AZ15" s="121" t="s">
        <v>337</v>
      </c>
      <c r="BA15" s="121" t="str">
        <f t="shared" si="9"/>
        <v>Fuerte</v>
      </c>
      <c r="BB15" s="10">
        <f t="shared" si="10"/>
        <v>100</v>
      </c>
      <c r="BC15" s="119"/>
      <c r="BD15" s="270"/>
      <c r="BE15" s="270"/>
      <c r="BF15" s="119"/>
      <c r="BG15" s="119"/>
      <c r="BH15" s="270"/>
      <c r="BI15" s="119"/>
      <c r="BJ15" s="270"/>
      <c r="BK15" s="119"/>
      <c r="BL15" s="270"/>
      <c r="BM15" s="120" t="s">
        <v>471</v>
      </c>
      <c r="BN15" s="118" t="s">
        <v>462</v>
      </c>
      <c r="BO15" s="122">
        <v>43799</v>
      </c>
      <c r="BP15" s="118" t="s">
        <v>472</v>
      </c>
      <c r="BQ15" s="285"/>
      <c r="BR15" s="266"/>
      <c r="BS15" s="123" t="s">
        <v>473</v>
      </c>
      <c r="BT15" s="304"/>
      <c r="BU15" s="285"/>
      <c r="BV15" s="124" t="s">
        <v>360</v>
      </c>
      <c r="BW15" s="125" t="s">
        <v>360</v>
      </c>
      <c r="BX15" s="126" t="s">
        <v>474</v>
      </c>
      <c r="BY15" s="127">
        <v>1</v>
      </c>
    </row>
    <row r="16" spans="1:77" ht="272">
      <c r="A16" s="7"/>
      <c r="B16" s="304"/>
      <c r="C16" s="270"/>
      <c r="D16" s="270"/>
      <c r="E16" s="117" t="s">
        <v>475</v>
      </c>
      <c r="F16" s="118" t="s">
        <v>453</v>
      </c>
      <c r="G16" s="270"/>
      <c r="H16" s="270"/>
      <c r="I16" s="119"/>
      <c r="J16" s="270"/>
      <c r="K16" s="270"/>
      <c r="L16" s="270"/>
      <c r="M16" s="270"/>
      <c r="N16" s="270"/>
      <c r="O16" s="270"/>
      <c r="P16" s="270"/>
      <c r="Q16" s="270"/>
      <c r="R16" s="270"/>
      <c r="S16" s="270"/>
      <c r="T16" s="270"/>
      <c r="U16" s="270"/>
      <c r="V16" s="270"/>
      <c r="W16" s="270"/>
      <c r="X16" s="270"/>
      <c r="Y16" s="270"/>
      <c r="Z16" s="270"/>
      <c r="AA16" s="270"/>
      <c r="AB16" s="270"/>
      <c r="AC16" s="119"/>
      <c r="AD16" s="119"/>
      <c r="AE16" s="270"/>
      <c r="AF16" s="119"/>
      <c r="AG16" s="270"/>
      <c r="AH16" s="120" t="s">
        <v>476</v>
      </c>
      <c r="AI16" s="121" t="s">
        <v>288</v>
      </c>
      <c r="AJ16" s="121">
        <f t="shared" si="0"/>
        <v>15</v>
      </c>
      <c r="AK16" s="121" t="s">
        <v>298</v>
      </c>
      <c r="AL16" s="121">
        <f t="shared" si="1"/>
        <v>15</v>
      </c>
      <c r="AM16" s="121" t="s">
        <v>303</v>
      </c>
      <c r="AN16" s="121">
        <f t="shared" si="2"/>
        <v>15</v>
      </c>
      <c r="AO16" s="121" t="s">
        <v>322</v>
      </c>
      <c r="AP16" s="121">
        <f t="shared" si="3"/>
        <v>15</v>
      </c>
      <c r="AQ16" s="121" t="s">
        <v>324</v>
      </c>
      <c r="AR16" s="121">
        <f t="shared" si="4"/>
        <v>15</v>
      </c>
      <c r="AS16" s="121" t="s">
        <v>327</v>
      </c>
      <c r="AT16" s="121">
        <f t="shared" si="5"/>
        <v>15</v>
      </c>
      <c r="AU16" s="121" t="s">
        <v>330</v>
      </c>
      <c r="AV16" s="121">
        <f t="shared" si="6"/>
        <v>10</v>
      </c>
      <c r="AW16" s="121">
        <f t="shared" si="7"/>
        <v>100</v>
      </c>
      <c r="AX16" s="117" t="s">
        <v>477</v>
      </c>
      <c r="AY16" s="121" t="str">
        <f t="shared" si="8"/>
        <v>Fuerte</v>
      </c>
      <c r="AZ16" s="121" t="s">
        <v>337</v>
      </c>
      <c r="BA16" s="121" t="str">
        <f t="shared" si="9"/>
        <v>Fuerte</v>
      </c>
      <c r="BB16" s="10">
        <f t="shared" si="10"/>
        <v>100</v>
      </c>
      <c r="BC16" s="119"/>
      <c r="BD16" s="270"/>
      <c r="BE16" s="270"/>
      <c r="BF16" s="119"/>
      <c r="BG16" s="119"/>
      <c r="BH16" s="270"/>
      <c r="BI16" s="119"/>
      <c r="BJ16" s="270"/>
      <c r="BK16" s="119"/>
      <c r="BL16" s="270"/>
      <c r="BM16" s="120" t="s">
        <v>478</v>
      </c>
      <c r="BN16" s="118" t="s">
        <v>462</v>
      </c>
      <c r="BO16" s="128">
        <v>43799</v>
      </c>
      <c r="BP16" s="121" t="s">
        <v>479</v>
      </c>
      <c r="BQ16" s="285"/>
      <c r="BR16" s="266"/>
      <c r="BS16" s="123" t="s">
        <v>480</v>
      </c>
      <c r="BT16" s="304"/>
      <c r="BU16" s="285"/>
      <c r="BV16" s="124" t="s">
        <v>360</v>
      </c>
      <c r="BW16" s="125" t="s">
        <v>360</v>
      </c>
      <c r="BX16" s="126" t="s">
        <v>481</v>
      </c>
      <c r="BY16" s="127">
        <v>0</v>
      </c>
    </row>
    <row r="17" spans="1:77" ht="64">
      <c r="A17" s="7"/>
      <c r="B17" s="304"/>
      <c r="C17" s="270"/>
      <c r="D17" s="270"/>
      <c r="E17" s="344" t="s">
        <v>482</v>
      </c>
      <c r="F17" s="306" t="s">
        <v>453</v>
      </c>
      <c r="G17" s="270"/>
      <c r="H17" s="270"/>
      <c r="I17" s="119"/>
      <c r="J17" s="270"/>
      <c r="K17" s="270"/>
      <c r="L17" s="270"/>
      <c r="M17" s="270"/>
      <c r="N17" s="270"/>
      <c r="O17" s="270"/>
      <c r="P17" s="270"/>
      <c r="Q17" s="270"/>
      <c r="R17" s="270"/>
      <c r="S17" s="270"/>
      <c r="T17" s="270"/>
      <c r="U17" s="270"/>
      <c r="V17" s="270"/>
      <c r="W17" s="270"/>
      <c r="X17" s="270"/>
      <c r="Y17" s="270"/>
      <c r="Z17" s="270"/>
      <c r="AA17" s="270"/>
      <c r="AB17" s="270"/>
      <c r="AC17" s="119"/>
      <c r="AD17" s="119"/>
      <c r="AE17" s="270"/>
      <c r="AF17" s="119"/>
      <c r="AG17" s="270"/>
      <c r="AH17" s="120" t="s">
        <v>483</v>
      </c>
      <c r="AI17" s="121" t="s">
        <v>288</v>
      </c>
      <c r="AJ17" s="121">
        <f t="shared" si="0"/>
        <v>15</v>
      </c>
      <c r="AK17" s="121" t="s">
        <v>298</v>
      </c>
      <c r="AL17" s="121">
        <f t="shared" si="1"/>
        <v>15</v>
      </c>
      <c r="AM17" s="121" t="s">
        <v>303</v>
      </c>
      <c r="AN17" s="121">
        <f t="shared" si="2"/>
        <v>15</v>
      </c>
      <c r="AO17" s="121" t="s">
        <v>322</v>
      </c>
      <c r="AP17" s="121">
        <f t="shared" si="3"/>
        <v>15</v>
      </c>
      <c r="AQ17" s="121" t="s">
        <v>324</v>
      </c>
      <c r="AR17" s="121">
        <f t="shared" si="4"/>
        <v>15</v>
      </c>
      <c r="AS17" s="121" t="s">
        <v>327</v>
      </c>
      <c r="AT17" s="121">
        <f t="shared" si="5"/>
        <v>15</v>
      </c>
      <c r="AU17" s="121" t="s">
        <v>330</v>
      </c>
      <c r="AV17" s="121">
        <f t="shared" si="6"/>
        <v>10</v>
      </c>
      <c r="AW17" s="121">
        <f t="shared" si="7"/>
        <v>100</v>
      </c>
      <c r="AX17" s="117" t="s">
        <v>484</v>
      </c>
      <c r="AY17" s="121" t="str">
        <f t="shared" si="8"/>
        <v>Fuerte</v>
      </c>
      <c r="AZ17" s="121" t="s">
        <v>337</v>
      </c>
      <c r="BA17" s="121" t="str">
        <f t="shared" si="9"/>
        <v>Fuerte</v>
      </c>
      <c r="BB17" s="10">
        <f t="shared" si="10"/>
        <v>100</v>
      </c>
      <c r="BC17" s="119"/>
      <c r="BD17" s="270"/>
      <c r="BE17" s="270"/>
      <c r="BF17" s="119"/>
      <c r="BG17" s="119"/>
      <c r="BH17" s="270"/>
      <c r="BI17" s="119"/>
      <c r="BJ17" s="270"/>
      <c r="BK17" s="119"/>
      <c r="BL17" s="270"/>
      <c r="BM17" s="120" t="s">
        <v>485</v>
      </c>
      <c r="BN17" s="118" t="s">
        <v>462</v>
      </c>
      <c r="BO17" s="122">
        <v>43799</v>
      </c>
      <c r="BP17" s="118" t="s">
        <v>486</v>
      </c>
      <c r="BQ17" s="285"/>
      <c r="BR17" s="266"/>
      <c r="BS17" s="123" t="s">
        <v>487</v>
      </c>
      <c r="BT17" s="304"/>
      <c r="BU17" s="285"/>
      <c r="BV17" s="124" t="s">
        <v>360</v>
      </c>
      <c r="BW17" s="125" t="s">
        <v>360</v>
      </c>
      <c r="BX17" s="126" t="s">
        <v>488</v>
      </c>
      <c r="BY17" s="127">
        <v>1</v>
      </c>
    </row>
    <row r="18" spans="1:77" ht="90.75" customHeight="1">
      <c r="A18" s="7"/>
      <c r="B18" s="304"/>
      <c r="C18" s="270"/>
      <c r="D18" s="270"/>
      <c r="E18" s="270"/>
      <c r="F18" s="270"/>
      <c r="G18" s="270"/>
      <c r="H18" s="270"/>
      <c r="I18" s="119"/>
      <c r="J18" s="270"/>
      <c r="K18" s="270"/>
      <c r="L18" s="270"/>
      <c r="M18" s="270"/>
      <c r="N18" s="270"/>
      <c r="O18" s="270"/>
      <c r="P18" s="270"/>
      <c r="Q18" s="270"/>
      <c r="R18" s="270"/>
      <c r="S18" s="270"/>
      <c r="T18" s="270"/>
      <c r="U18" s="270"/>
      <c r="V18" s="270"/>
      <c r="W18" s="270"/>
      <c r="X18" s="270"/>
      <c r="Y18" s="270"/>
      <c r="Z18" s="270"/>
      <c r="AA18" s="270"/>
      <c r="AB18" s="270"/>
      <c r="AC18" s="119"/>
      <c r="AD18" s="119"/>
      <c r="AE18" s="270"/>
      <c r="AF18" s="119"/>
      <c r="AG18" s="270"/>
      <c r="AH18" s="306" t="s">
        <v>489</v>
      </c>
      <c r="AI18" s="121" t="s">
        <v>288</v>
      </c>
      <c r="AJ18" s="121">
        <f t="shared" si="0"/>
        <v>15</v>
      </c>
      <c r="AK18" s="121" t="s">
        <v>298</v>
      </c>
      <c r="AL18" s="121">
        <f t="shared" si="1"/>
        <v>15</v>
      </c>
      <c r="AM18" s="121" t="s">
        <v>303</v>
      </c>
      <c r="AN18" s="121">
        <f t="shared" si="2"/>
        <v>15</v>
      </c>
      <c r="AO18" s="121" t="s">
        <v>322</v>
      </c>
      <c r="AP18" s="121">
        <f t="shared" si="3"/>
        <v>15</v>
      </c>
      <c r="AQ18" s="121" t="s">
        <v>324</v>
      </c>
      <c r="AR18" s="121">
        <f t="shared" si="4"/>
        <v>15</v>
      </c>
      <c r="AS18" s="121" t="s">
        <v>327</v>
      </c>
      <c r="AT18" s="121">
        <f t="shared" si="5"/>
        <v>15</v>
      </c>
      <c r="AU18" s="121" t="s">
        <v>330</v>
      </c>
      <c r="AV18" s="121">
        <f t="shared" si="6"/>
        <v>10</v>
      </c>
      <c r="AW18" s="121">
        <f t="shared" si="7"/>
        <v>100</v>
      </c>
      <c r="AX18" s="306" t="s">
        <v>490</v>
      </c>
      <c r="AY18" s="121" t="str">
        <f t="shared" si="8"/>
        <v>Fuerte</v>
      </c>
      <c r="AZ18" s="121" t="s">
        <v>337</v>
      </c>
      <c r="BA18" s="121" t="str">
        <f t="shared" si="9"/>
        <v>Fuerte</v>
      </c>
      <c r="BB18" s="10">
        <f t="shared" si="10"/>
        <v>100</v>
      </c>
      <c r="BC18" s="119"/>
      <c r="BD18" s="270"/>
      <c r="BE18" s="270"/>
      <c r="BF18" s="119"/>
      <c r="BG18" s="119"/>
      <c r="BH18" s="270"/>
      <c r="BI18" s="119"/>
      <c r="BJ18" s="270"/>
      <c r="BK18" s="119"/>
      <c r="BL18" s="270"/>
      <c r="BM18" s="307" t="s">
        <v>491</v>
      </c>
      <c r="BN18" s="118" t="s">
        <v>462</v>
      </c>
      <c r="BO18" s="122">
        <v>43799</v>
      </c>
      <c r="BP18" s="121" t="s">
        <v>479</v>
      </c>
      <c r="BQ18" s="285"/>
      <c r="BR18" s="266"/>
      <c r="BS18" s="297" t="s">
        <v>487</v>
      </c>
      <c r="BT18" s="304"/>
      <c r="BU18" s="285"/>
      <c r="BV18" s="124" t="s">
        <v>360</v>
      </c>
      <c r="BW18" s="125" t="s">
        <v>360</v>
      </c>
      <c r="BX18" s="312" t="s">
        <v>488</v>
      </c>
      <c r="BY18" s="280">
        <v>1</v>
      </c>
    </row>
    <row r="19" spans="1:77" ht="64">
      <c r="A19" s="7"/>
      <c r="B19" s="282"/>
      <c r="C19" s="271"/>
      <c r="D19" s="271"/>
      <c r="E19" s="296"/>
      <c r="F19" s="271"/>
      <c r="G19" s="271"/>
      <c r="H19" s="271"/>
      <c r="I19" s="105"/>
      <c r="J19" s="271"/>
      <c r="K19" s="271"/>
      <c r="L19" s="271"/>
      <c r="M19" s="271"/>
      <c r="N19" s="271"/>
      <c r="O19" s="271"/>
      <c r="P19" s="271"/>
      <c r="Q19" s="271"/>
      <c r="R19" s="271"/>
      <c r="S19" s="271"/>
      <c r="T19" s="271"/>
      <c r="U19" s="271"/>
      <c r="V19" s="271"/>
      <c r="W19" s="271"/>
      <c r="X19" s="271"/>
      <c r="Y19" s="271"/>
      <c r="Z19" s="271"/>
      <c r="AA19" s="271"/>
      <c r="AB19" s="271"/>
      <c r="AC19" s="105"/>
      <c r="AD19" s="105"/>
      <c r="AE19" s="271"/>
      <c r="AF19" s="105"/>
      <c r="AG19" s="271"/>
      <c r="AH19" s="271"/>
      <c r="AI19" s="12" t="s">
        <v>288</v>
      </c>
      <c r="AJ19" s="12">
        <f t="shared" si="0"/>
        <v>15</v>
      </c>
      <c r="AK19" s="12" t="s">
        <v>298</v>
      </c>
      <c r="AL19" s="12">
        <f t="shared" si="1"/>
        <v>15</v>
      </c>
      <c r="AM19" s="12" t="s">
        <v>303</v>
      </c>
      <c r="AN19" s="12">
        <f t="shared" si="2"/>
        <v>15</v>
      </c>
      <c r="AO19" s="12" t="s">
        <v>322</v>
      </c>
      <c r="AP19" s="12">
        <f t="shared" si="3"/>
        <v>15</v>
      </c>
      <c r="AQ19" s="12" t="s">
        <v>324</v>
      </c>
      <c r="AR19" s="12">
        <f t="shared" si="4"/>
        <v>15</v>
      </c>
      <c r="AS19" s="12" t="s">
        <v>327</v>
      </c>
      <c r="AT19" s="12">
        <f t="shared" si="5"/>
        <v>15</v>
      </c>
      <c r="AU19" s="12" t="s">
        <v>330</v>
      </c>
      <c r="AV19" s="12">
        <f t="shared" si="6"/>
        <v>10</v>
      </c>
      <c r="AW19" s="12">
        <f t="shared" si="7"/>
        <v>100</v>
      </c>
      <c r="AX19" s="271"/>
      <c r="AY19" s="12" t="str">
        <f t="shared" si="8"/>
        <v>Fuerte</v>
      </c>
      <c r="AZ19" s="12" t="s">
        <v>337</v>
      </c>
      <c r="BA19" s="12" t="str">
        <f t="shared" si="9"/>
        <v>Fuerte</v>
      </c>
      <c r="BB19" s="81">
        <f t="shared" si="10"/>
        <v>100</v>
      </c>
      <c r="BC19" s="105"/>
      <c r="BD19" s="271"/>
      <c r="BE19" s="271"/>
      <c r="BF19" s="105"/>
      <c r="BG19" s="105"/>
      <c r="BH19" s="271"/>
      <c r="BI19" s="105"/>
      <c r="BJ19" s="271"/>
      <c r="BK19" s="105"/>
      <c r="BL19" s="271"/>
      <c r="BM19" s="271"/>
      <c r="BN19" s="130" t="s">
        <v>462</v>
      </c>
      <c r="BO19" s="83">
        <v>43799</v>
      </c>
      <c r="BP19" s="130" t="s">
        <v>492</v>
      </c>
      <c r="BQ19" s="283"/>
      <c r="BR19" s="263"/>
      <c r="BS19" s="298"/>
      <c r="BT19" s="304"/>
      <c r="BU19" s="285"/>
      <c r="BV19" s="86" t="s">
        <v>360</v>
      </c>
      <c r="BW19" s="87" t="s">
        <v>360</v>
      </c>
      <c r="BX19" s="279"/>
      <c r="BY19" s="281"/>
    </row>
    <row r="20" spans="1:77" ht="48" customHeight="1">
      <c r="A20" s="7"/>
      <c r="B20" s="314">
        <v>4</v>
      </c>
      <c r="C20" s="290" t="s">
        <v>493</v>
      </c>
      <c r="D20" s="290" t="s">
        <v>494</v>
      </c>
      <c r="E20" s="290" t="s">
        <v>495</v>
      </c>
      <c r="F20" s="290" t="s">
        <v>453</v>
      </c>
      <c r="G20" s="289" t="s">
        <v>496</v>
      </c>
      <c r="H20" s="289" t="s">
        <v>455</v>
      </c>
      <c r="I20" s="91" t="str">
        <f>MID(H20,1,1)</f>
        <v>3</v>
      </c>
      <c r="J20" s="309" t="s">
        <v>230</v>
      </c>
      <c r="K20" s="309" t="s">
        <v>230</v>
      </c>
      <c r="L20" s="309" t="s">
        <v>228</v>
      </c>
      <c r="M20" s="309" t="s">
        <v>228</v>
      </c>
      <c r="N20" s="309" t="s">
        <v>230</v>
      </c>
      <c r="O20" s="309" t="s">
        <v>230</v>
      </c>
      <c r="P20" s="309" t="s">
        <v>230</v>
      </c>
      <c r="Q20" s="309" t="s">
        <v>228</v>
      </c>
      <c r="R20" s="309" t="s">
        <v>228</v>
      </c>
      <c r="S20" s="309" t="s">
        <v>230</v>
      </c>
      <c r="T20" s="309" t="s">
        <v>230</v>
      </c>
      <c r="U20" s="309" t="s">
        <v>230</v>
      </c>
      <c r="V20" s="309" t="s">
        <v>230</v>
      </c>
      <c r="W20" s="309" t="s">
        <v>230</v>
      </c>
      <c r="X20" s="309" t="s">
        <v>228</v>
      </c>
      <c r="Y20" s="309" t="s">
        <v>228</v>
      </c>
      <c r="Z20" s="309" t="s">
        <v>230</v>
      </c>
      <c r="AA20" s="309" t="s">
        <v>228</v>
      </c>
      <c r="AB20" s="309" t="s">
        <v>228</v>
      </c>
      <c r="AC20" s="91">
        <f>IF(Y20="Si","19",COUNTIF(J20:AB32,"si"))</f>
        <v>47</v>
      </c>
      <c r="AD20" s="91">
        <f>VALUE(IF(AC20&lt;=5,5,IF(AND(AC20&gt;5,AC20&lt;=11),10,IF(AC20&gt;11,20,0))))</f>
        <v>20</v>
      </c>
      <c r="AE20" s="309" t="str">
        <f>IF(AD20=5,"Moderado",IF(AD20=10,"Mayor",IF(AD20=20,"Catastrófico",0)))</f>
        <v>Catastrófico</v>
      </c>
      <c r="AF20" s="91">
        <f>I20*AD20</f>
        <v>60</v>
      </c>
      <c r="AG20" s="311" t="s">
        <v>456</v>
      </c>
      <c r="AH20" s="50" t="s">
        <v>497</v>
      </c>
      <c r="AI20" s="66" t="s">
        <v>288</v>
      </c>
      <c r="AJ20" s="66">
        <f t="shared" si="0"/>
        <v>15</v>
      </c>
      <c r="AK20" s="66" t="s">
        <v>298</v>
      </c>
      <c r="AL20" s="66">
        <f t="shared" si="1"/>
        <v>15</v>
      </c>
      <c r="AM20" s="66" t="s">
        <v>303</v>
      </c>
      <c r="AN20" s="66">
        <f t="shared" si="2"/>
        <v>15</v>
      </c>
      <c r="AO20" s="66" t="s">
        <v>322</v>
      </c>
      <c r="AP20" s="66">
        <f t="shared" si="3"/>
        <v>15</v>
      </c>
      <c r="AQ20" s="66" t="s">
        <v>324</v>
      </c>
      <c r="AR20" s="66">
        <f t="shared" si="4"/>
        <v>15</v>
      </c>
      <c r="AS20" s="66" t="s">
        <v>327</v>
      </c>
      <c r="AT20" s="66">
        <f t="shared" si="5"/>
        <v>15</v>
      </c>
      <c r="AU20" s="66"/>
      <c r="AV20" s="66">
        <f t="shared" si="6"/>
        <v>0</v>
      </c>
      <c r="AW20" s="66">
        <f t="shared" si="7"/>
        <v>90</v>
      </c>
      <c r="AX20" s="113" t="s">
        <v>498</v>
      </c>
      <c r="AY20" s="66" t="str">
        <f t="shared" si="8"/>
        <v>Moderado</v>
      </c>
      <c r="AZ20" s="66"/>
      <c r="BA20" s="66">
        <f t="shared" si="9"/>
        <v>0</v>
      </c>
      <c r="BB20" s="70">
        <f t="shared" si="10"/>
        <v>0</v>
      </c>
      <c r="BC20" s="91">
        <f>AVERAGE(BB20:BB32)</f>
        <v>8.3333333333333339</v>
      </c>
      <c r="BD20" s="309" t="str">
        <f>IF(BC20&lt;50,"Débil",IF(AND(BC20&gt;=50,BC20&lt;99),"Moderado",IF(BC20=100,"Fuerte",)))</f>
        <v>Débil</v>
      </c>
      <c r="BE20" s="309" t="s">
        <v>230</v>
      </c>
      <c r="BF20" s="91">
        <f>VALUE(IF(AND(BD20="Fuerte",BE20="Si"),I20-2,IF(AND(BD20="Moderado",BE20="Si"),I20-1,I20)))</f>
        <v>3</v>
      </c>
      <c r="BG20" s="91" t="s">
        <v>1486</v>
      </c>
      <c r="BH20" s="309" t="s">
        <v>455</v>
      </c>
      <c r="BI20" s="91">
        <f t="shared" ref="BI20:BJ20" si="14">AD20</f>
        <v>20</v>
      </c>
      <c r="BJ20" s="309" t="str">
        <f t="shared" si="14"/>
        <v>Catastrófico</v>
      </c>
      <c r="BK20" s="91" t="e">
        <f>BG20*BI20</f>
        <v>#VALUE!</v>
      </c>
      <c r="BL20" s="310" t="s">
        <v>456</v>
      </c>
      <c r="BM20" s="50" t="s">
        <v>499</v>
      </c>
      <c r="BN20" s="290" t="s">
        <v>500</v>
      </c>
      <c r="BO20" s="103">
        <v>43799</v>
      </c>
      <c r="BP20" s="116" t="s">
        <v>501</v>
      </c>
      <c r="BQ20" s="284" t="s">
        <v>502</v>
      </c>
      <c r="BR20" s="286" t="s">
        <v>503</v>
      </c>
      <c r="BS20" s="73" t="s">
        <v>504</v>
      </c>
      <c r="BT20" s="304"/>
      <c r="BU20" s="285"/>
      <c r="BV20" s="74" t="s">
        <v>360</v>
      </c>
      <c r="BW20" s="75" t="s">
        <v>360</v>
      </c>
      <c r="BX20" s="76" t="s">
        <v>505</v>
      </c>
      <c r="BY20" s="77">
        <v>1</v>
      </c>
    </row>
    <row r="21" spans="1:77" ht="105" customHeight="1">
      <c r="A21" s="7"/>
      <c r="B21" s="304"/>
      <c r="C21" s="270"/>
      <c r="D21" s="270"/>
      <c r="E21" s="270"/>
      <c r="F21" s="270"/>
      <c r="G21" s="270"/>
      <c r="H21" s="270"/>
      <c r="I21" s="119"/>
      <c r="J21" s="270"/>
      <c r="K21" s="270"/>
      <c r="L21" s="270"/>
      <c r="M21" s="270"/>
      <c r="N21" s="270"/>
      <c r="O21" s="270"/>
      <c r="P21" s="270"/>
      <c r="Q21" s="270"/>
      <c r="R21" s="270"/>
      <c r="S21" s="270"/>
      <c r="T21" s="270"/>
      <c r="U21" s="270"/>
      <c r="V21" s="270"/>
      <c r="W21" s="270"/>
      <c r="X21" s="270"/>
      <c r="Y21" s="270"/>
      <c r="Z21" s="270"/>
      <c r="AA21" s="270"/>
      <c r="AB21" s="270"/>
      <c r="AC21" s="119"/>
      <c r="AD21" s="119"/>
      <c r="AE21" s="270"/>
      <c r="AF21" s="119"/>
      <c r="AG21" s="270"/>
      <c r="AH21" s="117" t="s">
        <v>506</v>
      </c>
      <c r="AI21" s="121" t="s">
        <v>288</v>
      </c>
      <c r="AJ21" s="121">
        <f t="shared" si="0"/>
        <v>15</v>
      </c>
      <c r="AK21" s="121" t="s">
        <v>298</v>
      </c>
      <c r="AL21" s="121">
        <f t="shared" si="1"/>
        <v>15</v>
      </c>
      <c r="AM21" s="121" t="s">
        <v>303</v>
      </c>
      <c r="AN21" s="121">
        <f t="shared" si="2"/>
        <v>15</v>
      </c>
      <c r="AO21" s="121" t="s">
        <v>322</v>
      </c>
      <c r="AP21" s="121">
        <f t="shared" si="3"/>
        <v>15</v>
      </c>
      <c r="AQ21" s="121" t="s">
        <v>324</v>
      </c>
      <c r="AR21" s="121">
        <f t="shared" si="4"/>
        <v>15</v>
      </c>
      <c r="AS21" s="121" t="s">
        <v>327</v>
      </c>
      <c r="AT21" s="121">
        <f t="shared" si="5"/>
        <v>15</v>
      </c>
      <c r="AU21" s="121"/>
      <c r="AV21" s="121">
        <f t="shared" si="6"/>
        <v>0</v>
      </c>
      <c r="AW21" s="121">
        <f t="shared" si="7"/>
        <v>90</v>
      </c>
      <c r="AX21" s="118" t="s">
        <v>507</v>
      </c>
      <c r="AY21" s="121" t="str">
        <f t="shared" si="8"/>
        <v>Moderado</v>
      </c>
      <c r="AZ21" s="121"/>
      <c r="BA21" s="121">
        <f t="shared" si="9"/>
        <v>0</v>
      </c>
      <c r="BB21" s="10">
        <f t="shared" si="10"/>
        <v>0</v>
      </c>
      <c r="BC21" s="119"/>
      <c r="BD21" s="270"/>
      <c r="BE21" s="270"/>
      <c r="BF21" s="119"/>
      <c r="BG21" s="119"/>
      <c r="BH21" s="270"/>
      <c r="BI21" s="119"/>
      <c r="BJ21" s="270"/>
      <c r="BK21" s="119"/>
      <c r="BL21" s="270"/>
      <c r="BM21" s="117" t="s">
        <v>508</v>
      </c>
      <c r="BN21" s="270"/>
      <c r="BO21" s="122">
        <v>43799</v>
      </c>
      <c r="BP21" s="131" t="s">
        <v>509</v>
      </c>
      <c r="BQ21" s="285"/>
      <c r="BR21" s="266"/>
      <c r="BS21" s="132" t="s">
        <v>510</v>
      </c>
      <c r="BT21" s="304"/>
      <c r="BU21" s="285"/>
      <c r="BV21" s="124" t="s">
        <v>360</v>
      </c>
      <c r="BW21" s="125" t="s">
        <v>360</v>
      </c>
      <c r="BX21" s="126" t="s">
        <v>511</v>
      </c>
      <c r="BY21" s="127">
        <v>0.2</v>
      </c>
    </row>
    <row r="22" spans="1:77" ht="15.75" customHeight="1">
      <c r="A22" s="7"/>
      <c r="B22" s="304"/>
      <c r="C22" s="270"/>
      <c r="D22" s="270"/>
      <c r="E22" s="270"/>
      <c r="F22" s="270"/>
      <c r="G22" s="270"/>
      <c r="H22" s="270"/>
      <c r="I22" s="119"/>
      <c r="J22" s="270"/>
      <c r="K22" s="270"/>
      <c r="L22" s="270"/>
      <c r="M22" s="270"/>
      <c r="N22" s="270"/>
      <c r="O22" s="270"/>
      <c r="P22" s="270"/>
      <c r="Q22" s="270"/>
      <c r="R22" s="270"/>
      <c r="S22" s="270"/>
      <c r="T22" s="270"/>
      <c r="U22" s="270"/>
      <c r="V22" s="270"/>
      <c r="W22" s="270"/>
      <c r="X22" s="270"/>
      <c r="Y22" s="270"/>
      <c r="Z22" s="270"/>
      <c r="AA22" s="270"/>
      <c r="AB22" s="270"/>
      <c r="AC22" s="119"/>
      <c r="AD22" s="119"/>
      <c r="AE22" s="270"/>
      <c r="AF22" s="119"/>
      <c r="AG22" s="270"/>
      <c r="AH22" s="117" t="s">
        <v>512</v>
      </c>
      <c r="AI22" s="121" t="s">
        <v>288</v>
      </c>
      <c r="AJ22" s="121">
        <f t="shared" si="0"/>
        <v>15</v>
      </c>
      <c r="AK22" s="121" t="s">
        <v>298</v>
      </c>
      <c r="AL22" s="121">
        <f t="shared" si="1"/>
        <v>15</v>
      </c>
      <c r="AM22" s="121" t="s">
        <v>303</v>
      </c>
      <c r="AN22" s="121">
        <f t="shared" si="2"/>
        <v>15</v>
      </c>
      <c r="AO22" s="121" t="s">
        <v>322</v>
      </c>
      <c r="AP22" s="121">
        <f t="shared" si="3"/>
        <v>15</v>
      </c>
      <c r="AQ22" s="121" t="s">
        <v>324</v>
      </c>
      <c r="AR22" s="121">
        <f t="shared" si="4"/>
        <v>15</v>
      </c>
      <c r="AS22" s="121" t="s">
        <v>327</v>
      </c>
      <c r="AT22" s="121">
        <f t="shared" si="5"/>
        <v>15</v>
      </c>
      <c r="AU22" s="121"/>
      <c r="AV22" s="121">
        <f t="shared" si="6"/>
        <v>0</v>
      </c>
      <c r="AW22" s="121">
        <f t="shared" si="7"/>
        <v>90</v>
      </c>
      <c r="AX22" s="118" t="s">
        <v>513</v>
      </c>
      <c r="AY22" s="121" t="str">
        <f t="shared" si="8"/>
        <v>Moderado</v>
      </c>
      <c r="AZ22" s="121"/>
      <c r="BA22" s="121">
        <f t="shared" si="9"/>
        <v>0</v>
      </c>
      <c r="BB22" s="10">
        <f t="shared" si="10"/>
        <v>0</v>
      </c>
      <c r="BC22" s="119"/>
      <c r="BD22" s="270"/>
      <c r="BE22" s="270"/>
      <c r="BF22" s="119"/>
      <c r="BG22" s="119"/>
      <c r="BH22" s="270"/>
      <c r="BI22" s="119"/>
      <c r="BJ22" s="270"/>
      <c r="BK22" s="119"/>
      <c r="BL22" s="270"/>
      <c r="BM22" s="117" t="s">
        <v>514</v>
      </c>
      <c r="BN22" s="270"/>
      <c r="BO22" s="122">
        <v>43799</v>
      </c>
      <c r="BP22" s="306" t="s">
        <v>515</v>
      </c>
      <c r="BQ22" s="285"/>
      <c r="BR22" s="266"/>
      <c r="BS22" s="123" t="s">
        <v>516</v>
      </c>
      <c r="BT22" s="304"/>
      <c r="BU22" s="285"/>
      <c r="BV22" s="124" t="s">
        <v>360</v>
      </c>
      <c r="BW22" s="125" t="s">
        <v>360</v>
      </c>
      <c r="BX22" s="126" t="s">
        <v>517</v>
      </c>
      <c r="BY22" s="127">
        <v>1</v>
      </c>
    </row>
    <row r="23" spans="1:77" ht="15.75" customHeight="1">
      <c r="A23" s="7"/>
      <c r="B23" s="282"/>
      <c r="C23" s="271"/>
      <c r="D23" s="271"/>
      <c r="E23" s="271"/>
      <c r="F23" s="271"/>
      <c r="G23" s="271"/>
      <c r="H23" s="271"/>
      <c r="I23" s="105"/>
      <c r="J23" s="271"/>
      <c r="K23" s="271"/>
      <c r="L23" s="271"/>
      <c r="M23" s="271"/>
      <c r="N23" s="271"/>
      <c r="O23" s="271"/>
      <c r="P23" s="271"/>
      <c r="Q23" s="271"/>
      <c r="R23" s="271"/>
      <c r="S23" s="271"/>
      <c r="T23" s="271"/>
      <c r="U23" s="271"/>
      <c r="V23" s="271"/>
      <c r="W23" s="271"/>
      <c r="X23" s="271"/>
      <c r="Y23" s="271"/>
      <c r="Z23" s="271"/>
      <c r="AA23" s="271"/>
      <c r="AB23" s="271"/>
      <c r="AC23" s="105"/>
      <c r="AD23" s="105"/>
      <c r="AE23" s="271"/>
      <c r="AF23" s="105"/>
      <c r="AG23" s="271"/>
      <c r="AH23" s="78" t="s">
        <v>518</v>
      </c>
      <c r="AI23" s="12" t="s">
        <v>288</v>
      </c>
      <c r="AJ23" s="12">
        <f t="shared" si="0"/>
        <v>15</v>
      </c>
      <c r="AK23" s="12" t="s">
        <v>298</v>
      </c>
      <c r="AL23" s="12">
        <f t="shared" si="1"/>
        <v>15</v>
      </c>
      <c r="AM23" s="12" t="s">
        <v>303</v>
      </c>
      <c r="AN23" s="12">
        <f t="shared" si="2"/>
        <v>15</v>
      </c>
      <c r="AO23" s="12" t="s">
        <v>322</v>
      </c>
      <c r="AP23" s="12">
        <f t="shared" si="3"/>
        <v>15</v>
      </c>
      <c r="AQ23" s="12" t="s">
        <v>324</v>
      </c>
      <c r="AR23" s="12">
        <f t="shared" si="4"/>
        <v>15</v>
      </c>
      <c r="AS23" s="12" t="s">
        <v>327</v>
      </c>
      <c r="AT23" s="12">
        <f t="shared" si="5"/>
        <v>15</v>
      </c>
      <c r="AU23" s="12"/>
      <c r="AV23" s="12">
        <f t="shared" si="6"/>
        <v>0</v>
      </c>
      <c r="AW23" s="12">
        <f t="shared" si="7"/>
        <v>90</v>
      </c>
      <c r="AX23" s="130" t="s">
        <v>519</v>
      </c>
      <c r="AY23" s="12" t="str">
        <f t="shared" si="8"/>
        <v>Moderado</v>
      </c>
      <c r="AZ23" s="12"/>
      <c r="BA23" s="12">
        <f t="shared" si="9"/>
        <v>0</v>
      </c>
      <c r="BB23" s="81">
        <f t="shared" si="10"/>
        <v>0</v>
      </c>
      <c r="BC23" s="105"/>
      <c r="BD23" s="271"/>
      <c r="BE23" s="271"/>
      <c r="BF23" s="105"/>
      <c r="BG23" s="105"/>
      <c r="BH23" s="271"/>
      <c r="BI23" s="105"/>
      <c r="BJ23" s="271"/>
      <c r="BK23" s="105"/>
      <c r="BL23" s="271"/>
      <c r="BM23" s="78" t="s">
        <v>520</v>
      </c>
      <c r="BN23" s="271"/>
      <c r="BO23" s="83">
        <v>43799</v>
      </c>
      <c r="BP23" s="271"/>
      <c r="BQ23" s="283"/>
      <c r="BR23" s="263"/>
      <c r="BS23" s="84" t="s">
        <v>521</v>
      </c>
      <c r="BT23" s="304"/>
      <c r="BU23" s="285"/>
      <c r="BV23" s="86" t="s">
        <v>360</v>
      </c>
      <c r="BW23" s="87" t="s">
        <v>360</v>
      </c>
      <c r="BX23" s="88" t="s">
        <v>522</v>
      </c>
      <c r="BY23" s="89">
        <v>0.2</v>
      </c>
    </row>
    <row r="24" spans="1:77" ht="164.25" customHeight="1">
      <c r="A24" s="7"/>
      <c r="B24" s="314">
        <v>5</v>
      </c>
      <c r="C24" s="290" t="s">
        <v>523</v>
      </c>
      <c r="D24" s="290" t="s">
        <v>524</v>
      </c>
      <c r="E24" s="50" t="s">
        <v>525</v>
      </c>
      <c r="F24" s="116" t="s">
        <v>526</v>
      </c>
      <c r="G24" s="289" t="s">
        <v>527</v>
      </c>
      <c r="H24" s="289" t="s">
        <v>455</v>
      </c>
      <c r="I24" s="50" t="str">
        <f>MID(H24,1,1)</f>
        <v>3</v>
      </c>
      <c r="J24" s="290" t="s">
        <v>230</v>
      </c>
      <c r="K24" s="290" t="s">
        <v>230</v>
      </c>
      <c r="L24" s="290" t="s">
        <v>228</v>
      </c>
      <c r="M24" s="290" t="s">
        <v>228</v>
      </c>
      <c r="N24" s="290" t="s">
        <v>230</v>
      </c>
      <c r="O24" s="290" t="s">
        <v>228</v>
      </c>
      <c r="P24" s="290" t="s">
        <v>228</v>
      </c>
      <c r="Q24" s="290" t="s">
        <v>228</v>
      </c>
      <c r="R24" s="290" t="s">
        <v>228</v>
      </c>
      <c r="S24" s="290" t="s">
        <v>230</v>
      </c>
      <c r="T24" s="290" t="s">
        <v>230</v>
      </c>
      <c r="U24" s="290" t="s">
        <v>230</v>
      </c>
      <c r="V24" s="290" t="s">
        <v>228</v>
      </c>
      <c r="W24" s="290" t="s">
        <v>230</v>
      </c>
      <c r="X24" s="290" t="s">
        <v>228</v>
      </c>
      <c r="Y24" s="290" t="s">
        <v>228</v>
      </c>
      <c r="Z24" s="290" t="s">
        <v>230</v>
      </c>
      <c r="AA24" s="290" t="s">
        <v>228</v>
      </c>
      <c r="AB24" s="290" t="s">
        <v>228</v>
      </c>
      <c r="AC24" s="50">
        <f>IF(Y24="Si","19",COUNTIF(J24:AB26,"si"))</f>
        <v>8</v>
      </c>
      <c r="AD24" s="50">
        <f>VALUE(IF(AC24&lt;=5,5,IF(AND(AC24&gt;5,AC24&lt;=11),10,IF(AC24&gt;11,20,0))))</f>
        <v>10</v>
      </c>
      <c r="AE24" s="290" t="str">
        <f>IF(AD24=5,"Moderado",IF(AD24=10,"Mayor",IF(AD24=20,"Catastrófico",0)))</f>
        <v>Mayor</v>
      </c>
      <c r="AF24" s="50">
        <f>I24*AD24</f>
        <v>30</v>
      </c>
      <c r="AG24" s="310" t="s">
        <v>528</v>
      </c>
      <c r="AH24" s="50" t="s">
        <v>529</v>
      </c>
      <c r="AI24" s="113" t="s">
        <v>288</v>
      </c>
      <c r="AJ24" s="113">
        <f t="shared" si="0"/>
        <v>15</v>
      </c>
      <c r="AK24" s="113" t="s">
        <v>298</v>
      </c>
      <c r="AL24" s="113">
        <f t="shared" si="1"/>
        <v>15</v>
      </c>
      <c r="AM24" s="113" t="s">
        <v>303</v>
      </c>
      <c r="AN24" s="113">
        <f t="shared" si="2"/>
        <v>15</v>
      </c>
      <c r="AO24" s="113" t="s">
        <v>322</v>
      </c>
      <c r="AP24" s="113">
        <f t="shared" si="3"/>
        <v>15</v>
      </c>
      <c r="AQ24" s="113" t="s">
        <v>324</v>
      </c>
      <c r="AR24" s="113">
        <f t="shared" si="4"/>
        <v>15</v>
      </c>
      <c r="AS24" s="113" t="s">
        <v>530</v>
      </c>
      <c r="AT24" s="113">
        <f t="shared" si="5"/>
        <v>0</v>
      </c>
      <c r="AU24" s="113" t="s">
        <v>531</v>
      </c>
      <c r="AV24" s="113">
        <f t="shared" si="6"/>
        <v>0</v>
      </c>
      <c r="AW24" s="113">
        <f t="shared" si="7"/>
        <v>75</v>
      </c>
      <c r="AX24" s="50" t="s">
        <v>532</v>
      </c>
      <c r="AY24" s="113" t="str">
        <f t="shared" si="8"/>
        <v>Débil</v>
      </c>
      <c r="AZ24" s="113" t="s">
        <v>533</v>
      </c>
      <c r="BA24" s="113" t="str">
        <f t="shared" si="9"/>
        <v>Débil</v>
      </c>
      <c r="BB24" s="50">
        <f t="shared" si="10"/>
        <v>0</v>
      </c>
      <c r="BC24" s="50">
        <f>AVERAGE(BB24:BB26)</f>
        <v>0</v>
      </c>
      <c r="BD24" s="290" t="str">
        <f>IF(BC24&lt;50,"Débil",IF(AND(BC24&gt;=50,BC24&lt;99),"Moderado",IF(BC24=100,"Fuerte",)))</f>
        <v>Débil</v>
      </c>
      <c r="BE24" s="290" t="s">
        <v>230</v>
      </c>
      <c r="BF24" s="50">
        <f>VALUE(IF(AND(BD24="Fuerte",BE24="Si"),I24-2,IF(AND(BD24="Moderado",BE24="Si"),I24-1,I24)))</f>
        <v>3</v>
      </c>
      <c r="BG24" s="50" t="s">
        <v>1486</v>
      </c>
      <c r="BH24" s="290" t="s">
        <v>455</v>
      </c>
      <c r="BI24" s="50">
        <f t="shared" ref="BI24:BJ24" si="15">AD24</f>
        <v>10</v>
      </c>
      <c r="BJ24" s="290" t="str">
        <f t="shared" si="15"/>
        <v>Mayor</v>
      </c>
      <c r="BK24" s="50" t="e">
        <f>BG24*BI24</f>
        <v>#VALUE!</v>
      </c>
      <c r="BL24" s="310" t="s">
        <v>528</v>
      </c>
      <c r="BM24" s="50" t="s">
        <v>534</v>
      </c>
      <c r="BN24" s="116" t="s">
        <v>535</v>
      </c>
      <c r="BO24" s="103">
        <v>43799</v>
      </c>
      <c r="BP24" s="50" t="s">
        <v>536</v>
      </c>
      <c r="BQ24" s="305" t="s">
        <v>537</v>
      </c>
      <c r="BR24" s="302" t="s">
        <v>538</v>
      </c>
      <c r="BS24" s="73" t="s">
        <v>539</v>
      </c>
      <c r="BT24" s="304"/>
      <c r="BU24" s="285"/>
      <c r="BV24" s="74" t="s">
        <v>360</v>
      </c>
      <c r="BW24" s="75" t="s">
        <v>360</v>
      </c>
      <c r="BX24" s="76" t="s">
        <v>540</v>
      </c>
      <c r="BY24" s="77">
        <v>1</v>
      </c>
    </row>
    <row r="25" spans="1:77" ht="123" customHeight="1">
      <c r="A25" s="7"/>
      <c r="B25" s="304"/>
      <c r="C25" s="270"/>
      <c r="D25" s="270"/>
      <c r="E25" s="117" t="s">
        <v>541</v>
      </c>
      <c r="F25" s="131" t="s">
        <v>526</v>
      </c>
      <c r="G25" s="270"/>
      <c r="H25" s="270"/>
      <c r="I25" s="117"/>
      <c r="J25" s="270"/>
      <c r="K25" s="270"/>
      <c r="L25" s="270"/>
      <c r="M25" s="270"/>
      <c r="N25" s="270"/>
      <c r="O25" s="270"/>
      <c r="P25" s="270"/>
      <c r="Q25" s="270"/>
      <c r="R25" s="270"/>
      <c r="S25" s="270"/>
      <c r="T25" s="270"/>
      <c r="U25" s="270"/>
      <c r="V25" s="270"/>
      <c r="W25" s="270"/>
      <c r="X25" s="270"/>
      <c r="Y25" s="270"/>
      <c r="Z25" s="270"/>
      <c r="AA25" s="270"/>
      <c r="AB25" s="270"/>
      <c r="AC25" s="117"/>
      <c r="AD25" s="117"/>
      <c r="AE25" s="270"/>
      <c r="AF25" s="117"/>
      <c r="AG25" s="270"/>
      <c r="AH25" s="117" t="s">
        <v>529</v>
      </c>
      <c r="AI25" s="118" t="s">
        <v>288</v>
      </c>
      <c r="AJ25" s="118">
        <f t="shared" si="0"/>
        <v>15</v>
      </c>
      <c r="AK25" s="118" t="s">
        <v>298</v>
      </c>
      <c r="AL25" s="118">
        <f t="shared" si="1"/>
        <v>15</v>
      </c>
      <c r="AM25" s="118" t="s">
        <v>303</v>
      </c>
      <c r="AN25" s="118">
        <f t="shared" si="2"/>
        <v>15</v>
      </c>
      <c r="AO25" s="118" t="s">
        <v>322</v>
      </c>
      <c r="AP25" s="118">
        <f t="shared" si="3"/>
        <v>15</v>
      </c>
      <c r="AQ25" s="118" t="s">
        <v>324</v>
      </c>
      <c r="AR25" s="118">
        <f t="shared" si="4"/>
        <v>15</v>
      </c>
      <c r="AS25" s="118" t="s">
        <v>530</v>
      </c>
      <c r="AT25" s="118">
        <f t="shared" si="5"/>
        <v>0</v>
      </c>
      <c r="AU25" s="118" t="s">
        <v>531</v>
      </c>
      <c r="AV25" s="118">
        <f t="shared" si="6"/>
        <v>0</v>
      </c>
      <c r="AW25" s="118">
        <f t="shared" si="7"/>
        <v>75</v>
      </c>
      <c r="AX25" s="117" t="s">
        <v>532</v>
      </c>
      <c r="AY25" s="118" t="str">
        <f t="shared" si="8"/>
        <v>Débil</v>
      </c>
      <c r="AZ25" s="118" t="s">
        <v>533</v>
      </c>
      <c r="BA25" s="118" t="str">
        <f t="shared" si="9"/>
        <v>Débil</v>
      </c>
      <c r="BB25" s="117">
        <f t="shared" si="10"/>
        <v>0</v>
      </c>
      <c r="BC25" s="117"/>
      <c r="BD25" s="270"/>
      <c r="BE25" s="270"/>
      <c r="BF25" s="117"/>
      <c r="BG25" s="117"/>
      <c r="BH25" s="270"/>
      <c r="BI25" s="117"/>
      <c r="BJ25" s="270"/>
      <c r="BK25" s="117"/>
      <c r="BL25" s="270"/>
      <c r="BM25" s="117" t="s">
        <v>542</v>
      </c>
      <c r="BN25" s="131" t="s">
        <v>535</v>
      </c>
      <c r="BO25" s="122">
        <v>43799</v>
      </c>
      <c r="BP25" s="117" t="s">
        <v>543</v>
      </c>
      <c r="BQ25" s="285"/>
      <c r="BR25" s="338"/>
      <c r="BS25" s="133" t="s">
        <v>544</v>
      </c>
      <c r="BT25" s="304"/>
      <c r="BU25" s="285"/>
      <c r="BV25" s="124" t="s">
        <v>360</v>
      </c>
      <c r="BW25" s="125" t="s">
        <v>360</v>
      </c>
      <c r="BX25" s="134" t="s">
        <v>545</v>
      </c>
      <c r="BY25" s="127">
        <v>0.66</v>
      </c>
    </row>
    <row r="26" spans="1:77" ht="186.75" customHeight="1">
      <c r="A26" s="7"/>
      <c r="B26" s="282"/>
      <c r="C26" s="271"/>
      <c r="D26" s="271"/>
      <c r="E26" s="78" t="s">
        <v>546</v>
      </c>
      <c r="F26" s="129" t="s">
        <v>526</v>
      </c>
      <c r="G26" s="271"/>
      <c r="H26" s="271"/>
      <c r="I26" s="78"/>
      <c r="J26" s="271"/>
      <c r="K26" s="271"/>
      <c r="L26" s="271"/>
      <c r="M26" s="271"/>
      <c r="N26" s="271"/>
      <c r="O26" s="271"/>
      <c r="P26" s="271"/>
      <c r="Q26" s="271"/>
      <c r="R26" s="271"/>
      <c r="S26" s="271"/>
      <c r="T26" s="271"/>
      <c r="U26" s="271"/>
      <c r="V26" s="271"/>
      <c r="W26" s="271"/>
      <c r="X26" s="271"/>
      <c r="Y26" s="271"/>
      <c r="Z26" s="271"/>
      <c r="AA26" s="271"/>
      <c r="AB26" s="271"/>
      <c r="AC26" s="78"/>
      <c r="AD26" s="78"/>
      <c r="AE26" s="271"/>
      <c r="AF26" s="78"/>
      <c r="AG26" s="271"/>
      <c r="AH26" s="78" t="s">
        <v>529</v>
      </c>
      <c r="AI26" s="130" t="s">
        <v>288</v>
      </c>
      <c r="AJ26" s="130">
        <f t="shared" si="0"/>
        <v>15</v>
      </c>
      <c r="AK26" s="130" t="s">
        <v>298</v>
      </c>
      <c r="AL26" s="130">
        <f t="shared" si="1"/>
        <v>15</v>
      </c>
      <c r="AM26" s="130" t="s">
        <v>547</v>
      </c>
      <c r="AN26" s="130">
        <f t="shared" si="2"/>
        <v>0</v>
      </c>
      <c r="AO26" s="130" t="s">
        <v>322</v>
      </c>
      <c r="AP26" s="130">
        <f t="shared" si="3"/>
        <v>15</v>
      </c>
      <c r="AQ26" s="130" t="s">
        <v>548</v>
      </c>
      <c r="AR26" s="130">
        <f t="shared" si="4"/>
        <v>0</v>
      </c>
      <c r="AS26" s="130" t="s">
        <v>530</v>
      </c>
      <c r="AT26" s="130">
        <f t="shared" si="5"/>
        <v>0</v>
      </c>
      <c r="AU26" s="130" t="s">
        <v>531</v>
      </c>
      <c r="AV26" s="130">
        <f t="shared" si="6"/>
        <v>0</v>
      </c>
      <c r="AW26" s="130">
        <f t="shared" si="7"/>
        <v>45</v>
      </c>
      <c r="AX26" s="78" t="s">
        <v>532</v>
      </c>
      <c r="AY26" s="130" t="str">
        <f t="shared" si="8"/>
        <v>Débil</v>
      </c>
      <c r="AZ26" s="130" t="s">
        <v>533</v>
      </c>
      <c r="BA26" s="130" t="str">
        <f t="shared" si="9"/>
        <v>Débil</v>
      </c>
      <c r="BB26" s="78">
        <f t="shared" si="10"/>
        <v>0</v>
      </c>
      <c r="BC26" s="78"/>
      <c r="BD26" s="271"/>
      <c r="BE26" s="271"/>
      <c r="BF26" s="78"/>
      <c r="BG26" s="78"/>
      <c r="BH26" s="271"/>
      <c r="BI26" s="78"/>
      <c r="BJ26" s="271"/>
      <c r="BK26" s="78"/>
      <c r="BL26" s="271"/>
      <c r="BM26" s="78" t="s">
        <v>549</v>
      </c>
      <c r="BN26" s="129" t="s">
        <v>535</v>
      </c>
      <c r="BO26" s="83">
        <v>43799</v>
      </c>
      <c r="BP26" s="78" t="s">
        <v>550</v>
      </c>
      <c r="BQ26" s="283"/>
      <c r="BR26" s="298"/>
      <c r="BS26" s="84" t="s">
        <v>551</v>
      </c>
      <c r="BT26" s="304"/>
      <c r="BU26" s="285"/>
      <c r="BV26" s="86" t="s">
        <v>360</v>
      </c>
      <c r="BW26" s="87" t="s">
        <v>360</v>
      </c>
      <c r="BX26" s="135" t="s">
        <v>552</v>
      </c>
      <c r="BY26" s="89">
        <v>1</v>
      </c>
    </row>
    <row r="27" spans="1:77" ht="128.25" customHeight="1">
      <c r="A27" s="7"/>
      <c r="B27" s="314">
        <v>6</v>
      </c>
      <c r="C27" s="289" t="s">
        <v>553</v>
      </c>
      <c r="D27" s="289" t="s">
        <v>554</v>
      </c>
      <c r="E27" s="50" t="s">
        <v>546</v>
      </c>
      <c r="F27" s="290" t="s">
        <v>526</v>
      </c>
      <c r="G27" s="290" t="s">
        <v>555</v>
      </c>
      <c r="H27" s="290" t="s">
        <v>211</v>
      </c>
      <c r="I27" s="70"/>
      <c r="J27" s="290" t="s">
        <v>230</v>
      </c>
      <c r="K27" s="290" t="s">
        <v>230</v>
      </c>
      <c r="L27" s="290" t="s">
        <v>228</v>
      </c>
      <c r="M27" s="290" t="s">
        <v>228</v>
      </c>
      <c r="N27" s="290" t="s">
        <v>230</v>
      </c>
      <c r="O27" s="290" t="s">
        <v>230</v>
      </c>
      <c r="P27" s="290" t="s">
        <v>230</v>
      </c>
      <c r="Q27" s="290" t="s">
        <v>228</v>
      </c>
      <c r="R27" s="290" t="s">
        <v>228</v>
      </c>
      <c r="S27" s="290" t="s">
        <v>230</v>
      </c>
      <c r="T27" s="290" t="s">
        <v>230</v>
      </c>
      <c r="U27" s="290" t="s">
        <v>230</v>
      </c>
      <c r="V27" s="290" t="s">
        <v>230</v>
      </c>
      <c r="W27" s="290" t="s">
        <v>230</v>
      </c>
      <c r="X27" s="290" t="s">
        <v>228</v>
      </c>
      <c r="Y27" s="290" t="s">
        <v>228</v>
      </c>
      <c r="Z27" s="290" t="s">
        <v>230</v>
      </c>
      <c r="AA27" s="290" t="s">
        <v>228</v>
      </c>
      <c r="AB27" s="290" t="s">
        <v>228</v>
      </c>
      <c r="AC27" s="50">
        <f>IF(Y27="Si","19",COUNTIF(J27:AB28,"si"))</f>
        <v>11</v>
      </c>
      <c r="AD27" s="50">
        <f>VALUE(IF(AC27&lt;=5,5,IF(AND(AC27&gt;5,AC27&lt;=11),10,IF(AC27&gt;11,20,0))))</f>
        <v>10</v>
      </c>
      <c r="AE27" s="290" t="str">
        <f>IF(AD27=5,"Moderado",IF(AD27=10,"Mayor",IF(AD27=20,"Catastrófico",0)))</f>
        <v>Mayor</v>
      </c>
      <c r="AF27" s="50">
        <f>I27*AD27</f>
        <v>0</v>
      </c>
      <c r="AG27" s="343" t="s">
        <v>556</v>
      </c>
      <c r="AH27" s="289" t="s">
        <v>557</v>
      </c>
      <c r="AI27" s="290" t="s">
        <v>288</v>
      </c>
      <c r="AJ27" s="50">
        <f t="shared" si="0"/>
        <v>15</v>
      </c>
      <c r="AK27" s="290" t="s">
        <v>298</v>
      </c>
      <c r="AL27" s="50">
        <f t="shared" si="1"/>
        <v>15</v>
      </c>
      <c r="AM27" s="290" t="s">
        <v>303</v>
      </c>
      <c r="AN27" s="50">
        <f t="shared" si="2"/>
        <v>15</v>
      </c>
      <c r="AO27" s="290" t="s">
        <v>322</v>
      </c>
      <c r="AP27" s="50">
        <f t="shared" si="3"/>
        <v>15</v>
      </c>
      <c r="AQ27" s="290" t="s">
        <v>324</v>
      </c>
      <c r="AR27" s="50">
        <f t="shared" si="4"/>
        <v>15</v>
      </c>
      <c r="AS27" s="290" t="s">
        <v>327</v>
      </c>
      <c r="AT27" s="50">
        <f t="shared" si="5"/>
        <v>15</v>
      </c>
      <c r="AU27" s="290" t="s">
        <v>330</v>
      </c>
      <c r="AV27" s="50">
        <f t="shared" si="6"/>
        <v>10</v>
      </c>
      <c r="AW27" s="290">
        <f t="shared" si="7"/>
        <v>100</v>
      </c>
      <c r="AX27" s="290" t="s">
        <v>558</v>
      </c>
      <c r="AY27" s="290" t="str">
        <f t="shared" si="8"/>
        <v>Fuerte</v>
      </c>
      <c r="AZ27" s="290" t="s">
        <v>337</v>
      </c>
      <c r="BA27" s="290" t="str">
        <f t="shared" si="9"/>
        <v>Fuerte</v>
      </c>
      <c r="BB27" s="50">
        <f t="shared" si="10"/>
        <v>100</v>
      </c>
      <c r="BC27" s="50">
        <f>AVERAGE(BB27:BB28)</f>
        <v>100</v>
      </c>
      <c r="BD27" s="290" t="str">
        <f>IF(BC27&lt;50,"Débil",IF(AND(BC27&gt;=50,BC27&lt;99),"Moderado",IF(BC27=100,"Fuerte",)))</f>
        <v>Fuerte</v>
      </c>
      <c r="BE27" s="290" t="s">
        <v>230</v>
      </c>
      <c r="BF27" s="290">
        <f>VALUE(IF(AND(BD27="Fuerte",BE27="Si"),I27-2,IF(AND(BD27="Moderado",BE27="Si"),I27-1,I27)))</f>
        <v>-2</v>
      </c>
      <c r="BG27" s="290">
        <v>1</v>
      </c>
      <c r="BH27" s="290" t="s">
        <v>435</v>
      </c>
      <c r="BI27" s="290">
        <f t="shared" ref="BI27:BJ27" si="16">AD27</f>
        <v>10</v>
      </c>
      <c r="BJ27" s="290" t="str">
        <f t="shared" si="16"/>
        <v>Mayor</v>
      </c>
      <c r="BK27" s="290">
        <f>BG27*BI27</f>
        <v>10</v>
      </c>
      <c r="BL27" s="313" t="s">
        <v>276</v>
      </c>
      <c r="BM27" s="50" t="s">
        <v>559</v>
      </c>
      <c r="BN27" s="116" t="s">
        <v>535</v>
      </c>
      <c r="BO27" s="290" t="s">
        <v>560</v>
      </c>
      <c r="BP27" s="289" t="s">
        <v>550</v>
      </c>
      <c r="BQ27" s="284" t="s">
        <v>561</v>
      </c>
      <c r="BR27" s="286" t="s">
        <v>562</v>
      </c>
      <c r="BS27" s="73" t="s">
        <v>563</v>
      </c>
      <c r="BT27" s="304"/>
      <c r="BU27" s="285"/>
      <c r="BV27" s="74" t="s">
        <v>360</v>
      </c>
      <c r="BW27" s="75" t="s">
        <v>360</v>
      </c>
      <c r="BX27" s="76" t="s">
        <v>564</v>
      </c>
      <c r="BY27" s="77">
        <v>1</v>
      </c>
    </row>
    <row r="28" spans="1:77" ht="15.75" customHeight="1">
      <c r="A28" s="7"/>
      <c r="B28" s="282"/>
      <c r="C28" s="271"/>
      <c r="D28" s="271"/>
      <c r="E28" s="78" t="s">
        <v>565</v>
      </c>
      <c r="F28" s="271"/>
      <c r="G28" s="271"/>
      <c r="H28" s="271"/>
      <c r="I28" s="81"/>
      <c r="J28" s="271"/>
      <c r="K28" s="271"/>
      <c r="L28" s="271"/>
      <c r="M28" s="271"/>
      <c r="N28" s="271"/>
      <c r="O28" s="271"/>
      <c r="P28" s="271"/>
      <c r="Q28" s="271"/>
      <c r="R28" s="271"/>
      <c r="S28" s="271"/>
      <c r="T28" s="271"/>
      <c r="U28" s="271"/>
      <c r="V28" s="271"/>
      <c r="W28" s="271"/>
      <c r="X28" s="271"/>
      <c r="Y28" s="271"/>
      <c r="Z28" s="271"/>
      <c r="AA28" s="271"/>
      <c r="AB28" s="271"/>
      <c r="AC28" s="81"/>
      <c r="AD28" s="81"/>
      <c r="AE28" s="271"/>
      <c r="AF28" s="81"/>
      <c r="AG28" s="271"/>
      <c r="AH28" s="271"/>
      <c r="AI28" s="271"/>
      <c r="AJ28" s="81"/>
      <c r="AK28" s="271"/>
      <c r="AL28" s="81"/>
      <c r="AM28" s="271"/>
      <c r="AN28" s="81"/>
      <c r="AO28" s="271"/>
      <c r="AP28" s="81"/>
      <c r="AQ28" s="271"/>
      <c r="AR28" s="81"/>
      <c r="AS28" s="271"/>
      <c r="AT28" s="81"/>
      <c r="AU28" s="271"/>
      <c r="AV28" s="81"/>
      <c r="AW28" s="271"/>
      <c r="AX28" s="271"/>
      <c r="AY28" s="271"/>
      <c r="AZ28" s="271"/>
      <c r="BA28" s="271"/>
      <c r="BB28" s="81"/>
      <c r="BC28" s="81"/>
      <c r="BD28" s="271"/>
      <c r="BE28" s="271"/>
      <c r="BF28" s="271"/>
      <c r="BG28" s="271"/>
      <c r="BH28" s="271"/>
      <c r="BI28" s="271"/>
      <c r="BJ28" s="271"/>
      <c r="BK28" s="271"/>
      <c r="BL28" s="271"/>
      <c r="BM28" s="78" t="s">
        <v>566</v>
      </c>
      <c r="BN28" s="129" t="s">
        <v>535</v>
      </c>
      <c r="BO28" s="271"/>
      <c r="BP28" s="271"/>
      <c r="BQ28" s="283"/>
      <c r="BR28" s="263"/>
      <c r="BS28" s="84" t="s">
        <v>567</v>
      </c>
      <c r="BT28" s="304"/>
      <c r="BU28" s="285"/>
      <c r="BV28" s="86" t="s">
        <v>360</v>
      </c>
      <c r="BW28" s="87" t="s">
        <v>360</v>
      </c>
      <c r="BX28" s="88" t="s">
        <v>568</v>
      </c>
      <c r="BY28" s="89">
        <v>1</v>
      </c>
    </row>
    <row r="29" spans="1:77" ht="105" customHeight="1">
      <c r="A29" s="7"/>
      <c r="B29" s="314">
        <v>7</v>
      </c>
      <c r="C29" s="289" t="s">
        <v>569</v>
      </c>
      <c r="D29" s="290" t="s">
        <v>570</v>
      </c>
      <c r="E29" s="50" t="s">
        <v>571</v>
      </c>
      <c r="F29" s="116" t="s">
        <v>526</v>
      </c>
      <c r="G29" s="289" t="s">
        <v>527</v>
      </c>
      <c r="H29" s="289" t="s">
        <v>211</v>
      </c>
      <c r="I29" s="70"/>
      <c r="J29" s="290" t="s">
        <v>230</v>
      </c>
      <c r="K29" s="290" t="s">
        <v>228</v>
      </c>
      <c r="L29" s="290" t="s">
        <v>228</v>
      </c>
      <c r="M29" s="290" t="s">
        <v>228</v>
      </c>
      <c r="N29" s="290" t="s">
        <v>230</v>
      </c>
      <c r="O29" s="290" t="s">
        <v>230</v>
      </c>
      <c r="P29" s="290" t="s">
        <v>228</v>
      </c>
      <c r="Q29" s="290" t="s">
        <v>228</v>
      </c>
      <c r="R29" s="290" t="s">
        <v>228</v>
      </c>
      <c r="S29" s="290" t="s">
        <v>230</v>
      </c>
      <c r="T29" s="290" t="s">
        <v>230</v>
      </c>
      <c r="U29" s="290" t="s">
        <v>230</v>
      </c>
      <c r="V29" s="290" t="s">
        <v>230</v>
      </c>
      <c r="W29" s="290" t="s">
        <v>230</v>
      </c>
      <c r="X29" s="290" t="s">
        <v>228</v>
      </c>
      <c r="Y29" s="290" t="s">
        <v>228</v>
      </c>
      <c r="Z29" s="290" t="s">
        <v>230</v>
      </c>
      <c r="AA29" s="290" t="s">
        <v>228</v>
      </c>
      <c r="AB29" s="290" t="s">
        <v>228</v>
      </c>
      <c r="AC29" s="290">
        <f>IF(Y29="Si","19",COUNTIF(J29:AB30,"si"))</f>
        <v>9</v>
      </c>
      <c r="AD29" s="290">
        <f>VALUE(IF(AC29&lt;=5,5,IF(AND(AC29&gt;5,AC29&lt;=11),10,IF(AC29&gt;11,20,0))))</f>
        <v>10</v>
      </c>
      <c r="AE29" s="290" t="str">
        <f>IF(AD29=5,"Moderado",IF(AD29=10,"Mayor",IF(AD29=20,"Catastrófico",0)))</f>
        <v>Mayor</v>
      </c>
      <c r="AF29" s="290">
        <f>I29*AD29</f>
        <v>0</v>
      </c>
      <c r="AG29" s="290" t="s">
        <v>556</v>
      </c>
      <c r="AH29" s="50" t="s">
        <v>572</v>
      </c>
      <c r="AI29" s="50" t="s">
        <v>573</v>
      </c>
      <c r="AJ29" s="50">
        <f t="shared" ref="AJ29:AJ35" si="17">IF(AI29="asignado",15,0)</f>
        <v>0</v>
      </c>
      <c r="AK29" s="50" t="s">
        <v>574</v>
      </c>
      <c r="AL29" s="50">
        <f t="shared" ref="AL29:AL35" si="18">IF(AK29="adecuado",15,0)</f>
        <v>0</v>
      </c>
      <c r="AM29" s="50" t="s">
        <v>547</v>
      </c>
      <c r="AN29" s="50">
        <f t="shared" ref="AN29:AN35" si="19">IF(AM29="oportuna",15,0)</f>
        <v>0</v>
      </c>
      <c r="AO29" s="50" t="s">
        <v>322</v>
      </c>
      <c r="AP29" s="50">
        <f t="shared" ref="AP29:AP35" si="20">IF(AO29="prevenir",15,IF(AO29="detectar",10,0))</f>
        <v>15</v>
      </c>
      <c r="AQ29" s="50" t="s">
        <v>548</v>
      </c>
      <c r="AR29" s="50">
        <f t="shared" ref="AR29:AR35" si="21">IF(AQ29="confiable",15,0)</f>
        <v>0</v>
      </c>
      <c r="AS29" s="50" t="s">
        <v>530</v>
      </c>
      <c r="AT29" s="50">
        <f t="shared" ref="AT29:AT35" si="22">IF(AS29="Se investigan y resuelven oportunamente ",15,0)</f>
        <v>0</v>
      </c>
      <c r="AU29" s="50" t="s">
        <v>531</v>
      </c>
      <c r="AV29" s="50">
        <f t="shared" ref="AV29:AV36" si="23">IF(AU29="completa",10,IF(AU29="incompleta",5,0))</f>
        <v>0</v>
      </c>
      <c r="AW29" s="50">
        <f t="shared" ref="AW29:AW35" si="24">AJ29+AL29+AN29+AP29+AR29+AT29+AV29</f>
        <v>15</v>
      </c>
      <c r="AX29" s="50" t="s">
        <v>575</v>
      </c>
      <c r="AY29" s="50" t="str">
        <f t="shared" ref="AY29:AY35" si="25">IF(AW29&lt;=85,"Débil",IF(AND(AW29&gt;=86,AW29&lt;=95),"Moderado",IF(AW29&gt;95,"Fuerte")))</f>
        <v>Débil</v>
      </c>
      <c r="AZ29" s="50" t="s">
        <v>533</v>
      </c>
      <c r="BA29" s="50" t="str">
        <f t="shared" ref="BA29:BA32" si="26">IF(AND(AY29="Fuerte",AZ29="Fuerte"),"Fuerte",IF(AND(AY29="Fuerte",AZ29="Moderado"),"Moderado",IF(AND(AY29="Fuerte",AZ29="Débil"),"Débil",IF(AND(AY29="Moderado",AZ29="Fuerte"),"Moderado",IF(AND(AY29="Moderado",AZ29="Moderado"),"Moderado",IF(AND(AY29="Moderado",AZ29="Débil"),"Débil",IF(AND(AY29="Débil",AZ29="Fuerte"),"Débil",IF(AND(AY29="Débil",AZ29="Moderado"),"Débil",IF(AND(AY29="Débil",AZ29="Débil"),"Débil",)))))))))</f>
        <v>Débil</v>
      </c>
      <c r="BB29" s="50">
        <f t="shared" ref="BB29:BB33" si="27">IF(BA29="Débil",0,IF(BA29="Moderado",75,IF(BA29="Fuerte",100,)))</f>
        <v>0</v>
      </c>
      <c r="BC29" s="70"/>
      <c r="BD29" s="290" t="str">
        <f>IF(BC29&lt;50,"Débil",IF(AND(BC29&gt;=50,BC29&lt;99),"Moderado",IF(BC29=100,"Fuerte",)))</f>
        <v>Débil</v>
      </c>
      <c r="BE29" s="290" t="s">
        <v>230</v>
      </c>
      <c r="BF29" s="70"/>
      <c r="BG29" s="70"/>
      <c r="BH29" s="290">
        <v>0</v>
      </c>
      <c r="BI29" s="70"/>
      <c r="BJ29" s="309" t="s">
        <v>576</v>
      </c>
      <c r="BK29" s="70"/>
      <c r="BL29" s="310" t="s">
        <v>556</v>
      </c>
      <c r="BM29" s="50" t="s">
        <v>577</v>
      </c>
      <c r="BN29" s="116" t="s">
        <v>578</v>
      </c>
      <c r="BO29" s="50" t="s">
        <v>579</v>
      </c>
      <c r="BP29" s="50" t="s">
        <v>580</v>
      </c>
      <c r="BQ29" s="305" t="s">
        <v>581</v>
      </c>
      <c r="BR29" s="340" t="s">
        <v>582</v>
      </c>
      <c r="BS29" s="73" t="s">
        <v>487</v>
      </c>
      <c r="BT29" s="304"/>
      <c r="BU29" s="285"/>
      <c r="BV29" s="74" t="s">
        <v>360</v>
      </c>
      <c r="BW29" s="75" t="s">
        <v>360</v>
      </c>
      <c r="BX29" s="76" t="s">
        <v>583</v>
      </c>
      <c r="BY29" s="77">
        <v>1</v>
      </c>
    </row>
    <row r="30" spans="1:77" ht="15.75" customHeight="1">
      <c r="A30" s="7"/>
      <c r="B30" s="282"/>
      <c r="C30" s="271"/>
      <c r="D30" s="271"/>
      <c r="E30" s="78" t="s">
        <v>584</v>
      </c>
      <c r="F30" s="129" t="s">
        <v>526</v>
      </c>
      <c r="G30" s="271"/>
      <c r="H30" s="271"/>
      <c r="I30" s="8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78" t="s">
        <v>585</v>
      </c>
      <c r="AI30" s="78" t="s">
        <v>573</v>
      </c>
      <c r="AJ30" s="78">
        <f t="shared" si="17"/>
        <v>0</v>
      </c>
      <c r="AK30" s="78" t="s">
        <v>574</v>
      </c>
      <c r="AL30" s="78">
        <f t="shared" si="18"/>
        <v>0</v>
      </c>
      <c r="AM30" s="78" t="s">
        <v>547</v>
      </c>
      <c r="AN30" s="78">
        <f t="shared" si="19"/>
        <v>0</v>
      </c>
      <c r="AO30" s="78" t="s">
        <v>322</v>
      </c>
      <c r="AP30" s="78">
        <f t="shared" si="20"/>
        <v>15</v>
      </c>
      <c r="AQ30" s="78" t="s">
        <v>548</v>
      </c>
      <c r="AR30" s="78">
        <f t="shared" si="21"/>
        <v>0</v>
      </c>
      <c r="AS30" s="78" t="s">
        <v>530</v>
      </c>
      <c r="AT30" s="78">
        <f t="shared" si="22"/>
        <v>0</v>
      </c>
      <c r="AU30" s="78" t="s">
        <v>531</v>
      </c>
      <c r="AV30" s="78">
        <f t="shared" si="23"/>
        <v>0</v>
      </c>
      <c r="AW30" s="78">
        <f t="shared" si="24"/>
        <v>15</v>
      </c>
      <c r="AX30" s="78" t="s">
        <v>586</v>
      </c>
      <c r="AY30" s="78" t="str">
        <f t="shared" si="25"/>
        <v>Débil</v>
      </c>
      <c r="AZ30" s="78" t="s">
        <v>533</v>
      </c>
      <c r="BA30" s="78" t="str">
        <f t="shared" si="26"/>
        <v>Débil</v>
      </c>
      <c r="BB30" s="78">
        <f t="shared" si="27"/>
        <v>0</v>
      </c>
      <c r="BC30" s="81"/>
      <c r="BD30" s="271"/>
      <c r="BE30" s="271"/>
      <c r="BF30" s="81"/>
      <c r="BG30" s="81"/>
      <c r="BH30" s="271"/>
      <c r="BI30" s="81"/>
      <c r="BJ30" s="271"/>
      <c r="BK30" s="81"/>
      <c r="BL30" s="271"/>
      <c r="BM30" s="78" t="s">
        <v>587</v>
      </c>
      <c r="BN30" s="78" t="s">
        <v>588</v>
      </c>
      <c r="BO30" s="78" t="s">
        <v>560</v>
      </c>
      <c r="BP30" s="78" t="s">
        <v>589</v>
      </c>
      <c r="BQ30" s="283"/>
      <c r="BR30" s="263"/>
      <c r="BS30" s="84" t="s">
        <v>590</v>
      </c>
      <c r="BT30" s="304"/>
      <c r="BU30" s="285"/>
      <c r="BV30" s="86" t="s">
        <v>360</v>
      </c>
      <c r="BW30" s="87" t="s">
        <v>360</v>
      </c>
      <c r="BX30" s="88" t="s">
        <v>583</v>
      </c>
      <c r="BY30" s="89">
        <v>1</v>
      </c>
    </row>
    <row r="31" spans="1:77" ht="75" customHeight="1">
      <c r="A31" s="7"/>
      <c r="B31" s="314">
        <v>8</v>
      </c>
      <c r="C31" s="289" t="s">
        <v>591</v>
      </c>
      <c r="D31" s="289" t="s">
        <v>592</v>
      </c>
      <c r="E31" s="136" t="s">
        <v>546</v>
      </c>
      <c r="F31" s="116" t="s">
        <v>526</v>
      </c>
      <c r="G31" s="289" t="s">
        <v>527</v>
      </c>
      <c r="H31" s="289" t="s">
        <v>455</v>
      </c>
      <c r="I31" s="70"/>
      <c r="J31" s="290" t="s">
        <v>230</v>
      </c>
      <c r="K31" s="290" t="s">
        <v>228</v>
      </c>
      <c r="L31" s="290" t="s">
        <v>228</v>
      </c>
      <c r="M31" s="290" t="s">
        <v>228</v>
      </c>
      <c r="N31" s="290" t="s">
        <v>230</v>
      </c>
      <c r="O31" s="290" t="s">
        <v>230</v>
      </c>
      <c r="P31" s="290" t="s">
        <v>228</v>
      </c>
      <c r="Q31" s="290" t="s">
        <v>228</v>
      </c>
      <c r="R31" s="290" t="s">
        <v>230</v>
      </c>
      <c r="S31" s="290" t="s">
        <v>230</v>
      </c>
      <c r="T31" s="290" t="s">
        <v>230</v>
      </c>
      <c r="U31" s="290" t="s">
        <v>230</v>
      </c>
      <c r="V31" s="290" t="s">
        <v>228</v>
      </c>
      <c r="W31" s="290" t="s">
        <v>230</v>
      </c>
      <c r="X31" s="290" t="s">
        <v>228</v>
      </c>
      <c r="Y31" s="290" t="s">
        <v>228</v>
      </c>
      <c r="Z31" s="290" t="s">
        <v>228</v>
      </c>
      <c r="AA31" s="290" t="s">
        <v>228</v>
      </c>
      <c r="AB31" s="290" t="s">
        <v>228</v>
      </c>
      <c r="AC31" s="290">
        <f>IF(Y31="Si","19",COUNTIF(J31:AB33,"si"))</f>
        <v>8</v>
      </c>
      <c r="AD31" s="290">
        <f>VALUE(IF(AC31&lt;=5,5,IF(AND(AC31&gt;5,AC31&lt;=11),10,IF(AC31&gt;11,20,0))))</f>
        <v>10</v>
      </c>
      <c r="AE31" s="290" t="str">
        <f>IF(AD31=5,"Moderado",IF(AD31=10,"Mayor",IF(AD31=20,"Catastrófico",0)))</f>
        <v>Mayor</v>
      </c>
      <c r="AF31" s="70"/>
      <c r="AG31" s="290" t="s">
        <v>528</v>
      </c>
      <c r="AH31" s="113" t="s">
        <v>593</v>
      </c>
      <c r="AI31" s="50" t="s">
        <v>573</v>
      </c>
      <c r="AJ31" s="50">
        <f t="shared" si="17"/>
        <v>0</v>
      </c>
      <c r="AK31" s="50" t="s">
        <v>574</v>
      </c>
      <c r="AL31" s="50">
        <f t="shared" si="18"/>
        <v>0</v>
      </c>
      <c r="AM31" s="50" t="s">
        <v>547</v>
      </c>
      <c r="AN31" s="50">
        <f t="shared" si="19"/>
        <v>0</v>
      </c>
      <c r="AO31" s="50" t="s">
        <v>322</v>
      </c>
      <c r="AP31" s="50">
        <f t="shared" si="20"/>
        <v>15</v>
      </c>
      <c r="AQ31" s="50" t="s">
        <v>548</v>
      </c>
      <c r="AR31" s="50">
        <f t="shared" si="21"/>
        <v>0</v>
      </c>
      <c r="AS31" s="50" t="s">
        <v>530</v>
      </c>
      <c r="AT31" s="50">
        <f t="shared" si="22"/>
        <v>0</v>
      </c>
      <c r="AU31" s="50" t="s">
        <v>594</v>
      </c>
      <c r="AV31" s="50">
        <f t="shared" si="23"/>
        <v>5</v>
      </c>
      <c r="AW31" s="50">
        <f t="shared" si="24"/>
        <v>20</v>
      </c>
      <c r="AX31" s="113" t="s">
        <v>595</v>
      </c>
      <c r="AY31" s="50" t="str">
        <f t="shared" si="25"/>
        <v>Débil</v>
      </c>
      <c r="AZ31" s="50" t="s">
        <v>533</v>
      </c>
      <c r="BA31" s="50" t="str">
        <f t="shared" si="26"/>
        <v>Débil</v>
      </c>
      <c r="BB31" s="50">
        <f t="shared" si="27"/>
        <v>0</v>
      </c>
      <c r="BC31" s="70"/>
      <c r="BD31" s="290" t="str">
        <f>IF(BC31&lt;50,"Débil",IF(AND(BC31&gt;=50,BC31&lt;99),"Moderado",IF(BC31=100,"Fuerte",)))</f>
        <v>Débil</v>
      </c>
      <c r="BE31" s="290" t="s">
        <v>230</v>
      </c>
      <c r="BF31" s="290">
        <f>VALUE(IF(AND(BD31="Fuerte",BE31="Si"),I31-2,IF(AND(BD31="Moderado",BE31="Si"),I31-1,I31)))</f>
        <v>0</v>
      </c>
      <c r="BG31" s="290" t="s">
        <v>1486</v>
      </c>
      <c r="BH31" s="290">
        <v>0</v>
      </c>
      <c r="BI31" s="290">
        <f t="shared" ref="BI31:BJ31" si="28">AD31</f>
        <v>10</v>
      </c>
      <c r="BJ31" s="290" t="str">
        <f t="shared" si="28"/>
        <v>Mayor</v>
      </c>
      <c r="BK31" s="290" t="e">
        <f>BG31*BI31</f>
        <v>#VALUE!</v>
      </c>
      <c r="BL31" s="310" t="s">
        <v>528</v>
      </c>
      <c r="BM31" s="50" t="s">
        <v>596</v>
      </c>
      <c r="BN31" s="50" t="s">
        <v>588</v>
      </c>
      <c r="BO31" s="50" t="s">
        <v>560</v>
      </c>
      <c r="BP31" s="50" t="s">
        <v>597</v>
      </c>
      <c r="BQ31" s="284" t="s">
        <v>598</v>
      </c>
      <c r="BR31" s="286" t="s">
        <v>599</v>
      </c>
      <c r="BS31" s="73" t="s">
        <v>600</v>
      </c>
      <c r="BT31" s="304"/>
      <c r="BU31" s="285"/>
      <c r="BV31" s="74" t="s">
        <v>360</v>
      </c>
      <c r="BW31" s="75" t="s">
        <v>360</v>
      </c>
      <c r="BX31" s="76" t="s">
        <v>601</v>
      </c>
      <c r="BY31" s="77">
        <v>1</v>
      </c>
    </row>
    <row r="32" spans="1:77" ht="15.75" customHeight="1">
      <c r="A32" s="7"/>
      <c r="B32" s="304"/>
      <c r="C32" s="270"/>
      <c r="D32" s="270"/>
      <c r="E32" s="117" t="s">
        <v>602</v>
      </c>
      <c r="F32" s="131" t="s">
        <v>526</v>
      </c>
      <c r="G32" s="270"/>
      <c r="H32" s="270"/>
      <c r="I32" s="10"/>
      <c r="J32" s="270"/>
      <c r="K32" s="270"/>
      <c r="L32" s="270"/>
      <c r="M32" s="270"/>
      <c r="N32" s="270"/>
      <c r="O32" s="270"/>
      <c r="P32" s="270"/>
      <c r="Q32" s="270"/>
      <c r="R32" s="270"/>
      <c r="S32" s="270"/>
      <c r="T32" s="270"/>
      <c r="U32" s="270"/>
      <c r="V32" s="270"/>
      <c r="W32" s="270"/>
      <c r="X32" s="270"/>
      <c r="Y32" s="270"/>
      <c r="Z32" s="270"/>
      <c r="AA32" s="270"/>
      <c r="AB32" s="270"/>
      <c r="AC32" s="270"/>
      <c r="AD32" s="270"/>
      <c r="AE32" s="270"/>
      <c r="AF32" s="10"/>
      <c r="AG32" s="270"/>
      <c r="AH32" s="118" t="s">
        <v>593</v>
      </c>
      <c r="AI32" s="117" t="s">
        <v>573</v>
      </c>
      <c r="AJ32" s="117">
        <f t="shared" si="17"/>
        <v>0</v>
      </c>
      <c r="AK32" s="117" t="s">
        <v>574</v>
      </c>
      <c r="AL32" s="117">
        <f t="shared" si="18"/>
        <v>0</v>
      </c>
      <c r="AM32" s="117" t="s">
        <v>547</v>
      </c>
      <c r="AN32" s="117">
        <f t="shared" si="19"/>
        <v>0</v>
      </c>
      <c r="AO32" s="117" t="s">
        <v>322</v>
      </c>
      <c r="AP32" s="117">
        <f t="shared" si="20"/>
        <v>15</v>
      </c>
      <c r="AQ32" s="117" t="s">
        <v>548</v>
      </c>
      <c r="AR32" s="117">
        <f t="shared" si="21"/>
        <v>0</v>
      </c>
      <c r="AS32" s="117" t="s">
        <v>530</v>
      </c>
      <c r="AT32" s="117">
        <f t="shared" si="22"/>
        <v>0</v>
      </c>
      <c r="AU32" s="117" t="s">
        <v>594</v>
      </c>
      <c r="AV32" s="117">
        <f t="shared" si="23"/>
        <v>5</v>
      </c>
      <c r="AW32" s="117">
        <f t="shared" si="24"/>
        <v>20</v>
      </c>
      <c r="AX32" s="118" t="s">
        <v>595</v>
      </c>
      <c r="AY32" s="117" t="str">
        <f t="shared" si="25"/>
        <v>Débil</v>
      </c>
      <c r="AZ32" s="117" t="s">
        <v>533</v>
      </c>
      <c r="BA32" s="117" t="str">
        <f t="shared" si="26"/>
        <v>Débil</v>
      </c>
      <c r="BB32" s="117">
        <f t="shared" si="27"/>
        <v>0</v>
      </c>
      <c r="BC32" s="10"/>
      <c r="BD32" s="270"/>
      <c r="BE32" s="270"/>
      <c r="BF32" s="270"/>
      <c r="BG32" s="270"/>
      <c r="BH32" s="270"/>
      <c r="BI32" s="270"/>
      <c r="BJ32" s="270"/>
      <c r="BK32" s="270"/>
      <c r="BL32" s="270"/>
      <c r="BM32" s="117" t="s">
        <v>603</v>
      </c>
      <c r="BN32" s="117" t="s">
        <v>604</v>
      </c>
      <c r="BO32" s="117" t="s">
        <v>560</v>
      </c>
      <c r="BP32" s="117" t="s">
        <v>605</v>
      </c>
      <c r="BQ32" s="285"/>
      <c r="BR32" s="266"/>
      <c r="BS32" s="123" t="s">
        <v>606</v>
      </c>
      <c r="BT32" s="304"/>
      <c r="BU32" s="285"/>
      <c r="BV32" s="124" t="s">
        <v>360</v>
      </c>
      <c r="BW32" s="125" t="s">
        <v>360</v>
      </c>
      <c r="BX32" s="126" t="s">
        <v>607</v>
      </c>
      <c r="BY32" s="127">
        <v>1</v>
      </c>
    </row>
    <row r="33" spans="1:77" ht="15.75" customHeight="1">
      <c r="A33" s="7"/>
      <c r="B33" s="282"/>
      <c r="C33" s="271"/>
      <c r="D33" s="271"/>
      <c r="E33" s="78" t="s">
        <v>608</v>
      </c>
      <c r="F33" s="129" t="s">
        <v>526</v>
      </c>
      <c r="G33" s="271"/>
      <c r="H33" s="271"/>
      <c r="I33" s="8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81"/>
      <c r="AG33" s="271"/>
      <c r="AH33" s="130" t="s">
        <v>609</v>
      </c>
      <c r="AI33" s="78" t="s">
        <v>573</v>
      </c>
      <c r="AJ33" s="78">
        <f t="shared" si="17"/>
        <v>0</v>
      </c>
      <c r="AK33" s="78" t="s">
        <v>574</v>
      </c>
      <c r="AL33" s="78">
        <f t="shared" si="18"/>
        <v>0</v>
      </c>
      <c r="AM33" s="78" t="s">
        <v>547</v>
      </c>
      <c r="AN33" s="78">
        <f t="shared" si="19"/>
        <v>0</v>
      </c>
      <c r="AO33" s="78" t="s">
        <v>322</v>
      </c>
      <c r="AP33" s="78">
        <f t="shared" si="20"/>
        <v>15</v>
      </c>
      <c r="AQ33" s="78" t="s">
        <v>548</v>
      </c>
      <c r="AR33" s="78">
        <f t="shared" si="21"/>
        <v>0</v>
      </c>
      <c r="AS33" s="78" t="s">
        <v>530</v>
      </c>
      <c r="AT33" s="78">
        <f t="shared" si="22"/>
        <v>0</v>
      </c>
      <c r="AU33" s="78" t="s">
        <v>594</v>
      </c>
      <c r="AV33" s="78">
        <f t="shared" si="23"/>
        <v>5</v>
      </c>
      <c r="AW33" s="78">
        <f t="shared" si="24"/>
        <v>20</v>
      </c>
      <c r="AX33" s="130" t="s">
        <v>595</v>
      </c>
      <c r="AY33" s="78" t="str">
        <f t="shared" si="25"/>
        <v>Débil</v>
      </c>
      <c r="AZ33" s="78" t="s">
        <v>533</v>
      </c>
      <c r="BA33" s="78" t="s">
        <v>533</v>
      </c>
      <c r="BB33" s="78">
        <f t="shared" si="27"/>
        <v>0</v>
      </c>
      <c r="BC33" s="81"/>
      <c r="BD33" s="271"/>
      <c r="BE33" s="271"/>
      <c r="BF33" s="271"/>
      <c r="BG33" s="271"/>
      <c r="BH33" s="271"/>
      <c r="BI33" s="271"/>
      <c r="BJ33" s="271"/>
      <c r="BK33" s="271"/>
      <c r="BL33" s="271"/>
      <c r="BM33" s="78" t="s">
        <v>610</v>
      </c>
      <c r="BN33" s="78" t="s">
        <v>588</v>
      </c>
      <c r="BO33" s="78" t="s">
        <v>560</v>
      </c>
      <c r="BP33" s="78" t="s">
        <v>605</v>
      </c>
      <c r="BQ33" s="283"/>
      <c r="BR33" s="263"/>
      <c r="BS33" s="123" t="s">
        <v>606</v>
      </c>
      <c r="BT33" s="304"/>
      <c r="BU33" s="285"/>
      <c r="BV33" s="86" t="s">
        <v>360</v>
      </c>
      <c r="BW33" s="87" t="s">
        <v>360</v>
      </c>
      <c r="BX33" s="88" t="s">
        <v>611</v>
      </c>
      <c r="BY33" s="89">
        <v>1</v>
      </c>
    </row>
    <row r="34" spans="1:77" ht="78" customHeight="1">
      <c r="A34" s="7"/>
      <c r="B34" s="314">
        <v>9</v>
      </c>
      <c r="C34" s="290" t="s">
        <v>612</v>
      </c>
      <c r="D34" s="290" t="s">
        <v>613</v>
      </c>
      <c r="E34" s="50" t="s">
        <v>614</v>
      </c>
      <c r="F34" s="113" t="s">
        <v>615</v>
      </c>
      <c r="G34" s="289" t="s">
        <v>616</v>
      </c>
      <c r="H34" s="289" t="s">
        <v>617</v>
      </c>
      <c r="I34" s="70"/>
      <c r="J34" s="309" t="s">
        <v>230</v>
      </c>
      <c r="K34" s="309" t="s">
        <v>228</v>
      </c>
      <c r="L34" s="309" t="s">
        <v>230</v>
      </c>
      <c r="M34" s="309" t="s">
        <v>230</v>
      </c>
      <c r="N34" s="309" t="s">
        <v>230</v>
      </c>
      <c r="O34" s="309" t="s">
        <v>228</v>
      </c>
      <c r="P34" s="309" t="s">
        <v>230</v>
      </c>
      <c r="Q34" s="309" t="s">
        <v>228</v>
      </c>
      <c r="R34" s="309" t="s">
        <v>228</v>
      </c>
      <c r="S34" s="309" t="s">
        <v>230</v>
      </c>
      <c r="T34" s="309" t="s">
        <v>230</v>
      </c>
      <c r="U34" s="309" t="s">
        <v>230</v>
      </c>
      <c r="V34" s="309" t="s">
        <v>230</v>
      </c>
      <c r="W34" s="309" t="s">
        <v>230</v>
      </c>
      <c r="X34" s="309" t="s">
        <v>230</v>
      </c>
      <c r="Y34" s="309" t="s">
        <v>228</v>
      </c>
      <c r="Z34" s="309" t="s">
        <v>228</v>
      </c>
      <c r="AA34" s="309" t="s">
        <v>228</v>
      </c>
      <c r="AB34" s="309" t="s">
        <v>228</v>
      </c>
      <c r="AC34" s="91">
        <f>IF(Y34="Si","19",COUNTIF(J34:AB35,"si"))</f>
        <v>11</v>
      </c>
      <c r="AD34" s="91">
        <f>VALUE(IF(AC34&lt;=5,5,IF(AND(AC34&gt;5,AC34&lt;=11),10,IF(AC34&gt;11,20,0))))</f>
        <v>10</v>
      </c>
      <c r="AE34" s="309" t="str">
        <f>IF(AD34=5,"Moderado",IF(AD34=10,"Mayor",IF(AD34=20,"Catastrófico",0)))</f>
        <v>Mayor</v>
      </c>
      <c r="AF34" s="91">
        <f>I34*AD34</f>
        <v>0</v>
      </c>
      <c r="AG34" s="309" t="s">
        <v>276</v>
      </c>
      <c r="AH34" s="91" t="s">
        <v>618</v>
      </c>
      <c r="AI34" s="91" t="s">
        <v>288</v>
      </c>
      <c r="AJ34" s="91">
        <f t="shared" si="17"/>
        <v>15</v>
      </c>
      <c r="AK34" s="91" t="s">
        <v>298</v>
      </c>
      <c r="AL34" s="91">
        <f t="shared" si="18"/>
        <v>15</v>
      </c>
      <c r="AM34" s="91" t="s">
        <v>303</v>
      </c>
      <c r="AN34" s="91">
        <f t="shared" si="19"/>
        <v>15</v>
      </c>
      <c r="AO34" s="91" t="s">
        <v>322</v>
      </c>
      <c r="AP34" s="91">
        <f t="shared" si="20"/>
        <v>15</v>
      </c>
      <c r="AQ34" s="91" t="s">
        <v>324</v>
      </c>
      <c r="AR34" s="91">
        <f t="shared" si="21"/>
        <v>15</v>
      </c>
      <c r="AS34" s="91" t="s">
        <v>327</v>
      </c>
      <c r="AT34" s="91">
        <f t="shared" si="22"/>
        <v>15</v>
      </c>
      <c r="AU34" s="91" t="s">
        <v>330</v>
      </c>
      <c r="AV34" s="91">
        <f t="shared" si="23"/>
        <v>10</v>
      </c>
      <c r="AW34" s="91">
        <f t="shared" si="24"/>
        <v>100</v>
      </c>
      <c r="AX34" s="50" t="s">
        <v>619</v>
      </c>
      <c r="AY34" s="70" t="str">
        <f t="shared" si="25"/>
        <v>Fuerte</v>
      </c>
      <c r="AZ34" s="70" t="s">
        <v>460</v>
      </c>
      <c r="BA34" s="70" t="str">
        <f t="shared" ref="BA34:BA35" si="29">IF(AND(AY34="Fuerte",AZ34="Fuerte"),"Fuerte",IF(AND(AY34="Fuerte",AZ34="Moderado"),"Moderado",IF(AND(AY34="Fuerte",AZ34="Débil"),"Débil",IF(AND(AY34="Moderado",AZ34="Fuerte"),"Moderado",IF(AND(AY34="Moderado",AZ34="Moderado"),"Moderado",IF(AND(AY34="Moderado",AZ34="Débil"),"Débil",IF(AND(AY34="Débil",AZ34="Fuerte"),"Débil",IF(AND(AY34="Débil",AZ34="Moderado"),"Débil",IF(AND(AY34="Débil",AZ34="Débil"),"Débil",)))))))))</f>
        <v>Moderado</v>
      </c>
      <c r="BB34" s="70"/>
      <c r="BC34" s="70"/>
      <c r="BD34" s="309" t="s">
        <v>533</v>
      </c>
      <c r="BE34" s="309" t="s">
        <v>230</v>
      </c>
      <c r="BF34" s="70"/>
      <c r="BG34" s="70"/>
      <c r="BH34" s="309" t="s">
        <v>435</v>
      </c>
      <c r="BI34" s="70"/>
      <c r="BJ34" s="309" t="s">
        <v>576</v>
      </c>
      <c r="BK34" s="70"/>
      <c r="BL34" s="313" t="s">
        <v>276</v>
      </c>
      <c r="BM34" s="50" t="s">
        <v>620</v>
      </c>
      <c r="BN34" s="113" t="s">
        <v>621</v>
      </c>
      <c r="BO34" s="50" t="s">
        <v>560</v>
      </c>
      <c r="BP34" s="66" t="s">
        <v>622</v>
      </c>
      <c r="BQ34" s="284" t="s">
        <v>623</v>
      </c>
      <c r="BR34" s="286" t="s">
        <v>624</v>
      </c>
      <c r="BS34" s="132" t="s">
        <v>510</v>
      </c>
      <c r="BT34" s="304"/>
      <c r="BU34" s="285"/>
      <c r="BV34" s="74" t="s">
        <v>360</v>
      </c>
      <c r="BW34" s="75" t="s">
        <v>360</v>
      </c>
      <c r="BX34" s="76" t="s">
        <v>625</v>
      </c>
      <c r="BY34" s="77">
        <v>1</v>
      </c>
    </row>
    <row r="35" spans="1:77" ht="80.25" customHeight="1">
      <c r="A35" s="7"/>
      <c r="B35" s="282"/>
      <c r="C35" s="271"/>
      <c r="D35" s="271"/>
      <c r="E35" s="78" t="s">
        <v>626</v>
      </c>
      <c r="F35" s="130" t="s">
        <v>615</v>
      </c>
      <c r="G35" s="271"/>
      <c r="H35" s="271"/>
      <c r="I35" s="81"/>
      <c r="J35" s="271"/>
      <c r="K35" s="271"/>
      <c r="L35" s="271"/>
      <c r="M35" s="271"/>
      <c r="N35" s="271"/>
      <c r="O35" s="271"/>
      <c r="P35" s="271"/>
      <c r="Q35" s="271"/>
      <c r="R35" s="271"/>
      <c r="S35" s="271"/>
      <c r="T35" s="271"/>
      <c r="U35" s="271"/>
      <c r="V35" s="271"/>
      <c r="W35" s="271"/>
      <c r="X35" s="271"/>
      <c r="Y35" s="271"/>
      <c r="Z35" s="271"/>
      <c r="AA35" s="271"/>
      <c r="AB35" s="271"/>
      <c r="AC35" s="81"/>
      <c r="AD35" s="81"/>
      <c r="AE35" s="271"/>
      <c r="AF35" s="81"/>
      <c r="AG35" s="271"/>
      <c r="AH35" s="105" t="s">
        <v>627</v>
      </c>
      <c r="AI35" s="105" t="s">
        <v>288</v>
      </c>
      <c r="AJ35" s="105">
        <f t="shared" si="17"/>
        <v>15</v>
      </c>
      <c r="AK35" s="105" t="s">
        <v>298</v>
      </c>
      <c r="AL35" s="105">
        <f t="shared" si="18"/>
        <v>15</v>
      </c>
      <c r="AM35" s="105" t="s">
        <v>303</v>
      </c>
      <c r="AN35" s="105">
        <f t="shared" si="19"/>
        <v>15</v>
      </c>
      <c r="AO35" s="105" t="s">
        <v>322</v>
      </c>
      <c r="AP35" s="105">
        <f t="shared" si="20"/>
        <v>15</v>
      </c>
      <c r="AQ35" s="105" t="s">
        <v>324</v>
      </c>
      <c r="AR35" s="105">
        <f t="shared" si="21"/>
        <v>15</v>
      </c>
      <c r="AS35" s="105" t="s">
        <v>327</v>
      </c>
      <c r="AT35" s="105">
        <f t="shared" si="22"/>
        <v>15</v>
      </c>
      <c r="AU35" s="105" t="s">
        <v>330</v>
      </c>
      <c r="AV35" s="105">
        <f t="shared" si="23"/>
        <v>10</v>
      </c>
      <c r="AW35" s="105">
        <f t="shared" si="24"/>
        <v>100</v>
      </c>
      <c r="AX35" s="78" t="s">
        <v>628</v>
      </c>
      <c r="AY35" s="81" t="str">
        <f t="shared" si="25"/>
        <v>Fuerte</v>
      </c>
      <c r="AZ35" s="81" t="s">
        <v>460</v>
      </c>
      <c r="BA35" s="81" t="str">
        <f t="shared" si="29"/>
        <v>Moderado</v>
      </c>
      <c r="BB35" s="81"/>
      <c r="BC35" s="81"/>
      <c r="BD35" s="271"/>
      <c r="BE35" s="271"/>
      <c r="BF35" s="81"/>
      <c r="BG35" s="81"/>
      <c r="BH35" s="271"/>
      <c r="BI35" s="81"/>
      <c r="BJ35" s="271"/>
      <c r="BK35" s="81"/>
      <c r="BL35" s="288"/>
      <c r="BM35" s="78" t="s">
        <v>629</v>
      </c>
      <c r="BN35" s="78" t="s">
        <v>630</v>
      </c>
      <c r="BO35" s="78" t="s">
        <v>560</v>
      </c>
      <c r="BP35" s="12" t="s">
        <v>631</v>
      </c>
      <c r="BQ35" s="283"/>
      <c r="BR35" s="263"/>
      <c r="BS35" s="84" t="s">
        <v>632</v>
      </c>
      <c r="BT35" s="304"/>
      <c r="BU35" s="285"/>
      <c r="BV35" s="86" t="s">
        <v>360</v>
      </c>
      <c r="BW35" s="87" t="s">
        <v>360</v>
      </c>
      <c r="BX35" s="126" t="s">
        <v>633</v>
      </c>
      <c r="BY35" s="127">
        <v>1</v>
      </c>
    </row>
    <row r="36" spans="1:77" ht="78.75" customHeight="1">
      <c r="A36" s="7"/>
      <c r="B36" s="314">
        <v>10</v>
      </c>
      <c r="C36" s="290" t="s">
        <v>634</v>
      </c>
      <c r="D36" s="290" t="s">
        <v>635</v>
      </c>
      <c r="E36" s="50" t="s">
        <v>636</v>
      </c>
      <c r="F36" s="290" t="s">
        <v>637</v>
      </c>
      <c r="G36" s="341" t="s">
        <v>638</v>
      </c>
      <c r="H36" s="289" t="s">
        <v>455</v>
      </c>
      <c r="I36" s="70"/>
      <c r="J36" s="309" t="s">
        <v>230</v>
      </c>
      <c r="K36" s="309" t="s">
        <v>230</v>
      </c>
      <c r="L36" s="309" t="s">
        <v>230</v>
      </c>
      <c r="M36" s="309" t="s">
        <v>230</v>
      </c>
      <c r="N36" s="309" t="s">
        <v>230</v>
      </c>
      <c r="O36" s="309" t="s">
        <v>230</v>
      </c>
      <c r="P36" s="309" t="s">
        <v>230</v>
      </c>
      <c r="Q36" s="309" t="s">
        <v>230</v>
      </c>
      <c r="R36" s="309" t="s">
        <v>230</v>
      </c>
      <c r="S36" s="309" t="s">
        <v>230</v>
      </c>
      <c r="T36" s="309" t="s">
        <v>230</v>
      </c>
      <c r="U36" s="309" t="s">
        <v>230</v>
      </c>
      <c r="V36" s="309" t="s">
        <v>230</v>
      </c>
      <c r="W36" s="309" t="s">
        <v>230</v>
      </c>
      <c r="X36" s="309" t="s">
        <v>230</v>
      </c>
      <c r="Y36" s="309" t="s">
        <v>230</v>
      </c>
      <c r="Z36" s="309" t="s">
        <v>230</v>
      </c>
      <c r="AA36" s="309" t="s">
        <v>230</v>
      </c>
      <c r="AB36" s="309" t="s">
        <v>230</v>
      </c>
      <c r="AC36" s="309" t="s">
        <v>639</v>
      </c>
      <c r="AD36" s="309">
        <v>20</v>
      </c>
      <c r="AE36" s="309" t="s">
        <v>640</v>
      </c>
      <c r="AF36" s="70"/>
      <c r="AG36" s="342" t="s">
        <v>456</v>
      </c>
      <c r="AH36" s="66" t="s">
        <v>641</v>
      </c>
      <c r="AI36" s="70" t="s">
        <v>288</v>
      </c>
      <c r="AJ36" s="70"/>
      <c r="AK36" s="70" t="s">
        <v>298</v>
      </c>
      <c r="AL36" s="70"/>
      <c r="AM36" s="70" t="s">
        <v>303</v>
      </c>
      <c r="AN36" s="70"/>
      <c r="AO36" s="70" t="s">
        <v>322</v>
      </c>
      <c r="AP36" s="70">
        <v>15</v>
      </c>
      <c r="AQ36" s="70" t="s">
        <v>324</v>
      </c>
      <c r="AR36" s="70">
        <v>15</v>
      </c>
      <c r="AS36" s="65" t="s">
        <v>327</v>
      </c>
      <c r="AT36" s="70"/>
      <c r="AU36" s="70" t="s">
        <v>330</v>
      </c>
      <c r="AV36" s="70">
        <f t="shared" si="23"/>
        <v>10</v>
      </c>
      <c r="AW36" s="70">
        <v>90</v>
      </c>
      <c r="AX36" s="113" t="s">
        <v>641</v>
      </c>
      <c r="AY36" s="70" t="s">
        <v>460</v>
      </c>
      <c r="AZ36" s="70"/>
      <c r="BA36" s="70"/>
      <c r="BB36" s="70"/>
      <c r="BC36" s="70"/>
      <c r="BD36" s="309" t="s">
        <v>533</v>
      </c>
      <c r="BE36" s="309" t="s">
        <v>642</v>
      </c>
      <c r="BF36" s="70"/>
      <c r="BG36" s="70"/>
      <c r="BH36" s="309" t="s">
        <v>455</v>
      </c>
      <c r="BI36" s="70"/>
      <c r="BJ36" s="309" t="s">
        <v>640</v>
      </c>
      <c r="BK36" s="70"/>
      <c r="BL36" s="310" t="s">
        <v>456</v>
      </c>
      <c r="BM36" s="65" t="s">
        <v>643</v>
      </c>
      <c r="BN36" s="70" t="s">
        <v>644</v>
      </c>
      <c r="BO36" s="50" t="s">
        <v>560</v>
      </c>
      <c r="BP36" s="70" t="s">
        <v>645</v>
      </c>
      <c r="BQ36" s="284" t="s">
        <v>646</v>
      </c>
      <c r="BR36" s="286" t="s">
        <v>647</v>
      </c>
      <c r="BS36" s="73" t="s">
        <v>648</v>
      </c>
      <c r="BT36" s="304"/>
      <c r="BU36" s="285"/>
      <c r="BV36" s="74" t="s">
        <v>360</v>
      </c>
      <c r="BW36" s="75" t="s">
        <v>360</v>
      </c>
      <c r="BX36" s="134" t="s">
        <v>649</v>
      </c>
      <c r="BY36" s="127">
        <v>1</v>
      </c>
    </row>
    <row r="37" spans="1:77" ht="45" customHeight="1">
      <c r="A37" s="7"/>
      <c r="B37" s="304"/>
      <c r="C37" s="270"/>
      <c r="D37" s="270"/>
      <c r="E37" s="117" t="s">
        <v>650</v>
      </c>
      <c r="F37" s="270"/>
      <c r="G37" s="270"/>
      <c r="H37" s="270"/>
      <c r="I37" s="10"/>
      <c r="J37" s="270"/>
      <c r="K37" s="270"/>
      <c r="L37" s="270"/>
      <c r="M37" s="270"/>
      <c r="N37" s="270"/>
      <c r="O37" s="270"/>
      <c r="P37" s="270"/>
      <c r="Q37" s="270"/>
      <c r="R37" s="270"/>
      <c r="S37" s="270"/>
      <c r="T37" s="270"/>
      <c r="U37" s="270"/>
      <c r="V37" s="270"/>
      <c r="W37" s="270"/>
      <c r="X37" s="270"/>
      <c r="Y37" s="270"/>
      <c r="Z37" s="270"/>
      <c r="AA37" s="270"/>
      <c r="AB37" s="270"/>
      <c r="AC37" s="270"/>
      <c r="AD37" s="270"/>
      <c r="AE37" s="270"/>
      <c r="AF37" s="10"/>
      <c r="AG37" s="270"/>
      <c r="AH37" s="117" t="s">
        <v>651</v>
      </c>
      <c r="AI37" s="10" t="s">
        <v>288</v>
      </c>
      <c r="AJ37" s="10"/>
      <c r="AK37" s="10" t="s">
        <v>298</v>
      </c>
      <c r="AL37" s="10"/>
      <c r="AM37" s="10" t="s">
        <v>303</v>
      </c>
      <c r="AN37" s="10"/>
      <c r="AO37" s="10" t="s">
        <v>322</v>
      </c>
      <c r="AP37" s="10">
        <v>15</v>
      </c>
      <c r="AQ37" s="10" t="s">
        <v>324</v>
      </c>
      <c r="AR37" s="10">
        <v>15</v>
      </c>
      <c r="AS37" s="120" t="s">
        <v>327</v>
      </c>
      <c r="AT37" s="10"/>
      <c r="AU37" s="10" t="s">
        <v>330</v>
      </c>
      <c r="AV37" s="10"/>
      <c r="AW37" s="10">
        <v>90</v>
      </c>
      <c r="AX37" s="117" t="s">
        <v>651</v>
      </c>
      <c r="AY37" s="10" t="s">
        <v>460</v>
      </c>
      <c r="AZ37" s="10"/>
      <c r="BA37" s="10"/>
      <c r="BB37" s="10"/>
      <c r="BC37" s="10"/>
      <c r="BD37" s="270"/>
      <c r="BE37" s="270"/>
      <c r="BF37" s="10"/>
      <c r="BG37" s="10"/>
      <c r="BH37" s="270"/>
      <c r="BI37" s="10"/>
      <c r="BJ37" s="270"/>
      <c r="BK37" s="10"/>
      <c r="BL37" s="270"/>
      <c r="BM37" s="120" t="s">
        <v>652</v>
      </c>
      <c r="BN37" s="10" t="s">
        <v>644</v>
      </c>
      <c r="BO37" s="117" t="s">
        <v>560</v>
      </c>
      <c r="BP37" s="10" t="s">
        <v>653</v>
      </c>
      <c r="BQ37" s="285"/>
      <c r="BR37" s="266"/>
      <c r="BS37" s="123" t="s">
        <v>654</v>
      </c>
      <c r="BT37" s="304"/>
      <c r="BU37" s="285"/>
      <c r="BV37" s="124" t="s">
        <v>360</v>
      </c>
      <c r="BW37" s="125" t="s">
        <v>360</v>
      </c>
      <c r="BX37" s="134" t="s">
        <v>655</v>
      </c>
      <c r="BY37" s="127">
        <v>1</v>
      </c>
    </row>
    <row r="38" spans="1:77" ht="63.75" customHeight="1">
      <c r="A38" s="7"/>
      <c r="B38" s="304"/>
      <c r="C38" s="270"/>
      <c r="D38" s="270"/>
      <c r="E38" s="117" t="s">
        <v>656</v>
      </c>
      <c r="F38" s="270"/>
      <c r="G38" s="270"/>
      <c r="H38" s="270"/>
      <c r="I38" s="1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10"/>
      <c r="AG38" s="270"/>
      <c r="AH38" s="119" t="s">
        <v>657</v>
      </c>
      <c r="AI38" s="10" t="s">
        <v>288</v>
      </c>
      <c r="AJ38" s="10"/>
      <c r="AK38" s="10" t="s">
        <v>298</v>
      </c>
      <c r="AL38" s="10"/>
      <c r="AM38" s="10" t="s">
        <v>303</v>
      </c>
      <c r="AN38" s="10"/>
      <c r="AO38" s="10" t="s">
        <v>322</v>
      </c>
      <c r="AP38" s="10">
        <v>15</v>
      </c>
      <c r="AQ38" s="10" t="s">
        <v>324</v>
      </c>
      <c r="AR38" s="10">
        <v>15</v>
      </c>
      <c r="AS38" s="120" t="s">
        <v>327</v>
      </c>
      <c r="AT38" s="10"/>
      <c r="AU38" s="10" t="s">
        <v>330</v>
      </c>
      <c r="AV38" s="10"/>
      <c r="AW38" s="10">
        <v>90</v>
      </c>
      <c r="AX38" s="117" t="s">
        <v>657</v>
      </c>
      <c r="AY38" s="10" t="s">
        <v>460</v>
      </c>
      <c r="AZ38" s="10"/>
      <c r="BA38" s="10"/>
      <c r="BB38" s="10"/>
      <c r="BC38" s="10"/>
      <c r="BD38" s="270"/>
      <c r="BE38" s="270"/>
      <c r="BF38" s="10"/>
      <c r="BG38" s="10"/>
      <c r="BH38" s="270"/>
      <c r="BI38" s="10"/>
      <c r="BJ38" s="270"/>
      <c r="BK38" s="10"/>
      <c r="BL38" s="270"/>
      <c r="BM38" s="120" t="s">
        <v>658</v>
      </c>
      <c r="BN38" s="10" t="s">
        <v>644</v>
      </c>
      <c r="BO38" s="117" t="s">
        <v>560</v>
      </c>
      <c r="BP38" s="10" t="s">
        <v>645</v>
      </c>
      <c r="BQ38" s="285"/>
      <c r="BR38" s="266"/>
      <c r="BS38" s="123" t="s">
        <v>659</v>
      </c>
      <c r="BT38" s="304"/>
      <c r="BU38" s="285"/>
      <c r="BV38" s="124" t="s">
        <v>360</v>
      </c>
      <c r="BW38" s="125" t="s">
        <v>360</v>
      </c>
      <c r="BX38" s="134" t="s">
        <v>660</v>
      </c>
      <c r="BY38" s="127">
        <v>1</v>
      </c>
    </row>
    <row r="39" spans="1:77" ht="68.25" customHeight="1">
      <c r="A39" s="7"/>
      <c r="B39" s="304"/>
      <c r="C39" s="270"/>
      <c r="D39" s="270"/>
      <c r="E39" s="307" t="s">
        <v>661</v>
      </c>
      <c r="F39" s="270"/>
      <c r="G39" s="270"/>
      <c r="H39" s="270"/>
      <c r="I39" s="10"/>
      <c r="J39" s="270"/>
      <c r="K39" s="270"/>
      <c r="L39" s="270"/>
      <c r="M39" s="270"/>
      <c r="N39" s="270"/>
      <c r="O39" s="270"/>
      <c r="P39" s="270"/>
      <c r="Q39" s="270"/>
      <c r="R39" s="270"/>
      <c r="S39" s="270"/>
      <c r="T39" s="270"/>
      <c r="U39" s="270"/>
      <c r="V39" s="270"/>
      <c r="W39" s="270"/>
      <c r="X39" s="270"/>
      <c r="Y39" s="270"/>
      <c r="Z39" s="270"/>
      <c r="AA39" s="270"/>
      <c r="AB39" s="270"/>
      <c r="AC39" s="271"/>
      <c r="AD39" s="271"/>
      <c r="AE39" s="270"/>
      <c r="AF39" s="10"/>
      <c r="AG39" s="270"/>
      <c r="AH39" s="117" t="s">
        <v>662</v>
      </c>
      <c r="AI39" s="10" t="s">
        <v>288</v>
      </c>
      <c r="AJ39" s="10"/>
      <c r="AK39" s="10" t="s">
        <v>298</v>
      </c>
      <c r="AL39" s="10"/>
      <c r="AM39" s="10" t="s">
        <v>303</v>
      </c>
      <c r="AN39" s="10"/>
      <c r="AO39" s="10" t="s">
        <v>322</v>
      </c>
      <c r="AP39" s="10">
        <v>15</v>
      </c>
      <c r="AQ39" s="10" t="s">
        <v>324</v>
      </c>
      <c r="AR39" s="10">
        <v>15</v>
      </c>
      <c r="AS39" s="120" t="s">
        <v>327</v>
      </c>
      <c r="AT39" s="10"/>
      <c r="AU39" s="10" t="s">
        <v>330</v>
      </c>
      <c r="AV39" s="10"/>
      <c r="AW39" s="10">
        <v>90</v>
      </c>
      <c r="AX39" s="117" t="s">
        <v>662</v>
      </c>
      <c r="AY39" s="10" t="s">
        <v>460</v>
      </c>
      <c r="AZ39" s="10"/>
      <c r="BA39" s="10"/>
      <c r="BB39" s="10"/>
      <c r="BC39" s="10"/>
      <c r="BD39" s="270"/>
      <c r="BE39" s="270"/>
      <c r="BF39" s="10"/>
      <c r="BG39" s="10"/>
      <c r="BH39" s="270"/>
      <c r="BI39" s="10"/>
      <c r="BJ39" s="270"/>
      <c r="BK39" s="10"/>
      <c r="BL39" s="270"/>
      <c r="BM39" s="307" t="s">
        <v>663</v>
      </c>
      <c r="BN39" s="337" t="s">
        <v>644</v>
      </c>
      <c r="BO39" s="339" t="s">
        <v>560</v>
      </c>
      <c r="BP39" s="339" t="s">
        <v>664</v>
      </c>
      <c r="BQ39" s="285"/>
      <c r="BR39" s="266"/>
      <c r="BS39" s="297" t="s">
        <v>665</v>
      </c>
      <c r="BT39" s="304"/>
      <c r="BU39" s="285"/>
      <c r="BV39" s="124" t="s">
        <v>360</v>
      </c>
      <c r="BW39" s="137" t="s">
        <v>360</v>
      </c>
      <c r="BX39" s="278" t="s">
        <v>666</v>
      </c>
      <c r="BY39" s="280">
        <v>1</v>
      </c>
    </row>
    <row r="40" spans="1:77" ht="15.75" customHeight="1">
      <c r="A40" s="7"/>
      <c r="B40" s="282"/>
      <c r="C40" s="271"/>
      <c r="D40" s="271"/>
      <c r="E40" s="296"/>
      <c r="F40" s="271"/>
      <c r="G40" s="271"/>
      <c r="H40" s="271"/>
      <c r="I40" s="81"/>
      <c r="J40" s="271"/>
      <c r="K40" s="271"/>
      <c r="L40" s="271"/>
      <c r="M40" s="271"/>
      <c r="N40" s="271"/>
      <c r="O40" s="271"/>
      <c r="P40" s="271"/>
      <c r="Q40" s="271"/>
      <c r="R40" s="271"/>
      <c r="S40" s="271"/>
      <c r="T40" s="271"/>
      <c r="U40" s="271"/>
      <c r="V40" s="271"/>
      <c r="W40" s="271"/>
      <c r="X40" s="271"/>
      <c r="Y40" s="271"/>
      <c r="Z40" s="271"/>
      <c r="AA40" s="271"/>
      <c r="AB40" s="271"/>
      <c r="AC40" s="81"/>
      <c r="AD40" s="81"/>
      <c r="AE40" s="271"/>
      <c r="AF40" s="81"/>
      <c r="AG40" s="288"/>
      <c r="AH40" s="79" t="s">
        <v>667</v>
      </c>
      <c r="AI40" s="105" t="s">
        <v>288</v>
      </c>
      <c r="AJ40" s="81"/>
      <c r="AK40" s="105" t="s">
        <v>298</v>
      </c>
      <c r="AL40" s="81"/>
      <c r="AM40" s="105" t="s">
        <v>303</v>
      </c>
      <c r="AN40" s="81"/>
      <c r="AO40" s="105" t="s">
        <v>322</v>
      </c>
      <c r="AP40" s="81">
        <v>15</v>
      </c>
      <c r="AQ40" s="105" t="s">
        <v>324</v>
      </c>
      <c r="AR40" s="81">
        <v>15</v>
      </c>
      <c r="AS40" s="78" t="s">
        <v>327</v>
      </c>
      <c r="AT40" s="81"/>
      <c r="AU40" s="81" t="s">
        <v>330</v>
      </c>
      <c r="AV40" s="81"/>
      <c r="AW40" s="105">
        <v>90</v>
      </c>
      <c r="AX40" s="78" t="s">
        <v>667</v>
      </c>
      <c r="AY40" s="105" t="s">
        <v>460</v>
      </c>
      <c r="AZ40" s="81"/>
      <c r="BA40" s="81"/>
      <c r="BB40" s="81"/>
      <c r="BC40" s="81"/>
      <c r="BD40" s="271"/>
      <c r="BE40" s="271"/>
      <c r="BF40" s="81"/>
      <c r="BG40" s="81"/>
      <c r="BH40" s="271"/>
      <c r="BI40" s="81"/>
      <c r="BJ40" s="271"/>
      <c r="BK40" s="81"/>
      <c r="BL40" s="288"/>
      <c r="BM40" s="271"/>
      <c r="BN40" s="271"/>
      <c r="BO40" s="271"/>
      <c r="BP40" s="271"/>
      <c r="BQ40" s="283"/>
      <c r="BR40" s="263"/>
      <c r="BS40" s="298"/>
      <c r="BT40" s="304"/>
      <c r="BU40" s="285"/>
      <c r="BV40" s="86" t="s">
        <v>360</v>
      </c>
      <c r="BW40" s="138" t="s">
        <v>360</v>
      </c>
      <c r="BX40" s="279"/>
      <c r="BY40" s="281"/>
    </row>
    <row r="41" spans="1:77" ht="45" customHeight="1">
      <c r="A41" s="7"/>
      <c r="B41" s="314">
        <v>11</v>
      </c>
      <c r="C41" s="290" t="s">
        <v>668</v>
      </c>
      <c r="D41" s="290" t="s">
        <v>669</v>
      </c>
      <c r="E41" s="50" t="s">
        <v>670</v>
      </c>
      <c r="F41" s="309" t="s">
        <v>637</v>
      </c>
      <c r="G41" s="289" t="s">
        <v>671</v>
      </c>
      <c r="H41" s="289" t="s">
        <v>455</v>
      </c>
      <c r="I41" s="70"/>
      <c r="J41" s="309" t="s">
        <v>230</v>
      </c>
      <c r="K41" s="309" t="s">
        <v>230</v>
      </c>
      <c r="L41" s="309" t="s">
        <v>230</v>
      </c>
      <c r="M41" s="309" t="s">
        <v>230</v>
      </c>
      <c r="N41" s="309" t="s">
        <v>230</v>
      </c>
      <c r="O41" s="309" t="s">
        <v>230</v>
      </c>
      <c r="P41" s="309" t="s">
        <v>230</v>
      </c>
      <c r="Q41" s="309" t="s">
        <v>230</v>
      </c>
      <c r="R41" s="309" t="s">
        <v>230</v>
      </c>
      <c r="S41" s="309" t="s">
        <v>230</v>
      </c>
      <c r="T41" s="309" t="s">
        <v>230</v>
      </c>
      <c r="U41" s="309" t="s">
        <v>230</v>
      </c>
      <c r="V41" s="309" t="s">
        <v>230</v>
      </c>
      <c r="W41" s="309" t="s">
        <v>230</v>
      </c>
      <c r="X41" s="309" t="s">
        <v>230</v>
      </c>
      <c r="Y41" s="309" t="s">
        <v>230</v>
      </c>
      <c r="Z41" s="309" t="s">
        <v>230</v>
      </c>
      <c r="AA41" s="309" t="s">
        <v>230</v>
      </c>
      <c r="AB41" s="309" t="s">
        <v>230</v>
      </c>
      <c r="AC41" s="70"/>
      <c r="AD41" s="70"/>
      <c r="AE41" s="309" t="s">
        <v>640</v>
      </c>
      <c r="AF41" s="70"/>
      <c r="AG41" s="309" t="s">
        <v>456</v>
      </c>
      <c r="AH41" s="65" t="s">
        <v>672</v>
      </c>
      <c r="AI41" s="309" t="s">
        <v>288</v>
      </c>
      <c r="AJ41" s="70"/>
      <c r="AK41" s="309" t="s">
        <v>298</v>
      </c>
      <c r="AL41" s="70"/>
      <c r="AM41" s="309" t="s">
        <v>303</v>
      </c>
      <c r="AN41" s="70"/>
      <c r="AO41" s="309" t="s">
        <v>322</v>
      </c>
      <c r="AP41" s="70"/>
      <c r="AQ41" s="309" t="s">
        <v>324</v>
      </c>
      <c r="AR41" s="70"/>
      <c r="AS41" s="286" t="s">
        <v>327</v>
      </c>
      <c r="AT41" s="139"/>
      <c r="AU41" s="334" t="s">
        <v>594</v>
      </c>
      <c r="AV41" s="70"/>
      <c r="AW41" s="91">
        <v>90</v>
      </c>
      <c r="AX41" s="50" t="s">
        <v>672</v>
      </c>
      <c r="AY41" s="91" t="s">
        <v>460</v>
      </c>
      <c r="AZ41" s="70"/>
      <c r="BA41" s="70"/>
      <c r="BB41" s="70"/>
      <c r="BC41" s="70"/>
      <c r="BD41" s="309" t="s">
        <v>533</v>
      </c>
      <c r="BE41" s="309" t="s">
        <v>642</v>
      </c>
      <c r="BF41" s="70"/>
      <c r="BG41" s="70"/>
      <c r="BH41" s="309" t="s">
        <v>455</v>
      </c>
      <c r="BI41" s="70"/>
      <c r="BJ41" s="309" t="s">
        <v>640</v>
      </c>
      <c r="BK41" s="70"/>
      <c r="BL41" s="310" t="s">
        <v>456</v>
      </c>
      <c r="BM41" s="65" t="s">
        <v>673</v>
      </c>
      <c r="BN41" s="70" t="s">
        <v>644</v>
      </c>
      <c r="BO41" s="50" t="s">
        <v>560</v>
      </c>
      <c r="BP41" s="70" t="s">
        <v>653</v>
      </c>
      <c r="BQ41" s="284" t="s">
        <v>646</v>
      </c>
      <c r="BR41" s="286" t="s">
        <v>674</v>
      </c>
      <c r="BS41" s="73" t="s">
        <v>487</v>
      </c>
      <c r="BT41" s="304"/>
      <c r="BU41" s="285"/>
      <c r="BV41" s="74" t="s">
        <v>360</v>
      </c>
      <c r="BW41" s="75" t="s">
        <v>360</v>
      </c>
      <c r="BX41" s="140" t="s">
        <v>673</v>
      </c>
      <c r="BY41" s="77">
        <v>1</v>
      </c>
    </row>
    <row r="42" spans="1:77" ht="67.5" customHeight="1">
      <c r="A42" s="7"/>
      <c r="B42" s="304"/>
      <c r="C42" s="270"/>
      <c r="D42" s="270"/>
      <c r="E42" s="117" t="s">
        <v>675</v>
      </c>
      <c r="F42" s="270"/>
      <c r="G42" s="270"/>
      <c r="H42" s="270"/>
      <c r="I42" s="10"/>
      <c r="J42" s="270"/>
      <c r="K42" s="270"/>
      <c r="L42" s="270"/>
      <c r="M42" s="270"/>
      <c r="N42" s="270"/>
      <c r="O42" s="270"/>
      <c r="P42" s="270"/>
      <c r="Q42" s="270"/>
      <c r="R42" s="270"/>
      <c r="S42" s="270"/>
      <c r="T42" s="270"/>
      <c r="U42" s="270"/>
      <c r="V42" s="270"/>
      <c r="W42" s="270"/>
      <c r="X42" s="270"/>
      <c r="Y42" s="270"/>
      <c r="Z42" s="270"/>
      <c r="AA42" s="270"/>
      <c r="AB42" s="270"/>
      <c r="AC42" s="10"/>
      <c r="AD42" s="10"/>
      <c r="AE42" s="270"/>
      <c r="AF42" s="10"/>
      <c r="AG42" s="270"/>
      <c r="AH42" s="120" t="s">
        <v>676</v>
      </c>
      <c r="AI42" s="270"/>
      <c r="AJ42" s="10"/>
      <c r="AK42" s="270"/>
      <c r="AL42" s="10"/>
      <c r="AM42" s="270"/>
      <c r="AN42" s="10"/>
      <c r="AO42" s="270"/>
      <c r="AP42" s="10"/>
      <c r="AQ42" s="270"/>
      <c r="AR42" s="10"/>
      <c r="AS42" s="266"/>
      <c r="AT42" s="141"/>
      <c r="AU42" s="268"/>
      <c r="AV42" s="10"/>
      <c r="AW42" s="119">
        <v>90</v>
      </c>
      <c r="AX42" s="117" t="s">
        <v>676</v>
      </c>
      <c r="AY42" s="119" t="s">
        <v>460</v>
      </c>
      <c r="AZ42" s="10"/>
      <c r="BA42" s="10"/>
      <c r="BB42" s="10"/>
      <c r="BC42" s="10"/>
      <c r="BD42" s="270"/>
      <c r="BE42" s="270"/>
      <c r="BF42" s="10"/>
      <c r="BG42" s="10"/>
      <c r="BH42" s="270"/>
      <c r="BI42" s="10"/>
      <c r="BJ42" s="270"/>
      <c r="BK42" s="10"/>
      <c r="BL42" s="270"/>
      <c r="BM42" s="307" t="s">
        <v>677</v>
      </c>
      <c r="BN42" s="10" t="s">
        <v>644</v>
      </c>
      <c r="BO42" s="117" t="s">
        <v>560</v>
      </c>
      <c r="BP42" s="10" t="s">
        <v>645</v>
      </c>
      <c r="BQ42" s="285"/>
      <c r="BR42" s="266"/>
      <c r="BS42" s="297" t="s">
        <v>678</v>
      </c>
      <c r="BT42" s="304"/>
      <c r="BU42" s="285"/>
      <c r="BV42" s="124" t="s">
        <v>360</v>
      </c>
      <c r="BW42" s="125" t="s">
        <v>360</v>
      </c>
      <c r="BX42" s="278" t="s">
        <v>679</v>
      </c>
      <c r="BY42" s="280">
        <v>1</v>
      </c>
    </row>
    <row r="43" spans="1:77" ht="15.75" customHeight="1">
      <c r="A43" s="7"/>
      <c r="B43" s="304"/>
      <c r="C43" s="270"/>
      <c r="D43" s="270"/>
      <c r="E43" s="117" t="s">
        <v>680</v>
      </c>
      <c r="F43" s="270"/>
      <c r="G43" s="270"/>
      <c r="H43" s="270"/>
      <c r="I43" s="10"/>
      <c r="J43" s="270"/>
      <c r="K43" s="270"/>
      <c r="L43" s="270"/>
      <c r="M43" s="270"/>
      <c r="N43" s="270"/>
      <c r="O43" s="270"/>
      <c r="P43" s="270"/>
      <c r="Q43" s="270"/>
      <c r="R43" s="270"/>
      <c r="S43" s="270"/>
      <c r="T43" s="270"/>
      <c r="U43" s="270"/>
      <c r="V43" s="270"/>
      <c r="W43" s="270"/>
      <c r="X43" s="270"/>
      <c r="Y43" s="270"/>
      <c r="Z43" s="270"/>
      <c r="AA43" s="270"/>
      <c r="AB43" s="270"/>
      <c r="AC43" s="10"/>
      <c r="AD43" s="10"/>
      <c r="AE43" s="270"/>
      <c r="AF43" s="10"/>
      <c r="AG43" s="270"/>
      <c r="AH43" s="120" t="s">
        <v>681</v>
      </c>
      <c r="AI43" s="270"/>
      <c r="AJ43" s="10"/>
      <c r="AK43" s="270"/>
      <c r="AL43" s="10"/>
      <c r="AM43" s="270"/>
      <c r="AN43" s="10"/>
      <c r="AO43" s="270"/>
      <c r="AP43" s="10"/>
      <c r="AQ43" s="270"/>
      <c r="AR43" s="10"/>
      <c r="AS43" s="266"/>
      <c r="AT43" s="141"/>
      <c r="AU43" s="268"/>
      <c r="AV43" s="10"/>
      <c r="AW43" s="119">
        <v>90</v>
      </c>
      <c r="AX43" s="117" t="s">
        <v>681</v>
      </c>
      <c r="AY43" s="119" t="s">
        <v>460</v>
      </c>
      <c r="AZ43" s="10"/>
      <c r="BA43" s="10"/>
      <c r="BB43" s="10"/>
      <c r="BC43" s="10"/>
      <c r="BD43" s="270"/>
      <c r="BE43" s="270"/>
      <c r="BF43" s="10"/>
      <c r="BG43" s="10"/>
      <c r="BH43" s="270"/>
      <c r="BI43" s="10"/>
      <c r="BJ43" s="270"/>
      <c r="BK43" s="10"/>
      <c r="BL43" s="270"/>
      <c r="BM43" s="271"/>
      <c r="BN43" s="10" t="s">
        <v>644</v>
      </c>
      <c r="BO43" s="117" t="s">
        <v>560</v>
      </c>
      <c r="BP43" s="10" t="s">
        <v>645</v>
      </c>
      <c r="BQ43" s="285"/>
      <c r="BR43" s="266"/>
      <c r="BS43" s="292"/>
      <c r="BT43" s="304"/>
      <c r="BU43" s="285"/>
      <c r="BV43" s="124" t="s">
        <v>360</v>
      </c>
      <c r="BW43" s="125" t="s">
        <v>360</v>
      </c>
      <c r="BX43" s="282"/>
      <c r="BY43" s="283"/>
    </row>
    <row r="44" spans="1:77" ht="15.75" customHeight="1">
      <c r="A44" s="7"/>
      <c r="B44" s="282"/>
      <c r="C44" s="271"/>
      <c r="D44" s="271"/>
      <c r="E44" s="78" t="s">
        <v>682</v>
      </c>
      <c r="F44" s="271"/>
      <c r="G44" s="271"/>
      <c r="H44" s="271"/>
      <c r="I44" s="81"/>
      <c r="J44" s="271"/>
      <c r="K44" s="271"/>
      <c r="L44" s="271"/>
      <c r="M44" s="271"/>
      <c r="N44" s="271"/>
      <c r="O44" s="271"/>
      <c r="P44" s="271"/>
      <c r="Q44" s="271"/>
      <c r="R44" s="271"/>
      <c r="S44" s="271"/>
      <c r="T44" s="271"/>
      <c r="U44" s="271"/>
      <c r="V44" s="271"/>
      <c r="W44" s="271"/>
      <c r="X44" s="271"/>
      <c r="Y44" s="271"/>
      <c r="Z44" s="271"/>
      <c r="AA44" s="271"/>
      <c r="AB44" s="271"/>
      <c r="AC44" s="81"/>
      <c r="AD44" s="81"/>
      <c r="AE44" s="271"/>
      <c r="AF44" s="81"/>
      <c r="AG44" s="271"/>
      <c r="AH44" s="79" t="s">
        <v>683</v>
      </c>
      <c r="AI44" s="271"/>
      <c r="AJ44" s="81"/>
      <c r="AK44" s="271"/>
      <c r="AL44" s="81"/>
      <c r="AM44" s="271"/>
      <c r="AN44" s="81"/>
      <c r="AO44" s="271"/>
      <c r="AP44" s="81"/>
      <c r="AQ44" s="271"/>
      <c r="AR44" s="81"/>
      <c r="AS44" s="266"/>
      <c r="AT44" s="141"/>
      <c r="AU44" s="268"/>
      <c r="AV44" s="81"/>
      <c r="AW44" s="81">
        <v>90</v>
      </c>
      <c r="AX44" s="78" t="s">
        <v>683</v>
      </c>
      <c r="AY44" s="105" t="s">
        <v>460</v>
      </c>
      <c r="AZ44" s="81"/>
      <c r="BA44" s="81"/>
      <c r="BB44" s="81"/>
      <c r="BC44" s="81"/>
      <c r="BD44" s="271"/>
      <c r="BE44" s="271"/>
      <c r="BF44" s="81"/>
      <c r="BG44" s="81"/>
      <c r="BH44" s="271"/>
      <c r="BI44" s="81"/>
      <c r="BJ44" s="271"/>
      <c r="BK44" s="81"/>
      <c r="BL44" s="288"/>
      <c r="BM44" s="79" t="s">
        <v>684</v>
      </c>
      <c r="BN44" s="81" t="s">
        <v>685</v>
      </c>
      <c r="BO44" s="78" t="s">
        <v>560</v>
      </c>
      <c r="BP44" s="81" t="s">
        <v>686</v>
      </c>
      <c r="BQ44" s="283"/>
      <c r="BR44" s="263"/>
      <c r="BS44" s="84" t="s">
        <v>687</v>
      </c>
      <c r="BT44" s="304"/>
      <c r="BU44" s="285"/>
      <c r="BV44" s="86" t="s">
        <v>360</v>
      </c>
      <c r="BW44" s="87" t="s">
        <v>360</v>
      </c>
      <c r="BX44" s="142" t="s">
        <v>684</v>
      </c>
      <c r="BY44" s="89">
        <v>1</v>
      </c>
    </row>
    <row r="45" spans="1:77" ht="62.25" customHeight="1">
      <c r="A45" s="7"/>
      <c r="B45" s="314">
        <v>12</v>
      </c>
      <c r="C45" s="289" t="s">
        <v>688</v>
      </c>
      <c r="D45" s="290" t="s">
        <v>689</v>
      </c>
      <c r="E45" s="143" t="s">
        <v>690</v>
      </c>
      <c r="F45" s="136" t="s">
        <v>691</v>
      </c>
      <c r="G45" s="289" t="s">
        <v>692</v>
      </c>
      <c r="H45" s="289" t="s">
        <v>435</v>
      </c>
      <c r="I45" s="70"/>
      <c r="J45" s="309" t="s">
        <v>230</v>
      </c>
      <c r="K45" s="309" t="s">
        <v>230</v>
      </c>
      <c r="L45" s="309" t="s">
        <v>230</v>
      </c>
      <c r="M45" s="309" t="s">
        <v>230</v>
      </c>
      <c r="N45" s="309" t="s">
        <v>230</v>
      </c>
      <c r="O45" s="309" t="s">
        <v>230</v>
      </c>
      <c r="P45" s="309" t="s">
        <v>230</v>
      </c>
      <c r="Q45" s="309" t="s">
        <v>230</v>
      </c>
      <c r="R45" s="309" t="s">
        <v>228</v>
      </c>
      <c r="S45" s="309" t="s">
        <v>230</v>
      </c>
      <c r="T45" s="309" t="s">
        <v>230</v>
      </c>
      <c r="U45" s="309" t="s">
        <v>230</v>
      </c>
      <c r="V45" s="309" t="s">
        <v>230</v>
      </c>
      <c r="W45" s="309" t="s">
        <v>230</v>
      </c>
      <c r="X45" s="309" t="s">
        <v>230</v>
      </c>
      <c r="Y45" s="309" t="s">
        <v>228</v>
      </c>
      <c r="Z45" s="309" t="s">
        <v>230</v>
      </c>
      <c r="AA45" s="309" t="s">
        <v>228</v>
      </c>
      <c r="AB45" s="309" t="s">
        <v>228</v>
      </c>
      <c r="AC45" s="70"/>
      <c r="AD45" s="70"/>
      <c r="AE45" s="309" t="s">
        <v>640</v>
      </c>
      <c r="AF45" s="309">
        <v>20</v>
      </c>
      <c r="AG45" s="309" t="s">
        <v>556</v>
      </c>
      <c r="AH45" s="91" t="s">
        <v>693</v>
      </c>
      <c r="AI45" s="70" t="s">
        <v>288</v>
      </c>
      <c r="AJ45" s="70">
        <v>15</v>
      </c>
      <c r="AK45" s="70" t="s">
        <v>298</v>
      </c>
      <c r="AL45" s="70">
        <v>15</v>
      </c>
      <c r="AM45" s="70" t="s">
        <v>303</v>
      </c>
      <c r="AN45" s="70">
        <v>15</v>
      </c>
      <c r="AO45" s="70" t="s">
        <v>458</v>
      </c>
      <c r="AP45" s="70">
        <v>10</v>
      </c>
      <c r="AQ45" s="70" t="s">
        <v>324</v>
      </c>
      <c r="AR45" s="70">
        <v>15</v>
      </c>
      <c r="AS45" s="65" t="s">
        <v>327</v>
      </c>
      <c r="AT45" s="70">
        <v>15</v>
      </c>
      <c r="AU45" s="70" t="s">
        <v>330</v>
      </c>
      <c r="AV45" s="70">
        <v>10</v>
      </c>
      <c r="AW45" s="70">
        <v>95</v>
      </c>
      <c r="AX45" s="50" t="s">
        <v>693</v>
      </c>
      <c r="AY45" s="70" t="s">
        <v>460</v>
      </c>
      <c r="AZ45" s="70"/>
      <c r="BA45" s="70"/>
      <c r="BB45" s="70"/>
      <c r="BC45" s="70"/>
      <c r="BD45" s="309" t="s">
        <v>533</v>
      </c>
      <c r="BE45" s="309" t="s">
        <v>230</v>
      </c>
      <c r="BF45" s="309">
        <v>1</v>
      </c>
      <c r="BG45" s="309">
        <v>1</v>
      </c>
      <c r="BH45" s="309" t="s">
        <v>435</v>
      </c>
      <c r="BI45" s="309">
        <v>20</v>
      </c>
      <c r="BJ45" s="309" t="s">
        <v>640</v>
      </c>
      <c r="BK45" s="309">
        <v>20</v>
      </c>
      <c r="BL45" s="310" t="s">
        <v>556</v>
      </c>
      <c r="BM45" s="50" t="s">
        <v>694</v>
      </c>
      <c r="BN45" s="65" t="s">
        <v>695</v>
      </c>
      <c r="BO45" s="50" t="s">
        <v>560</v>
      </c>
      <c r="BP45" s="70" t="s">
        <v>696</v>
      </c>
      <c r="BQ45" s="284" t="s">
        <v>697</v>
      </c>
      <c r="BR45" s="286" t="s">
        <v>698</v>
      </c>
      <c r="BS45" s="73" t="s">
        <v>699</v>
      </c>
      <c r="BT45" s="304"/>
      <c r="BU45" s="285"/>
      <c r="BV45" s="74" t="s">
        <v>360</v>
      </c>
      <c r="BW45" s="75" t="s">
        <v>360</v>
      </c>
      <c r="BX45" s="140" t="s">
        <v>700</v>
      </c>
      <c r="BY45" s="77">
        <v>1</v>
      </c>
    </row>
    <row r="46" spans="1:77" ht="64.5" customHeight="1">
      <c r="A46" s="7"/>
      <c r="B46" s="304"/>
      <c r="C46" s="270"/>
      <c r="D46" s="270"/>
      <c r="E46" s="144" t="s">
        <v>701</v>
      </c>
      <c r="F46" s="145" t="s">
        <v>691</v>
      </c>
      <c r="G46" s="270"/>
      <c r="H46" s="270"/>
      <c r="I46" s="10"/>
      <c r="J46" s="270"/>
      <c r="K46" s="270"/>
      <c r="L46" s="270"/>
      <c r="M46" s="270"/>
      <c r="N46" s="270"/>
      <c r="O46" s="270"/>
      <c r="P46" s="270"/>
      <c r="Q46" s="270"/>
      <c r="R46" s="270"/>
      <c r="S46" s="270"/>
      <c r="T46" s="270"/>
      <c r="U46" s="270"/>
      <c r="V46" s="270"/>
      <c r="W46" s="270"/>
      <c r="X46" s="270"/>
      <c r="Y46" s="270"/>
      <c r="Z46" s="270"/>
      <c r="AA46" s="270"/>
      <c r="AB46" s="270"/>
      <c r="AC46" s="10"/>
      <c r="AD46" s="10"/>
      <c r="AE46" s="270"/>
      <c r="AF46" s="270"/>
      <c r="AG46" s="270"/>
      <c r="AH46" s="119" t="s">
        <v>702</v>
      </c>
      <c r="AI46" s="10" t="s">
        <v>288</v>
      </c>
      <c r="AJ46" s="10">
        <v>15</v>
      </c>
      <c r="AK46" s="10" t="s">
        <v>298</v>
      </c>
      <c r="AL46" s="10">
        <v>15</v>
      </c>
      <c r="AM46" s="10" t="s">
        <v>303</v>
      </c>
      <c r="AN46" s="10">
        <v>15</v>
      </c>
      <c r="AO46" s="10" t="s">
        <v>458</v>
      </c>
      <c r="AP46" s="10">
        <v>10</v>
      </c>
      <c r="AQ46" s="10" t="s">
        <v>324</v>
      </c>
      <c r="AR46" s="10">
        <v>15</v>
      </c>
      <c r="AS46" s="120" t="s">
        <v>327</v>
      </c>
      <c r="AT46" s="10">
        <v>15</v>
      </c>
      <c r="AU46" s="10" t="s">
        <v>330</v>
      </c>
      <c r="AV46" s="10">
        <v>10</v>
      </c>
      <c r="AW46" s="10">
        <v>95</v>
      </c>
      <c r="AX46" s="117" t="s">
        <v>702</v>
      </c>
      <c r="AY46" s="10" t="s">
        <v>460</v>
      </c>
      <c r="AZ46" s="10"/>
      <c r="BA46" s="10"/>
      <c r="BB46" s="10"/>
      <c r="BC46" s="10"/>
      <c r="BD46" s="270"/>
      <c r="BE46" s="270"/>
      <c r="BF46" s="270"/>
      <c r="BG46" s="270"/>
      <c r="BH46" s="270"/>
      <c r="BI46" s="270"/>
      <c r="BJ46" s="270"/>
      <c r="BK46" s="270"/>
      <c r="BL46" s="270"/>
      <c r="BM46" s="117" t="s">
        <v>703</v>
      </c>
      <c r="BN46" s="120" t="s">
        <v>695</v>
      </c>
      <c r="BO46" s="117" t="s">
        <v>560</v>
      </c>
      <c r="BP46" s="10" t="s">
        <v>696</v>
      </c>
      <c r="BQ46" s="285"/>
      <c r="BR46" s="266"/>
      <c r="BS46" s="123" t="s">
        <v>704</v>
      </c>
      <c r="BT46" s="304"/>
      <c r="BU46" s="285"/>
      <c r="BV46" s="124" t="s">
        <v>360</v>
      </c>
      <c r="BW46" s="125" t="s">
        <v>360</v>
      </c>
      <c r="BX46" s="146" t="s">
        <v>705</v>
      </c>
      <c r="BY46" s="127">
        <v>1</v>
      </c>
    </row>
    <row r="47" spans="1:77" ht="76.5" customHeight="1">
      <c r="A47" s="7"/>
      <c r="B47" s="282"/>
      <c r="C47" s="271"/>
      <c r="D47" s="271"/>
      <c r="E47" s="78" t="s">
        <v>706</v>
      </c>
      <c r="F47" s="130" t="s">
        <v>691</v>
      </c>
      <c r="G47" s="271"/>
      <c r="H47" s="271"/>
      <c r="I47" s="81"/>
      <c r="J47" s="271"/>
      <c r="K47" s="271"/>
      <c r="L47" s="271"/>
      <c r="M47" s="271"/>
      <c r="N47" s="271"/>
      <c r="O47" s="271"/>
      <c r="P47" s="271"/>
      <c r="Q47" s="271"/>
      <c r="R47" s="271"/>
      <c r="S47" s="271"/>
      <c r="T47" s="271"/>
      <c r="U47" s="271"/>
      <c r="V47" s="271"/>
      <c r="W47" s="271"/>
      <c r="X47" s="271"/>
      <c r="Y47" s="271"/>
      <c r="Z47" s="271"/>
      <c r="AA47" s="271"/>
      <c r="AB47" s="271"/>
      <c r="AC47" s="81"/>
      <c r="AD47" s="81"/>
      <c r="AE47" s="271"/>
      <c r="AF47" s="271"/>
      <c r="AG47" s="271"/>
      <c r="AH47" s="105" t="s">
        <v>707</v>
      </c>
      <c r="AI47" s="81" t="s">
        <v>288</v>
      </c>
      <c r="AJ47" s="81">
        <v>15</v>
      </c>
      <c r="AK47" s="81" t="s">
        <v>298</v>
      </c>
      <c r="AL47" s="81">
        <v>15</v>
      </c>
      <c r="AM47" s="81" t="s">
        <v>303</v>
      </c>
      <c r="AN47" s="81">
        <v>15</v>
      </c>
      <c r="AO47" s="81" t="s">
        <v>458</v>
      </c>
      <c r="AP47" s="81">
        <v>10</v>
      </c>
      <c r="AQ47" s="81" t="s">
        <v>324</v>
      </c>
      <c r="AR47" s="81">
        <v>15</v>
      </c>
      <c r="AS47" s="79" t="s">
        <v>327</v>
      </c>
      <c r="AT47" s="81">
        <v>15</v>
      </c>
      <c r="AU47" s="81" t="s">
        <v>330</v>
      </c>
      <c r="AV47" s="81">
        <v>10</v>
      </c>
      <c r="AW47" s="81">
        <v>95</v>
      </c>
      <c r="AX47" s="78" t="s">
        <v>707</v>
      </c>
      <c r="AY47" s="81" t="s">
        <v>460</v>
      </c>
      <c r="AZ47" s="81"/>
      <c r="BA47" s="81"/>
      <c r="BB47" s="81"/>
      <c r="BC47" s="81"/>
      <c r="BD47" s="271"/>
      <c r="BE47" s="271"/>
      <c r="BF47" s="271"/>
      <c r="BG47" s="271"/>
      <c r="BH47" s="271"/>
      <c r="BI47" s="271"/>
      <c r="BJ47" s="271"/>
      <c r="BK47" s="271"/>
      <c r="BL47" s="271"/>
      <c r="BM47" s="78" t="s">
        <v>708</v>
      </c>
      <c r="BN47" s="79" t="s">
        <v>695</v>
      </c>
      <c r="BO47" s="78" t="s">
        <v>560</v>
      </c>
      <c r="BP47" s="81" t="s">
        <v>696</v>
      </c>
      <c r="BQ47" s="283"/>
      <c r="BR47" s="263"/>
      <c r="BS47" s="84" t="s">
        <v>709</v>
      </c>
      <c r="BT47" s="304"/>
      <c r="BU47" s="285"/>
      <c r="BV47" s="86" t="s">
        <v>360</v>
      </c>
      <c r="BW47" s="87" t="s">
        <v>360</v>
      </c>
      <c r="BX47" s="142" t="s">
        <v>708</v>
      </c>
      <c r="BY47" s="89">
        <v>1</v>
      </c>
    </row>
    <row r="48" spans="1:77" ht="30" customHeight="1">
      <c r="A48" s="7"/>
      <c r="B48" s="314">
        <v>13</v>
      </c>
      <c r="C48" s="289" t="s">
        <v>710</v>
      </c>
      <c r="D48" s="289" t="s">
        <v>711</v>
      </c>
      <c r="E48" s="50" t="s">
        <v>712</v>
      </c>
      <c r="F48" s="335" t="s">
        <v>713</v>
      </c>
      <c r="G48" s="289" t="s">
        <v>714</v>
      </c>
      <c r="H48" s="289" t="s">
        <v>435</v>
      </c>
      <c r="I48" s="70"/>
      <c r="J48" s="309" t="s">
        <v>230</v>
      </c>
      <c r="K48" s="309" t="s">
        <v>228</v>
      </c>
      <c r="L48" s="309" t="s">
        <v>228</v>
      </c>
      <c r="M48" s="309" t="s">
        <v>228</v>
      </c>
      <c r="N48" s="309" t="s">
        <v>230</v>
      </c>
      <c r="O48" s="309" t="s">
        <v>228</v>
      </c>
      <c r="P48" s="309" t="s">
        <v>230</v>
      </c>
      <c r="Q48" s="309" t="s">
        <v>230</v>
      </c>
      <c r="R48" s="309" t="s">
        <v>228</v>
      </c>
      <c r="S48" s="309" t="s">
        <v>230</v>
      </c>
      <c r="T48" s="309" t="s">
        <v>230</v>
      </c>
      <c r="U48" s="309" t="s">
        <v>230</v>
      </c>
      <c r="V48" s="309" t="s">
        <v>230</v>
      </c>
      <c r="W48" s="309" t="s">
        <v>230</v>
      </c>
      <c r="X48" s="309" t="s">
        <v>230</v>
      </c>
      <c r="Y48" s="309" t="s">
        <v>228</v>
      </c>
      <c r="Z48" s="309" t="s">
        <v>228</v>
      </c>
      <c r="AA48" s="309" t="s">
        <v>228</v>
      </c>
      <c r="AB48" s="309" t="s">
        <v>228</v>
      </c>
      <c r="AC48" s="91">
        <v>10</v>
      </c>
      <c r="AD48" s="91">
        <v>10</v>
      </c>
      <c r="AE48" s="309" t="s">
        <v>576</v>
      </c>
      <c r="AF48" s="91">
        <v>10</v>
      </c>
      <c r="AG48" s="309" t="s">
        <v>276</v>
      </c>
      <c r="AH48" s="65" t="s">
        <v>715</v>
      </c>
      <c r="AI48" s="70" t="s">
        <v>288</v>
      </c>
      <c r="AJ48" s="70">
        <v>15</v>
      </c>
      <c r="AK48" s="70" t="s">
        <v>298</v>
      </c>
      <c r="AL48" s="70">
        <v>15</v>
      </c>
      <c r="AM48" s="70" t="s">
        <v>303</v>
      </c>
      <c r="AN48" s="70">
        <v>15</v>
      </c>
      <c r="AO48" s="70" t="s">
        <v>322</v>
      </c>
      <c r="AP48" s="70">
        <v>15</v>
      </c>
      <c r="AQ48" s="70" t="s">
        <v>324</v>
      </c>
      <c r="AR48" s="70">
        <v>15</v>
      </c>
      <c r="AS48" s="65" t="s">
        <v>327</v>
      </c>
      <c r="AT48" s="70">
        <v>15</v>
      </c>
      <c r="AU48" s="70" t="s">
        <v>330</v>
      </c>
      <c r="AV48" s="70">
        <v>10</v>
      </c>
      <c r="AW48" s="70">
        <v>100</v>
      </c>
      <c r="AX48" s="50" t="s">
        <v>715</v>
      </c>
      <c r="AY48" s="309" t="s">
        <v>337</v>
      </c>
      <c r="AZ48" s="336"/>
      <c r="BA48" s="70"/>
      <c r="BB48" s="70"/>
      <c r="BC48" s="70"/>
      <c r="BD48" s="309" t="s">
        <v>533</v>
      </c>
      <c r="BE48" s="309" t="s">
        <v>642</v>
      </c>
      <c r="BF48" s="70"/>
      <c r="BG48" s="70"/>
      <c r="BH48" s="309" t="s">
        <v>455</v>
      </c>
      <c r="BI48" s="70"/>
      <c r="BJ48" s="309" t="s">
        <v>640</v>
      </c>
      <c r="BK48" s="70"/>
      <c r="BL48" s="287" t="s">
        <v>344</v>
      </c>
      <c r="BM48" s="289" t="s">
        <v>716</v>
      </c>
      <c r="BN48" s="290" t="s">
        <v>717</v>
      </c>
      <c r="BO48" s="290" t="s">
        <v>560</v>
      </c>
      <c r="BP48" s="290" t="s">
        <v>718</v>
      </c>
      <c r="BQ48" s="284" t="s">
        <v>719</v>
      </c>
      <c r="BR48" s="286" t="s">
        <v>720</v>
      </c>
      <c r="BS48" s="291" t="s">
        <v>721</v>
      </c>
      <c r="BT48" s="304"/>
      <c r="BU48" s="285"/>
      <c r="BV48" s="74" t="s">
        <v>360</v>
      </c>
      <c r="BW48" s="75" t="s">
        <v>360</v>
      </c>
      <c r="BX48" s="293" t="s">
        <v>722</v>
      </c>
      <c r="BY48" s="294">
        <v>0.5</v>
      </c>
    </row>
    <row r="49" spans="1:77" ht="15.75" customHeight="1">
      <c r="A49" s="7"/>
      <c r="B49" s="304"/>
      <c r="C49" s="270"/>
      <c r="D49" s="270"/>
      <c r="E49" s="117" t="s">
        <v>723</v>
      </c>
      <c r="F49" s="270"/>
      <c r="G49" s="270"/>
      <c r="H49" s="270"/>
      <c r="I49" s="10"/>
      <c r="J49" s="270"/>
      <c r="K49" s="270"/>
      <c r="L49" s="270"/>
      <c r="M49" s="270"/>
      <c r="N49" s="270"/>
      <c r="O49" s="270"/>
      <c r="P49" s="270"/>
      <c r="Q49" s="270"/>
      <c r="R49" s="270"/>
      <c r="S49" s="270"/>
      <c r="T49" s="270"/>
      <c r="U49" s="270"/>
      <c r="V49" s="270"/>
      <c r="W49" s="270"/>
      <c r="X49" s="270"/>
      <c r="Y49" s="270"/>
      <c r="Z49" s="270"/>
      <c r="AA49" s="270"/>
      <c r="AB49" s="270"/>
      <c r="AC49" s="119"/>
      <c r="AD49" s="119"/>
      <c r="AE49" s="270"/>
      <c r="AF49" s="119"/>
      <c r="AG49" s="270"/>
      <c r="AH49" s="120" t="s">
        <v>724</v>
      </c>
      <c r="AI49" s="10" t="s">
        <v>288</v>
      </c>
      <c r="AJ49" s="10">
        <v>15</v>
      </c>
      <c r="AK49" s="10" t="s">
        <v>298</v>
      </c>
      <c r="AL49" s="10">
        <v>15</v>
      </c>
      <c r="AM49" s="10" t="s">
        <v>303</v>
      </c>
      <c r="AN49" s="10">
        <v>15</v>
      </c>
      <c r="AO49" s="10" t="s">
        <v>322</v>
      </c>
      <c r="AP49" s="10">
        <v>15</v>
      </c>
      <c r="AQ49" s="10" t="s">
        <v>324</v>
      </c>
      <c r="AR49" s="10">
        <v>15</v>
      </c>
      <c r="AS49" s="120" t="s">
        <v>327</v>
      </c>
      <c r="AT49" s="10">
        <v>15</v>
      </c>
      <c r="AU49" s="10" t="s">
        <v>330</v>
      </c>
      <c r="AV49" s="10">
        <v>10</v>
      </c>
      <c r="AW49" s="10">
        <v>100</v>
      </c>
      <c r="AX49" s="117" t="s">
        <v>724</v>
      </c>
      <c r="AY49" s="270"/>
      <c r="AZ49" s="270"/>
      <c r="BA49" s="10"/>
      <c r="BB49" s="10"/>
      <c r="BC49" s="10"/>
      <c r="BD49" s="270"/>
      <c r="BE49" s="270"/>
      <c r="BF49" s="10"/>
      <c r="BG49" s="10"/>
      <c r="BH49" s="270"/>
      <c r="BI49" s="10"/>
      <c r="BJ49" s="270"/>
      <c r="BK49" s="10"/>
      <c r="BL49" s="270"/>
      <c r="BM49" s="271"/>
      <c r="BN49" s="270"/>
      <c r="BO49" s="270"/>
      <c r="BP49" s="270"/>
      <c r="BQ49" s="285"/>
      <c r="BR49" s="266"/>
      <c r="BS49" s="292"/>
      <c r="BT49" s="304"/>
      <c r="BU49" s="285"/>
      <c r="BV49" s="124" t="s">
        <v>360</v>
      </c>
      <c r="BW49" s="125" t="s">
        <v>360</v>
      </c>
      <c r="BX49" s="271"/>
      <c r="BY49" s="283"/>
    </row>
    <row r="50" spans="1:77" ht="90" customHeight="1">
      <c r="A50" s="7"/>
      <c r="B50" s="304"/>
      <c r="C50" s="270"/>
      <c r="D50" s="270"/>
      <c r="E50" s="117" t="s">
        <v>725</v>
      </c>
      <c r="F50" s="270"/>
      <c r="G50" s="270"/>
      <c r="H50" s="270"/>
      <c r="I50" s="10"/>
      <c r="J50" s="270"/>
      <c r="K50" s="270"/>
      <c r="L50" s="270"/>
      <c r="M50" s="270"/>
      <c r="N50" s="270"/>
      <c r="O50" s="270"/>
      <c r="P50" s="270"/>
      <c r="Q50" s="270"/>
      <c r="R50" s="270"/>
      <c r="S50" s="270"/>
      <c r="T50" s="270"/>
      <c r="U50" s="270"/>
      <c r="V50" s="270"/>
      <c r="W50" s="270"/>
      <c r="X50" s="270"/>
      <c r="Y50" s="270"/>
      <c r="Z50" s="270"/>
      <c r="AA50" s="270"/>
      <c r="AB50" s="270"/>
      <c r="AC50" s="119"/>
      <c r="AD50" s="119"/>
      <c r="AE50" s="270"/>
      <c r="AF50" s="119"/>
      <c r="AG50" s="270"/>
      <c r="AH50" s="120" t="s">
        <v>726</v>
      </c>
      <c r="AI50" s="10" t="s">
        <v>288</v>
      </c>
      <c r="AJ50" s="10">
        <v>15</v>
      </c>
      <c r="AK50" s="10" t="s">
        <v>298</v>
      </c>
      <c r="AL50" s="10">
        <v>15</v>
      </c>
      <c r="AM50" s="10" t="s">
        <v>303</v>
      </c>
      <c r="AN50" s="10">
        <v>15</v>
      </c>
      <c r="AO50" s="10" t="s">
        <v>322</v>
      </c>
      <c r="AP50" s="10">
        <v>15</v>
      </c>
      <c r="AQ50" s="10" t="s">
        <v>324</v>
      </c>
      <c r="AR50" s="10">
        <v>15</v>
      </c>
      <c r="AS50" s="120" t="s">
        <v>327</v>
      </c>
      <c r="AT50" s="10">
        <v>15</v>
      </c>
      <c r="AU50" s="10" t="s">
        <v>330</v>
      </c>
      <c r="AV50" s="10">
        <v>10</v>
      </c>
      <c r="AW50" s="10">
        <v>100</v>
      </c>
      <c r="AX50" s="117" t="s">
        <v>726</v>
      </c>
      <c r="AY50" s="270"/>
      <c r="AZ50" s="270"/>
      <c r="BA50" s="10"/>
      <c r="BB50" s="10"/>
      <c r="BC50" s="10"/>
      <c r="BD50" s="270"/>
      <c r="BE50" s="270"/>
      <c r="BF50" s="10"/>
      <c r="BG50" s="10"/>
      <c r="BH50" s="270"/>
      <c r="BI50" s="10"/>
      <c r="BJ50" s="270"/>
      <c r="BK50" s="10"/>
      <c r="BL50" s="270"/>
      <c r="BM50" s="307" t="s">
        <v>727</v>
      </c>
      <c r="BN50" s="270"/>
      <c r="BO50" s="270"/>
      <c r="BP50" s="270"/>
      <c r="BQ50" s="285"/>
      <c r="BR50" s="266"/>
      <c r="BS50" s="297" t="s">
        <v>728</v>
      </c>
      <c r="BT50" s="304"/>
      <c r="BU50" s="285"/>
      <c r="BV50" s="124" t="s">
        <v>360</v>
      </c>
      <c r="BW50" s="125" t="s">
        <v>360</v>
      </c>
      <c r="BX50" s="295" t="s">
        <v>729</v>
      </c>
      <c r="BY50" s="280">
        <v>0.6</v>
      </c>
    </row>
    <row r="51" spans="1:77" ht="15.75" customHeight="1">
      <c r="A51" s="7"/>
      <c r="B51" s="282"/>
      <c r="C51" s="271"/>
      <c r="D51" s="271"/>
      <c r="E51" s="78" t="s">
        <v>730</v>
      </c>
      <c r="F51" s="288"/>
      <c r="G51" s="271"/>
      <c r="H51" s="271"/>
      <c r="I51" s="81"/>
      <c r="J51" s="271"/>
      <c r="K51" s="271"/>
      <c r="L51" s="271"/>
      <c r="M51" s="271"/>
      <c r="N51" s="271"/>
      <c r="O51" s="271"/>
      <c r="P51" s="271"/>
      <c r="Q51" s="271"/>
      <c r="R51" s="271"/>
      <c r="S51" s="271"/>
      <c r="T51" s="271"/>
      <c r="U51" s="271"/>
      <c r="V51" s="271"/>
      <c r="W51" s="271"/>
      <c r="X51" s="271"/>
      <c r="Y51" s="271"/>
      <c r="Z51" s="271"/>
      <c r="AA51" s="271"/>
      <c r="AB51" s="271"/>
      <c r="AC51" s="105"/>
      <c r="AD51" s="105"/>
      <c r="AE51" s="271"/>
      <c r="AF51" s="105"/>
      <c r="AG51" s="271"/>
      <c r="AH51" s="81" t="s">
        <v>731</v>
      </c>
      <c r="AI51" s="81" t="s">
        <v>288</v>
      </c>
      <c r="AJ51" s="81">
        <v>15</v>
      </c>
      <c r="AK51" s="81" t="s">
        <v>298</v>
      </c>
      <c r="AL51" s="81">
        <v>15</v>
      </c>
      <c r="AM51" s="81" t="s">
        <v>303</v>
      </c>
      <c r="AN51" s="81">
        <v>15</v>
      </c>
      <c r="AO51" s="81" t="s">
        <v>322</v>
      </c>
      <c r="AP51" s="81">
        <v>15</v>
      </c>
      <c r="AQ51" s="81" t="s">
        <v>324</v>
      </c>
      <c r="AR51" s="81">
        <v>15</v>
      </c>
      <c r="AS51" s="79" t="s">
        <v>327</v>
      </c>
      <c r="AT51" s="81">
        <v>15</v>
      </c>
      <c r="AU51" s="81" t="s">
        <v>330</v>
      </c>
      <c r="AV51" s="81">
        <v>10</v>
      </c>
      <c r="AW51" s="81">
        <v>100</v>
      </c>
      <c r="AX51" s="78" t="s">
        <v>731</v>
      </c>
      <c r="AY51" s="271"/>
      <c r="AZ51" s="271"/>
      <c r="BA51" s="81"/>
      <c r="BB51" s="81"/>
      <c r="BC51" s="81"/>
      <c r="BD51" s="271"/>
      <c r="BE51" s="271"/>
      <c r="BF51" s="81"/>
      <c r="BG51" s="81"/>
      <c r="BH51" s="271"/>
      <c r="BI51" s="81"/>
      <c r="BJ51" s="271"/>
      <c r="BK51" s="81"/>
      <c r="BL51" s="288"/>
      <c r="BM51" s="296"/>
      <c r="BN51" s="271"/>
      <c r="BO51" s="271"/>
      <c r="BP51" s="271"/>
      <c r="BQ51" s="283"/>
      <c r="BR51" s="263"/>
      <c r="BS51" s="298"/>
      <c r="BT51" s="304"/>
      <c r="BU51" s="285"/>
      <c r="BV51" s="86" t="s">
        <v>360</v>
      </c>
      <c r="BW51" s="87" t="s">
        <v>360</v>
      </c>
      <c r="BX51" s="296"/>
      <c r="BY51" s="281"/>
    </row>
    <row r="52" spans="1:77" ht="97.5" customHeight="1">
      <c r="A52" s="7"/>
      <c r="B52" s="314">
        <v>14</v>
      </c>
      <c r="C52" s="290" t="s">
        <v>732</v>
      </c>
      <c r="D52" s="290" t="s">
        <v>733</v>
      </c>
      <c r="E52" s="50" t="s">
        <v>734</v>
      </c>
      <c r="F52" s="50" t="s">
        <v>735</v>
      </c>
      <c r="G52" s="289" t="s">
        <v>736</v>
      </c>
      <c r="H52" s="289" t="s">
        <v>211</v>
      </c>
      <c r="I52" s="309" t="str">
        <f>MID(H52,1,1)</f>
        <v>2</v>
      </c>
      <c r="J52" s="309" t="s">
        <v>230</v>
      </c>
      <c r="K52" s="309" t="s">
        <v>230</v>
      </c>
      <c r="L52" s="309" t="s">
        <v>230</v>
      </c>
      <c r="M52" s="309" t="s">
        <v>230</v>
      </c>
      <c r="N52" s="309" t="s">
        <v>230</v>
      </c>
      <c r="O52" s="309" t="s">
        <v>228</v>
      </c>
      <c r="P52" s="309" t="s">
        <v>228</v>
      </c>
      <c r="Q52" s="309" t="s">
        <v>228</v>
      </c>
      <c r="R52" s="309" t="s">
        <v>228</v>
      </c>
      <c r="S52" s="309" t="s">
        <v>230</v>
      </c>
      <c r="T52" s="309" t="s">
        <v>230</v>
      </c>
      <c r="U52" s="309" t="s">
        <v>230</v>
      </c>
      <c r="V52" s="309" t="s">
        <v>230</v>
      </c>
      <c r="W52" s="309" t="s">
        <v>230</v>
      </c>
      <c r="X52" s="309" t="s">
        <v>230</v>
      </c>
      <c r="Y52" s="309" t="s">
        <v>228</v>
      </c>
      <c r="Z52" s="309" t="s">
        <v>230</v>
      </c>
      <c r="AA52" s="309" t="s">
        <v>230</v>
      </c>
      <c r="AB52" s="309" t="s">
        <v>228</v>
      </c>
      <c r="AC52" s="309">
        <f>IF(Y52="Si","19",COUNTIF(J52:AB53,"si"))</f>
        <v>13</v>
      </c>
      <c r="AD52" s="309">
        <f>VALUE(IF(AC52&lt;=5,5,IF(AND(AC52&gt;5,AC52&lt;=11),10,IF(AC52&gt;11,20,0))))</f>
        <v>20</v>
      </c>
      <c r="AE52" s="309" t="str">
        <f>IF(AD52=5,"Moderado",IF(AD52=10,"Mayor",IF(AD52=20,"Catastrófico",0)))</f>
        <v>Catastrófico</v>
      </c>
      <c r="AF52" s="309">
        <f>I52*AD52</f>
        <v>40</v>
      </c>
      <c r="AG52" s="310" t="s">
        <v>737</v>
      </c>
      <c r="AH52" s="70" t="s">
        <v>738</v>
      </c>
      <c r="AI52" s="70" t="s">
        <v>288</v>
      </c>
      <c r="AJ52" s="70">
        <f t="shared" ref="AJ52:AJ53" si="30">IF(AI52="asignado",15,0)</f>
        <v>15</v>
      </c>
      <c r="AK52" s="70" t="s">
        <v>298</v>
      </c>
      <c r="AL52" s="70">
        <f t="shared" ref="AL52:AL53" si="31">IF(AK52="adecuado",15,0)</f>
        <v>15</v>
      </c>
      <c r="AM52" s="70" t="s">
        <v>303</v>
      </c>
      <c r="AN52" s="70">
        <f t="shared" ref="AN52:AN53" si="32">IF(AM52="oportuna",15,0)</f>
        <v>15</v>
      </c>
      <c r="AO52" s="70" t="s">
        <v>322</v>
      </c>
      <c r="AP52" s="70">
        <f t="shared" ref="AP52:AP53" si="33">IF(AO52="prevenir",15,IF(AO52="detectar",10,0))</f>
        <v>15</v>
      </c>
      <c r="AQ52" s="70" t="s">
        <v>324</v>
      </c>
      <c r="AR52" s="70">
        <f t="shared" ref="AR52:AR53" si="34">IF(AQ52="confiable",15,0)</f>
        <v>15</v>
      </c>
      <c r="AS52" s="70" t="s">
        <v>327</v>
      </c>
      <c r="AT52" s="70">
        <f t="shared" ref="AT52:AT53" si="35">IF(AS52="Se investigan y resuelven oportunamente ",15,0)</f>
        <v>15</v>
      </c>
      <c r="AU52" s="70" t="s">
        <v>330</v>
      </c>
      <c r="AV52" s="70">
        <f t="shared" ref="AV52:AV53" si="36">IF(AU52="completa",10,IF(AU52="incompleta",5,0))</f>
        <v>10</v>
      </c>
      <c r="AW52" s="70">
        <f t="shared" ref="AW52:AW53" si="37">AJ52+AL52+AN52+AP52+AR52+AT52+AV52</f>
        <v>100</v>
      </c>
      <c r="AX52" s="50" t="s">
        <v>739</v>
      </c>
      <c r="AY52" s="70" t="str">
        <f t="shared" ref="AY52:AY53" si="38">IF(AW52&lt;=85,"Débil",IF(AND(AW52&gt;=86,AW52&lt;=95),"Moderado",IF(AW52&gt;95,"Fuerte")))</f>
        <v>Fuerte</v>
      </c>
      <c r="AZ52" s="70" t="s">
        <v>337</v>
      </c>
      <c r="BA52" s="70" t="str">
        <f t="shared" ref="BA52:BA53" si="39">IF(AND(AY52="Fuerte",AZ52="Fuerte"),"Fuerte",IF(AND(AY52="Fuerte",AZ52="Moderado"),"Moderado",IF(AND(AY52="Fuerte",AZ52="Débil"),"Débil",IF(AND(AY52="Moderado",AZ52="Fuerte"),"Moderado",IF(AND(AY52="Moderado",AZ52="Moderado"),"Moderado",IF(AND(AY52="Moderado",AZ52="Débil"),"Débil",IF(AND(AY52="Débil",AZ52="Fuerte"),"Débil",IF(AND(AY52="Débil",AZ52="Moderado"),"Débil",IF(AND(AY52="Débil",AZ52="Débil"),"Débil",)))))))))</f>
        <v>Fuerte</v>
      </c>
      <c r="BB52" s="70">
        <f t="shared" ref="BB52:BB53" si="40">IF(BA52="Débil",0,IF(BA52="Moderado",75,IF(BA52="Fuerte",100,)))</f>
        <v>100</v>
      </c>
      <c r="BC52" s="309">
        <f>AVERAGE(BB53)</f>
        <v>100</v>
      </c>
      <c r="BD52" s="309" t="str">
        <f>IF(BC52&lt;50,"Débil",IF(AND(BC52&gt;=50,BC52&lt;99),"Moderado",IF(BC52=100,"Fuerte",)))</f>
        <v>Fuerte</v>
      </c>
      <c r="BE52" s="309" t="s">
        <v>230</v>
      </c>
      <c r="BF52" s="309">
        <f>VALUE(IF(AND(BD52="Fuerte",BE52="Si"),I52-2,IF(AND(BD52="Moderado",BE52="Si"),I52-1,I52)))</f>
        <v>0</v>
      </c>
      <c r="BG52" s="309" t="s">
        <v>1486</v>
      </c>
      <c r="BH52" s="309" t="s">
        <v>435</v>
      </c>
      <c r="BI52" s="309">
        <f t="shared" ref="BI52:BJ52" si="41">AD52</f>
        <v>20</v>
      </c>
      <c r="BJ52" s="309" t="str">
        <f t="shared" si="41"/>
        <v>Catastrófico</v>
      </c>
      <c r="BK52" s="309" t="e">
        <f>BG52*BI52</f>
        <v>#VALUE!</v>
      </c>
      <c r="BL52" s="310" t="s">
        <v>556</v>
      </c>
      <c r="BM52" s="50" t="s">
        <v>740</v>
      </c>
      <c r="BN52" s="65" t="s">
        <v>741</v>
      </c>
      <c r="BO52" s="65" t="s">
        <v>742</v>
      </c>
      <c r="BP52" s="65" t="s">
        <v>743</v>
      </c>
      <c r="BQ52" s="299" t="s">
        <v>744</v>
      </c>
      <c r="BR52" s="300" t="s">
        <v>745</v>
      </c>
      <c r="BS52" s="73" t="s">
        <v>746</v>
      </c>
      <c r="BT52" s="304"/>
      <c r="BU52" s="285"/>
      <c r="BV52" s="74" t="s">
        <v>360</v>
      </c>
      <c r="BW52" s="75" t="s">
        <v>360</v>
      </c>
      <c r="BX52" s="140" t="s">
        <v>747</v>
      </c>
      <c r="BY52" s="77">
        <v>0.72</v>
      </c>
    </row>
    <row r="53" spans="1:77" ht="97.5" customHeight="1">
      <c r="A53" s="7"/>
      <c r="B53" s="279"/>
      <c r="C53" s="296"/>
      <c r="D53" s="296"/>
      <c r="E53" s="147" t="s">
        <v>748</v>
      </c>
      <c r="F53" s="147" t="s">
        <v>735</v>
      </c>
      <c r="G53" s="296"/>
      <c r="H53" s="296"/>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6"/>
      <c r="AH53" s="148" t="s">
        <v>749</v>
      </c>
      <c r="AI53" s="148" t="s">
        <v>288</v>
      </c>
      <c r="AJ53" s="148">
        <f t="shared" si="30"/>
        <v>15</v>
      </c>
      <c r="AK53" s="148" t="s">
        <v>298</v>
      </c>
      <c r="AL53" s="148">
        <f t="shared" si="31"/>
        <v>15</v>
      </c>
      <c r="AM53" s="148" t="s">
        <v>303</v>
      </c>
      <c r="AN53" s="148">
        <f t="shared" si="32"/>
        <v>15</v>
      </c>
      <c r="AO53" s="148" t="s">
        <v>322</v>
      </c>
      <c r="AP53" s="148">
        <f t="shared" si="33"/>
        <v>15</v>
      </c>
      <c r="AQ53" s="148" t="s">
        <v>324</v>
      </c>
      <c r="AR53" s="148">
        <f t="shared" si="34"/>
        <v>15</v>
      </c>
      <c r="AS53" s="148" t="s">
        <v>327</v>
      </c>
      <c r="AT53" s="148">
        <f t="shared" si="35"/>
        <v>15</v>
      </c>
      <c r="AU53" s="148" t="s">
        <v>330</v>
      </c>
      <c r="AV53" s="148">
        <f t="shared" si="36"/>
        <v>10</v>
      </c>
      <c r="AW53" s="148">
        <f t="shared" si="37"/>
        <v>100</v>
      </c>
      <c r="AX53" s="147" t="s">
        <v>750</v>
      </c>
      <c r="AY53" s="148" t="str">
        <f t="shared" si="38"/>
        <v>Fuerte</v>
      </c>
      <c r="AZ53" s="148" t="s">
        <v>337</v>
      </c>
      <c r="BA53" s="148" t="str">
        <f t="shared" si="39"/>
        <v>Fuerte</v>
      </c>
      <c r="BB53" s="148">
        <f t="shared" si="40"/>
        <v>100</v>
      </c>
      <c r="BC53" s="296"/>
      <c r="BD53" s="296"/>
      <c r="BE53" s="296"/>
      <c r="BF53" s="296"/>
      <c r="BG53" s="296"/>
      <c r="BH53" s="296"/>
      <c r="BI53" s="296"/>
      <c r="BJ53" s="296"/>
      <c r="BK53" s="296"/>
      <c r="BL53" s="296"/>
      <c r="BM53" s="147" t="s">
        <v>751</v>
      </c>
      <c r="BN53" s="149" t="s">
        <v>741</v>
      </c>
      <c r="BO53" s="149" t="s">
        <v>742</v>
      </c>
      <c r="BP53" s="149" t="s">
        <v>752</v>
      </c>
      <c r="BQ53" s="296"/>
      <c r="BR53" s="301"/>
      <c r="BS53" s="84" t="s">
        <v>753</v>
      </c>
      <c r="BT53" s="279"/>
      <c r="BU53" s="281"/>
      <c r="BV53" s="86" t="s">
        <v>360</v>
      </c>
      <c r="BW53" s="87" t="s">
        <v>360</v>
      </c>
      <c r="BX53" s="135" t="s">
        <v>754</v>
      </c>
      <c r="BY53" s="89">
        <v>1</v>
      </c>
    </row>
    <row r="54" spans="1:77" ht="15.75" customHeight="1">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150"/>
      <c r="BT54" s="150"/>
      <c r="BU54" s="150"/>
      <c r="BV54" s="150"/>
      <c r="BW54" s="150"/>
      <c r="BX54" s="7"/>
      <c r="BY54" s="7"/>
    </row>
    <row r="55" spans="1:77" ht="15.75" customHeight="1">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150"/>
      <c r="BT55" s="150"/>
      <c r="BU55" s="150"/>
      <c r="BV55" s="150"/>
      <c r="BW55" s="150"/>
      <c r="BX55" s="7"/>
      <c r="BY55" s="7"/>
    </row>
    <row r="56" spans="1:77" ht="15.75" customHeight="1">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150"/>
      <c r="BT56" s="150"/>
      <c r="BU56" s="150"/>
      <c r="BV56" s="150"/>
      <c r="BW56" s="150"/>
      <c r="BX56" s="7"/>
      <c r="BY56" s="7"/>
    </row>
    <row r="57" spans="1:77" ht="15.75" customHeight="1">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150"/>
      <c r="BT57" s="150"/>
      <c r="BU57" s="150"/>
      <c r="BV57" s="150"/>
      <c r="BW57" s="150"/>
      <c r="BX57" s="7"/>
      <c r="BY57" s="7"/>
    </row>
    <row r="58" spans="1:77" ht="15.75" customHeight="1">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150"/>
      <c r="BT58" s="150"/>
      <c r="BU58" s="150"/>
      <c r="BV58" s="150"/>
      <c r="BW58" s="150"/>
      <c r="BX58" s="7"/>
      <c r="BY58" s="7"/>
    </row>
    <row r="59" spans="1:77" ht="15.75" customHeight="1">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150"/>
      <c r="BT59" s="150"/>
      <c r="BU59" s="150"/>
      <c r="BV59" s="150"/>
      <c r="BW59" s="150"/>
      <c r="BX59" s="7"/>
      <c r="BY59" s="7"/>
    </row>
    <row r="60" spans="1:77" ht="15.75" customHeight="1">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150"/>
      <c r="BT60" s="150"/>
      <c r="BU60" s="150"/>
      <c r="BV60" s="150"/>
      <c r="BW60" s="150"/>
      <c r="BX60" s="7"/>
      <c r="BY60" s="7"/>
    </row>
    <row r="61" spans="1:77" ht="15.7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150"/>
      <c r="BT61" s="150"/>
      <c r="BU61" s="150"/>
      <c r="BV61" s="150"/>
      <c r="BW61" s="150"/>
      <c r="BX61" s="7"/>
      <c r="BY61" s="7"/>
    </row>
    <row r="62" spans="1:77" ht="15.7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150"/>
      <c r="BT62" s="150"/>
      <c r="BU62" s="150"/>
      <c r="BV62" s="150"/>
      <c r="BW62" s="150"/>
      <c r="BX62" s="7"/>
      <c r="BY62" s="7"/>
    </row>
    <row r="63" spans="1:77" ht="15.7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150"/>
      <c r="BT63" s="150"/>
      <c r="BU63" s="150"/>
      <c r="BV63" s="150"/>
      <c r="BW63" s="150"/>
      <c r="BX63" s="7"/>
      <c r="BY63" s="7"/>
    </row>
    <row r="64" spans="1:77" ht="15.75"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150"/>
      <c r="BT64" s="150"/>
      <c r="BU64" s="150"/>
      <c r="BV64" s="150"/>
      <c r="BW64" s="150"/>
      <c r="BX64" s="7"/>
      <c r="BY64" s="7"/>
    </row>
    <row r="65" spans="1:77" ht="15.75" customHeight="1">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150"/>
      <c r="BT65" s="150"/>
      <c r="BU65" s="150"/>
      <c r="BV65" s="150"/>
      <c r="BW65" s="150"/>
      <c r="BX65" s="7"/>
      <c r="BY65" s="7"/>
    </row>
    <row r="66" spans="1:77" ht="15.7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150"/>
      <c r="BT66" s="150"/>
      <c r="BU66" s="150"/>
      <c r="BV66" s="150"/>
      <c r="BW66" s="150"/>
      <c r="BX66" s="7"/>
      <c r="BY66" s="7"/>
    </row>
    <row r="67" spans="1:77" ht="15.75"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150"/>
      <c r="BT67" s="150"/>
      <c r="BU67" s="150"/>
      <c r="BV67" s="150"/>
      <c r="BW67" s="150"/>
      <c r="BX67" s="7"/>
      <c r="BY67" s="7"/>
    </row>
    <row r="68" spans="1:77" ht="15.75" customHeight="1">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150"/>
      <c r="BT68" s="150"/>
      <c r="BU68" s="150"/>
      <c r="BV68" s="150"/>
      <c r="BW68" s="150"/>
      <c r="BX68" s="7"/>
      <c r="BY68" s="7"/>
    </row>
    <row r="69" spans="1:77" ht="15.75" customHeight="1">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150"/>
      <c r="BT69" s="150"/>
      <c r="BU69" s="150"/>
      <c r="BV69" s="150"/>
      <c r="BW69" s="150"/>
      <c r="BX69" s="7"/>
      <c r="BY69" s="7"/>
    </row>
    <row r="70" spans="1:77" ht="15.75"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150"/>
      <c r="BT70" s="150"/>
      <c r="BU70" s="150"/>
      <c r="BV70" s="150"/>
      <c r="BW70" s="150"/>
      <c r="BX70" s="7"/>
      <c r="BY70" s="7"/>
    </row>
    <row r="71" spans="1:77" ht="15.75"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150"/>
      <c r="BT71" s="150"/>
      <c r="BU71" s="150"/>
      <c r="BV71" s="150"/>
      <c r="BW71" s="150"/>
      <c r="BX71" s="7"/>
      <c r="BY71" s="7"/>
    </row>
    <row r="72" spans="1:77" ht="15.75" customHeight="1">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150"/>
      <c r="BT72" s="150"/>
      <c r="BU72" s="150"/>
      <c r="BV72" s="150"/>
      <c r="BW72" s="150"/>
      <c r="BX72" s="7"/>
      <c r="BY72" s="7"/>
    </row>
    <row r="73" spans="1:77" ht="15.75" customHeight="1">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150"/>
      <c r="BT73" s="150"/>
      <c r="BU73" s="150"/>
      <c r="BV73" s="150"/>
      <c r="BW73" s="150"/>
      <c r="BX73" s="7"/>
      <c r="BY73" s="7"/>
    </row>
    <row r="74" spans="1:77" ht="15.75" customHeight="1">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150"/>
      <c r="BT74" s="150"/>
      <c r="BU74" s="150"/>
      <c r="BV74" s="150"/>
      <c r="BW74" s="150"/>
      <c r="BX74" s="7"/>
      <c r="BY74" s="7"/>
    </row>
    <row r="75" spans="1:77" ht="15.75" customHeight="1">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150"/>
      <c r="BT75" s="150"/>
      <c r="BU75" s="150"/>
      <c r="BV75" s="150"/>
      <c r="BW75" s="150"/>
      <c r="BX75" s="7"/>
      <c r="BY75" s="7"/>
    </row>
    <row r="76" spans="1:77" ht="15.75" customHeight="1">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150"/>
      <c r="BT76" s="150"/>
      <c r="BU76" s="150"/>
      <c r="BV76" s="150"/>
      <c r="BW76" s="150"/>
      <c r="BX76" s="7"/>
      <c r="BY76" s="7"/>
    </row>
    <row r="77" spans="1:77" ht="15.75" customHeight="1">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150"/>
      <c r="BT77" s="150"/>
      <c r="BU77" s="150"/>
      <c r="BV77" s="150"/>
      <c r="BW77" s="150"/>
      <c r="BX77" s="7"/>
      <c r="BY77" s="7"/>
    </row>
    <row r="78" spans="1:77" ht="15.75" customHeight="1">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150"/>
      <c r="BT78" s="150"/>
      <c r="BU78" s="150"/>
      <c r="BV78" s="150"/>
      <c r="BW78" s="150"/>
      <c r="BX78" s="7"/>
      <c r="BY78" s="7"/>
    </row>
    <row r="79" spans="1:77" ht="15.75" customHeight="1">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150"/>
      <c r="BT79" s="150"/>
      <c r="BU79" s="150"/>
      <c r="BV79" s="150"/>
      <c r="BW79" s="150"/>
      <c r="BX79" s="7"/>
      <c r="BY79" s="7"/>
    </row>
    <row r="80" spans="1:77" ht="15.75" customHeight="1">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150"/>
      <c r="BT80" s="150"/>
      <c r="BU80" s="150"/>
      <c r="BV80" s="150"/>
      <c r="BW80" s="150"/>
      <c r="BX80" s="7"/>
      <c r="BY80" s="7"/>
    </row>
    <row r="81" spans="1:77" ht="15.75" customHeight="1">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150"/>
      <c r="BT81" s="150"/>
      <c r="BU81" s="150"/>
      <c r="BV81" s="150"/>
      <c r="BW81" s="150"/>
      <c r="BX81" s="7"/>
      <c r="BY81" s="7"/>
    </row>
    <row r="82" spans="1:77" ht="15.75" customHeight="1">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150"/>
      <c r="BT82" s="150"/>
      <c r="BU82" s="150"/>
      <c r="BV82" s="150"/>
      <c r="BW82" s="150"/>
      <c r="BX82" s="7"/>
      <c r="BY82" s="7"/>
    </row>
    <row r="83" spans="1:77" ht="15.75" customHeight="1">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150"/>
      <c r="BT83" s="150"/>
      <c r="BU83" s="150"/>
      <c r="BV83" s="150"/>
      <c r="BW83" s="150"/>
      <c r="BX83" s="7"/>
      <c r="BY83" s="7"/>
    </row>
    <row r="84" spans="1:77" ht="15.75" customHeight="1">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150"/>
      <c r="BT84" s="150"/>
      <c r="BU84" s="150"/>
      <c r="BV84" s="150"/>
      <c r="BW84" s="150"/>
      <c r="BX84" s="7"/>
      <c r="BY84" s="7"/>
    </row>
    <row r="85" spans="1:77" ht="15.75" customHeight="1">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150"/>
      <c r="BT85" s="150"/>
      <c r="BU85" s="150"/>
      <c r="BV85" s="150"/>
      <c r="BW85" s="150"/>
      <c r="BX85" s="7"/>
      <c r="BY85" s="7"/>
    </row>
    <row r="86" spans="1:77" ht="15.75" customHeight="1">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150"/>
      <c r="BT86" s="150"/>
      <c r="BU86" s="150"/>
      <c r="BV86" s="150"/>
      <c r="BW86" s="150"/>
      <c r="BX86" s="7"/>
      <c r="BY86" s="7"/>
    </row>
    <row r="87" spans="1:77" ht="15.75" customHeight="1">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150"/>
      <c r="BT87" s="150"/>
      <c r="BU87" s="150"/>
      <c r="BV87" s="150"/>
      <c r="BW87" s="150"/>
      <c r="BX87" s="7"/>
      <c r="BY87" s="7"/>
    </row>
    <row r="88" spans="1:77" ht="15.75" customHeight="1">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150"/>
      <c r="BT88" s="150"/>
      <c r="BU88" s="150"/>
      <c r="BV88" s="150"/>
      <c r="BW88" s="150"/>
      <c r="BX88" s="7"/>
      <c r="BY88" s="7"/>
    </row>
    <row r="89" spans="1:77" ht="15.75" customHeight="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150"/>
      <c r="BT89" s="150"/>
      <c r="BU89" s="150"/>
      <c r="BV89" s="150"/>
      <c r="BW89" s="150"/>
      <c r="BX89" s="7"/>
      <c r="BY89" s="7"/>
    </row>
    <row r="90" spans="1:77" ht="15.75" customHeight="1">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150"/>
      <c r="BT90" s="150"/>
      <c r="BU90" s="150"/>
      <c r="BV90" s="150"/>
      <c r="BW90" s="150"/>
      <c r="BX90" s="7"/>
      <c r="BY90" s="7"/>
    </row>
    <row r="91" spans="1:77" ht="15.75" customHeight="1">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150"/>
      <c r="BT91" s="150"/>
      <c r="BU91" s="150"/>
      <c r="BV91" s="150"/>
      <c r="BW91" s="150"/>
      <c r="BX91" s="7"/>
      <c r="BY91" s="7"/>
    </row>
    <row r="92" spans="1:77" ht="15.75" customHeight="1">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150"/>
      <c r="BT92" s="150"/>
      <c r="BU92" s="150"/>
      <c r="BV92" s="150"/>
      <c r="BW92" s="150"/>
      <c r="BX92" s="7"/>
      <c r="BY92" s="7"/>
    </row>
    <row r="93" spans="1:77" ht="15.75" customHeight="1">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150"/>
      <c r="BT93" s="150"/>
      <c r="BU93" s="150"/>
      <c r="BV93" s="150"/>
      <c r="BW93" s="150"/>
      <c r="BX93" s="7"/>
      <c r="BY93" s="7"/>
    </row>
    <row r="94" spans="1:77" ht="15.75" customHeight="1">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150"/>
      <c r="BT94" s="150"/>
      <c r="BU94" s="150"/>
      <c r="BV94" s="150"/>
      <c r="BW94" s="150"/>
      <c r="BX94" s="7"/>
      <c r="BY94" s="7"/>
    </row>
    <row r="95" spans="1:77" ht="15.75" customHeight="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150"/>
      <c r="BT95" s="150"/>
      <c r="BU95" s="150"/>
      <c r="BV95" s="150"/>
      <c r="BW95" s="150"/>
      <c r="BX95" s="7"/>
      <c r="BY95" s="7"/>
    </row>
    <row r="96" spans="1:77" ht="15.75" customHeight="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150"/>
      <c r="BT96" s="150"/>
      <c r="BU96" s="150"/>
      <c r="BV96" s="150"/>
      <c r="BW96" s="150"/>
      <c r="BX96" s="7"/>
      <c r="BY96" s="7"/>
    </row>
    <row r="97" spans="1:77" ht="15.75" customHeight="1">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150"/>
      <c r="BT97" s="150"/>
      <c r="BU97" s="150"/>
      <c r="BV97" s="150"/>
      <c r="BW97" s="150"/>
      <c r="BX97" s="7"/>
      <c r="BY97" s="7"/>
    </row>
    <row r="98" spans="1:77" ht="15.75" customHeight="1">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150"/>
      <c r="BT98" s="150"/>
      <c r="BU98" s="150"/>
      <c r="BV98" s="150"/>
      <c r="BW98" s="150"/>
      <c r="BX98" s="7"/>
      <c r="BY98" s="7"/>
    </row>
    <row r="99" spans="1:77" ht="15.75" customHeight="1">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150"/>
      <c r="BT99" s="150"/>
      <c r="BU99" s="150"/>
      <c r="BV99" s="150"/>
      <c r="BW99" s="150"/>
      <c r="BX99" s="7"/>
      <c r="BY99" s="7"/>
    </row>
    <row r="100" spans="1:77" ht="15.7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150"/>
      <c r="BT100" s="150"/>
      <c r="BU100" s="150"/>
      <c r="BV100" s="150"/>
      <c r="BW100" s="150"/>
      <c r="BX100" s="7"/>
      <c r="BY100" s="7"/>
    </row>
    <row r="101" spans="1:77" ht="15.7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150"/>
      <c r="BT101" s="150"/>
      <c r="BU101" s="150"/>
      <c r="BV101" s="150"/>
      <c r="BW101" s="150"/>
      <c r="BX101" s="7"/>
      <c r="BY101" s="7"/>
    </row>
    <row r="102" spans="1:77" ht="15.7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150"/>
      <c r="BT102" s="150"/>
      <c r="BU102" s="150"/>
      <c r="BV102" s="150"/>
      <c r="BW102" s="150"/>
      <c r="BX102" s="7"/>
      <c r="BY102" s="7"/>
    </row>
    <row r="103" spans="1:77" ht="15.75"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150"/>
      <c r="BT103" s="150"/>
      <c r="BU103" s="150"/>
      <c r="BV103" s="150"/>
      <c r="BW103" s="150"/>
      <c r="BX103" s="7"/>
      <c r="BY103" s="7"/>
    </row>
    <row r="104" spans="1:77" ht="15.75"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150"/>
      <c r="BT104" s="150"/>
      <c r="BU104" s="150"/>
      <c r="BV104" s="150"/>
      <c r="BW104" s="150"/>
      <c r="BX104" s="7"/>
      <c r="BY104" s="7"/>
    </row>
    <row r="105" spans="1:77" ht="15.75"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150"/>
      <c r="BT105" s="150"/>
      <c r="BU105" s="150"/>
      <c r="BV105" s="150"/>
      <c r="BW105" s="150"/>
      <c r="BX105" s="7"/>
      <c r="BY105" s="7"/>
    </row>
    <row r="106" spans="1:77" ht="15.75"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150"/>
      <c r="BT106" s="150"/>
      <c r="BU106" s="150"/>
      <c r="BV106" s="150"/>
      <c r="BW106" s="150"/>
      <c r="BX106" s="7"/>
      <c r="BY106" s="7"/>
    </row>
    <row r="107" spans="1:77" ht="15.75"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150"/>
      <c r="BT107" s="150"/>
      <c r="BU107" s="150"/>
      <c r="BV107" s="150"/>
      <c r="BW107" s="150"/>
      <c r="BX107" s="7"/>
      <c r="BY107" s="7"/>
    </row>
    <row r="108" spans="1:77" ht="15.75"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150"/>
      <c r="BT108" s="150"/>
      <c r="BU108" s="150"/>
      <c r="BV108" s="150"/>
      <c r="BW108" s="150"/>
      <c r="BX108" s="7"/>
      <c r="BY108" s="7"/>
    </row>
    <row r="109" spans="1:77" ht="15.75"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150"/>
      <c r="BT109" s="150"/>
      <c r="BU109" s="150"/>
      <c r="BV109" s="150"/>
      <c r="BW109" s="150"/>
      <c r="BX109" s="7"/>
      <c r="BY109" s="7"/>
    </row>
    <row r="110" spans="1:77" ht="15.75"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150"/>
      <c r="BT110" s="150"/>
      <c r="BU110" s="150"/>
      <c r="BV110" s="150"/>
      <c r="BW110" s="150"/>
      <c r="BX110" s="7"/>
      <c r="BY110" s="7"/>
    </row>
    <row r="111" spans="1:77" ht="15.7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150"/>
      <c r="BT111" s="150"/>
      <c r="BU111" s="150"/>
      <c r="BV111" s="150"/>
      <c r="BW111" s="150"/>
      <c r="BX111" s="7"/>
      <c r="BY111" s="7"/>
    </row>
    <row r="112" spans="1:77" ht="15.7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150"/>
      <c r="BT112" s="150"/>
      <c r="BU112" s="150"/>
      <c r="BV112" s="150"/>
      <c r="BW112" s="150"/>
      <c r="BX112" s="7"/>
      <c r="BY112" s="7"/>
    </row>
    <row r="113" spans="1:77" ht="15.75"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150"/>
      <c r="BT113" s="150"/>
      <c r="BU113" s="150"/>
      <c r="BV113" s="150"/>
      <c r="BW113" s="150"/>
      <c r="BX113" s="7"/>
      <c r="BY113" s="7"/>
    </row>
    <row r="114" spans="1:77" ht="15.75"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150"/>
      <c r="BT114" s="150"/>
      <c r="BU114" s="150"/>
      <c r="BV114" s="150"/>
      <c r="BW114" s="150"/>
      <c r="BX114" s="7"/>
      <c r="BY114" s="7"/>
    </row>
    <row r="115" spans="1:77" ht="15.75"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150"/>
      <c r="BT115" s="150"/>
      <c r="BU115" s="150"/>
      <c r="BV115" s="150"/>
      <c r="BW115" s="150"/>
      <c r="BX115" s="7"/>
      <c r="BY115" s="7"/>
    </row>
    <row r="116" spans="1:77" ht="15.75"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150"/>
      <c r="BT116" s="150"/>
      <c r="BU116" s="150"/>
      <c r="BV116" s="150"/>
      <c r="BW116" s="150"/>
      <c r="BX116" s="7"/>
      <c r="BY116" s="7"/>
    </row>
    <row r="117" spans="1:77" ht="15.7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150"/>
      <c r="BT117" s="150"/>
      <c r="BU117" s="150"/>
      <c r="BV117" s="150"/>
      <c r="BW117" s="150"/>
      <c r="BX117" s="7"/>
      <c r="BY117" s="7"/>
    </row>
    <row r="118" spans="1:77" ht="15.75"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150"/>
      <c r="BT118" s="150"/>
      <c r="BU118" s="150"/>
      <c r="BV118" s="150"/>
      <c r="BW118" s="150"/>
      <c r="BX118" s="7"/>
      <c r="BY118" s="7"/>
    </row>
    <row r="119" spans="1:77" ht="15.75"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150"/>
      <c r="BT119" s="150"/>
      <c r="BU119" s="150"/>
      <c r="BV119" s="150"/>
      <c r="BW119" s="150"/>
      <c r="BX119" s="7"/>
      <c r="BY119" s="7"/>
    </row>
    <row r="120" spans="1:77" ht="15.7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150"/>
      <c r="BT120" s="150"/>
      <c r="BU120" s="150"/>
      <c r="BV120" s="150"/>
      <c r="BW120" s="150"/>
      <c r="BX120" s="7"/>
      <c r="BY120" s="7"/>
    </row>
    <row r="121" spans="1:77" ht="15.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150"/>
      <c r="BT121" s="150"/>
      <c r="BU121" s="150"/>
      <c r="BV121" s="150"/>
      <c r="BW121" s="150"/>
      <c r="BX121" s="7"/>
      <c r="BY121" s="7"/>
    </row>
    <row r="122" spans="1:77" ht="15.75"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150"/>
      <c r="BT122" s="150"/>
      <c r="BU122" s="150"/>
      <c r="BV122" s="150"/>
      <c r="BW122" s="150"/>
      <c r="BX122" s="7"/>
      <c r="BY122" s="7"/>
    </row>
    <row r="123" spans="1:77" ht="15.75"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150"/>
      <c r="BT123" s="150"/>
      <c r="BU123" s="150"/>
      <c r="BV123" s="150"/>
      <c r="BW123" s="150"/>
      <c r="BX123" s="7"/>
      <c r="BY123" s="7"/>
    </row>
    <row r="124" spans="1:77" ht="15.75"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150"/>
      <c r="BT124" s="150"/>
      <c r="BU124" s="150"/>
      <c r="BV124" s="150"/>
      <c r="BW124" s="150"/>
      <c r="BX124" s="7"/>
      <c r="BY124" s="7"/>
    </row>
    <row r="125" spans="1:77" ht="15.75"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150"/>
      <c r="BT125" s="150"/>
      <c r="BU125" s="150"/>
      <c r="BV125" s="150"/>
      <c r="BW125" s="150"/>
      <c r="BX125" s="7"/>
      <c r="BY125" s="7"/>
    </row>
    <row r="126" spans="1:77" ht="15.75"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150"/>
      <c r="BT126" s="150"/>
      <c r="BU126" s="150"/>
      <c r="BV126" s="150"/>
      <c r="BW126" s="150"/>
      <c r="BX126" s="7"/>
      <c r="BY126" s="7"/>
    </row>
    <row r="127" spans="1:77" ht="15.75"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150"/>
      <c r="BT127" s="150"/>
      <c r="BU127" s="150"/>
      <c r="BV127" s="150"/>
      <c r="BW127" s="150"/>
      <c r="BX127" s="7"/>
      <c r="BY127" s="7"/>
    </row>
    <row r="128" spans="1:77" ht="15.75"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150"/>
      <c r="BT128" s="150"/>
      <c r="BU128" s="150"/>
      <c r="BV128" s="150"/>
      <c r="BW128" s="150"/>
      <c r="BX128" s="7"/>
      <c r="BY128" s="7"/>
    </row>
    <row r="129" spans="1:77" ht="15.75"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150"/>
      <c r="BT129" s="150"/>
      <c r="BU129" s="150"/>
      <c r="BV129" s="150"/>
      <c r="BW129" s="150"/>
      <c r="BX129" s="7"/>
      <c r="BY129" s="7"/>
    </row>
    <row r="130" spans="1:77" ht="15.75" customHeight="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150"/>
      <c r="BT130" s="150"/>
      <c r="BU130" s="150"/>
      <c r="BV130" s="150"/>
      <c r="BW130" s="150"/>
      <c r="BX130" s="7"/>
      <c r="BY130" s="7"/>
    </row>
    <row r="131" spans="1:77" ht="15.75" customHeight="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150"/>
      <c r="BT131" s="150"/>
      <c r="BU131" s="150"/>
      <c r="BV131" s="150"/>
      <c r="BW131" s="150"/>
      <c r="BX131" s="7"/>
      <c r="BY131" s="7"/>
    </row>
    <row r="132" spans="1:77" ht="15.7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150"/>
      <c r="BT132" s="150"/>
      <c r="BU132" s="150"/>
      <c r="BV132" s="150"/>
      <c r="BW132" s="150"/>
      <c r="BX132" s="7"/>
      <c r="BY132" s="7"/>
    </row>
    <row r="133" spans="1:77" ht="15.75"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150"/>
      <c r="BT133" s="150"/>
      <c r="BU133" s="150"/>
      <c r="BV133" s="150"/>
      <c r="BW133" s="150"/>
      <c r="BX133" s="7"/>
      <c r="BY133" s="7"/>
    </row>
    <row r="134" spans="1:77" ht="15.75"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150"/>
      <c r="BT134" s="150"/>
      <c r="BU134" s="150"/>
      <c r="BV134" s="150"/>
      <c r="BW134" s="150"/>
      <c r="BX134" s="7"/>
      <c r="BY134" s="7"/>
    </row>
    <row r="135" spans="1:77" ht="15.7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150"/>
      <c r="BT135" s="150"/>
      <c r="BU135" s="150"/>
      <c r="BV135" s="150"/>
      <c r="BW135" s="150"/>
      <c r="BX135" s="7"/>
      <c r="BY135" s="7"/>
    </row>
    <row r="136" spans="1:77" ht="15.75"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150"/>
      <c r="BT136" s="150"/>
      <c r="BU136" s="150"/>
      <c r="BV136" s="150"/>
      <c r="BW136" s="150"/>
      <c r="BX136" s="7"/>
      <c r="BY136" s="7"/>
    </row>
    <row r="137" spans="1:77" ht="15.75"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150"/>
      <c r="BT137" s="150"/>
      <c r="BU137" s="150"/>
      <c r="BV137" s="150"/>
      <c r="BW137" s="150"/>
      <c r="BX137" s="7"/>
      <c r="BY137" s="7"/>
    </row>
    <row r="138" spans="1:77" ht="15.75" customHeight="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150"/>
      <c r="BT138" s="150"/>
      <c r="BU138" s="150"/>
      <c r="BV138" s="150"/>
      <c r="BW138" s="150"/>
      <c r="BX138" s="7"/>
      <c r="BY138" s="7"/>
    </row>
    <row r="139" spans="1:77" ht="15.75" customHeight="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150"/>
      <c r="BT139" s="150"/>
      <c r="BU139" s="150"/>
      <c r="BV139" s="150"/>
      <c r="BW139" s="150"/>
      <c r="BX139" s="7"/>
      <c r="BY139" s="7"/>
    </row>
    <row r="140" spans="1:77" ht="15.75"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150"/>
      <c r="BT140" s="150"/>
      <c r="BU140" s="150"/>
      <c r="BV140" s="150"/>
      <c r="BW140" s="150"/>
      <c r="BX140" s="7"/>
      <c r="BY140" s="7"/>
    </row>
    <row r="141" spans="1:77" ht="15.75"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150"/>
      <c r="BT141" s="150"/>
      <c r="BU141" s="150"/>
      <c r="BV141" s="150"/>
      <c r="BW141" s="150"/>
      <c r="BX141" s="7"/>
      <c r="BY141" s="7"/>
    </row>
    <row r="142" spans="1:77" ht="15.75"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150"/>
      <c r="BT142" s="150"/>
      <c r="BU142" s="150"/>
      <c r="BV142" s="150"/>
      <c r="BW142" s="150"/>
      <c r="BX142" s="7"/>
      <c r="BY142" s="7"/>
    </row>
    <row r="143" spans="1:77" ht="15.75"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150"/>
      <c r="BT143" s="150"/>
      <c r="BU143" s="150"/>
      <c r="BV143" s="150"/>
      <c r="BW143" s="150"/>
      <c r="BX143" s="7"/>
      <c r="BY143" s="7"/>
    </row>
    <row r="144" spans="1:77" ht="15.75" customHeight="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150"/>
      <c r="BT144" s="150"/>
      <c r="BU144" s="150"/>
      <c r="BV144" s="150"/>
      <c r="BW144" s="150"/>
      <c r="BX144" s="7"/>
      <c r="BY144" s="7"/>
    </row>
    <row r="145" spans="1:77" ht="15.75" customHeight="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150"/>
      <c r="BT145" s="150"/>
      <c r="BU145" s="150"/>
      <c r="BV145" s="150"/>
      <c r="BW145" s="150"/>
      <c r="BX145" s="7"/>
      <c r="BY145" s="7"/>
    </row>
    <row r="146" spans="1:77" ht="15.7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150"/>
      <c r="BT146" s="150"/>
      <c r="BU146" s="150"/>
      <c r="BV146" s="150"/>
      <c r="BW146" s="150"/>
      <c r="BX146" s="7"/>
      <c r="BY146" s="7"/>
    </row>
    <row r="147" spans="1:77" ht="15.7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150"/>
      <c r="BT147" s="150"/>
      <c r="BU147" s="150"/>
      <c r="BV147" s="150"/>
      <c r="BW147" s="150"/>
      <c r="BX147" s="7"/>
      <c r="BY147" s="7"/>
    </row>
    <row r="148" spans="1:77" ht="15.7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150"/>
      <c r="BT148" s="150"/>
      <c r="BU148" s="150"/>
      <c r="BV148" s="150"/>
      <c r="BW148" s="150"/>
      <c r="BX148" s="7"/>
      <c r="BY148" s="7"/>
    </row>
    <row r="149" spans="1:77" ht="15.75"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150"/>
      <c r="BT149" s="150"/>
      <c r="BU149" s="150"/>
      <c r="BV149" s="150"/>
      <c r="BW149" s="150"/>
      <c r="BX149" s="7"/>
      <c r="BY149" s="7"/>
    </row>
    <row r="150" spans="1:77" ht="15.7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150"/>
      <c r="BT150" s="150"/>
      <c r="BU150" s="150"/>
      <c r="BV150" s="150"/>
      <c r="BW150" s="150"/>
      <c r="BX150" s="7"/>
      <c r="BY150" s="7"/>
    </row>
    <row r="151" spans="1:77" ht="15.75"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150"/>
      <c r="BT151" s="150"/>
      <c r="BU151" s="150"/>
      <c r="BV151" s="150"/>
      <c r="BW151" s="150"/>
      <c r="BX151" s="7"/>
      <c r="BY151" s="7"/>
    </row>
    <row r="152" spans="1:77" ht="15.75"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150"/>
      <c r="BT152" s="150"/>
      <c r="BU152" s="150"/>
      <c r="BV152" s="150"/>
      <c r="BW152" s="150"/>
      <c r="BX152" s="7"/>
      <c r="BY152" s="7"/>
    </row>
    <row r="153" spans="1:77" ht="15.75" customHeight="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150"/>
      <c r="BT153" s="150"/>
      <c r="BU153" s="150"/>
      <c r="BV153" s="150"/>
      <c r="BW153" s="150"/>
      <c r="BX153" s="7"/>
      <c r="BY153" s="7"/>
    </row>
    <row r="154" spans="1:77" ht="15.75"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150"/>
      <c r="BT154" s="150"/>
      <c r="BU154" s="150"/>
      <c r="BV154" s="150"/>
      <c r="BW154" s="150"/>
      <c r="BX154" s="7"/>
      <c r="BY154" s="7"/>
    </row>
    <row r="155" spans="1:77" ht="15.75"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150"/>
      <c r="BT155" s="150"/>
      <c r="BU155" s="150"/>
      <c r="BV155" s="150"/>
      <c r="BW155" s="150"/>
      <c r="BX155" s="7"/>
      <c r="BY155" s="7"/>
    </row>
    <row r="156" spans="1:77" ht="15.75" customHeight="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150"/>
      <c r="BT156" s="150"/>
      <c r="BU156" s="150"/>
      <c r="BV156" s="150"/>
      <c r="BW156" s="150"/>
      <c r="BX156" s="7"/>
      <c r="BY156" s="7"/>
    </row>
    <row r="157" spans="1:77" ht="15.75" customHeight="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150"/>
      <c r="BT157" s="150"/>
      <c r="BU157" s="150"/>
      <c r="BV157" s="150"/>
      <c r="BW157" s="150"/>
      <c r="BX157" s="7"/>
      <c r="BY157" s="7"/>
    </row>
    <row r="158" spans="1:77" ht="15.7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150"/>
      <c r="BT158" s="150"/>
      <c r="BU158" s="150"/>
      <c r="BV158" s="150"/>
      <c r="BW158" s="150"/>
      <c r="BX158" s="7"/>
      <c r="BY158" s="7"/>
    </row>
    <row r="159" spans="1:77" ht="15.75"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150"/>
      <c r="BT159" s="150"/>
      <c r="BU159" s="150"/>
      <c r="BV159" s="150"/>
      <c r="BW159" s="150"/>
      <c r="BX159" s="7"/>
      <c r="BY159" s="7"/>
    </row>
    <row r="160" spans="1:77" ht="15.75"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150"/>
      <c r="BT160" s="150"/>
      <c r="BU160" s="150"/>
      <c r="BV160" s="150"/>
      <c r="BW160" s="150"/>
      <c r="BX160" s="7"/>
      <c r="BY160" s="7"/>
    </row>
    <row r="161" spans="1:77" ht="15.75" customHeight="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150"/>
      <c r="BT161" s="150"/>
      <c r="BU161" s="150"/>
      <c r="BV161" s="150"/>
      <c r="BW161" s="150"/>
      <c r="BX161" s="7"/>
      <c r="BY161" s="7"/>
    </row>
    <row r="162" spans="1:77" ht="15.75" customHeight="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150"/>
      <c r="BT162" s="150"/>
      <c r="BU162" s="150"/>
      <c r="BV162" s="150"/>
      <c r="BW162" s="150"/>
      <c r="BX162" s="7"/>
      <c r="BY162" s="7"/>
    </row>
    <row r="163" spans="1:77" ht="15.75"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150"/>
      <c r="BT163" s="150"/>
      <c r="BU163" s="150"/>
      <c r="BV163" s="150"/>
      <c r="BW163" s="150"/>
      <c r="BX163" s="7"/>
      <c r="BY163" s="7"/>
    </row>
    <row r="164" spans="1:77" ht="15.75"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150"/>
      <c r="BT164" s="150"/>
      <c r="BU164" s="150"/>
      <c r="BV164" s="150"/>
      <c r="BW164" s="150"/>
      <c r="BX164" s="7"/>
      <c r="BY164" s="7"/>
    </row>
    <row r="165" spans="1:77" ht="15.75" customHeight="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150"/>
      <c r="BT165" s="150"/>
      <c r="BU165" s="150"/>
      <c r="BV165" s="150"/>
      <c r="BW165" s="150"/>
      <c r="BX165" s="7"/>
      <c r="BY165" s="7"/>
    </row>
    <row r="166" spans="1:77" ht="15.75" customHeight="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150"/>
      <c r="BT166" s="150"/>
      <c r="BU166" s="150"/>
      <c r="BV166" s="150"/>
      <c r="BW166" s="150"/>
      <c r="BX166" s="7"/>
      <c r="BY166" s="7"/>
    </row>
    <row r="167" spans="1:77" ht="15.75" customHeight="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150"/>
      <c r="BT167" s="150"/>
      <c r="BU167" s="150"/>
      <c r="BV167" s="150"/>
      <c r="BW167" s="150"/>
      <c r="BX167" s="7"/>
      <c r="BY167" s="7"/>
    </row>
    <row r="168" spans="1:77" ht="15.75" customHeight="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150"/>
      <c r="BT168" s="150"/>
      <c r="BU168" s="150"/>
      <c r="BV168" s="150"/>
      <c r="BW168" s="150"/>
      <c r="BX168" s="7"/>
      <c r="BY168" s="7"/>
    </row>
    <row r="169" spans="1:77" ht="15.75" customHeight="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150"/>
      <c r="BT169" s="150"/>
      <c r="BU169" s="150"/>
      <c r="BV169" s="150"/>
      <c r="BW169" s="150"/>
      <c r="BX169" s="7"/>
      <c r="BY169" s="7"/>
    </row>
    <row r="170" spans="1:77" ht="15.75"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150"/>
      <c r="BT170" s="150"/>
      <c r="BU170" s="150"/>
      <c r="BV170" s="150"/>
      <c r="BW170" s="150"/>
      <c r="BX170" s="7"/>
      <c r="BY170" s="7"/>
    </row>
    <row r="171" spans="1:77" ht="15.75" customHeight="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150"/>
      <c r="BT171" s="150"/>
      <c r="BU171" s="150"/>
      <c r="BV171" s="150"/>
      <c r="BW171" s="150"/>
      <c r="BX171" s="7"/>
      <c r="BY171" s="7"/>
    </row>
    <row r="172" spans="1:77" ht="15.75"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150"/>
      <c r="BT172" s="150"/>
      <c r="BU172" s="150"/>
      <c r="BV172" s="150"/>
      <c r="BW172" s="150"/>
      <c r="BX172" s="7"/>
      <c r="BY172" s="7"/>
    </row>
    <row r="173" spans="1:77" ht="15.75"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150"/>
      <c r="BT173" s="150"/>
      <c r="BU173" s="150"/>
      <c r="BV173" s="150"/>
      <c r="BW173" s="150"/>
      <c r="BX173" s="7"/>
      <c r="BY173" s="7"/>
    </row>
    <row r="174" spans="1:77" ht="15.75" customHeight="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150"/>
      <c r="BT174" s="150"/>
      <c r="BU174" s="150"/>
      <c r="BV174" s="150"/>
      <c r="BW174" s="150"/>
      <c r="BX174" s="7"/>
      <c r="BY174" s="7"/>
    </row>
    <row r="175" spans="1:77" ht="15.75" customHeight="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150"/>
      <c r="BT175" s="150"/>
      <c r="BU175" s="150"/>
      <c r="BV175" s="150"/>
      <c r="BW175" s="150"/>
      <c r="BX175" s="7"/>
      <c r="BY175" s="7"/>
    </row>
    <row r="176" spans="1:77" ht="15.75" customHeight="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150"/>
      <c r="BT176" s="150"/>
      <c r="BU176" s="150"/>
      <c r="BV176" s="150"/>
      <c r="BW176" s="150"/>
      <c r="BX176" s="7"/>
      <c r="BY176" s="7"/>
    </row>
    <row r="177" spans="1:77" ht="15.75" customHeight="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150"/>
      <c r="BT177" s="150"/>
      <c r="BU177" s="150"/>
      <c r="BV177" s="150"/>
      <c r="BW177" s="150"/>
      <c r="BX177" s="7"/>
      <c r="BY177" s="7"/>
    </row>
    <row r="178" spans="1:77" ht="15.75"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150"/>
      <c r="BT178" s="150"/>
      <c r="BU178" s="150"/>
      <c r="BV178" s="150"/>
      <c r="BW178" s="150"/>
      <c r="BX178" s="7"/>
      <c r="BY178" s="7"/>
    </row>
    <row r="179" spans="1:77" ht="15.75" customHeight="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150"/>
      <c r="BT179" s="150"/>
      <c r="BU179" s="150"/>
      <c r="BV179" s="150"/>
      <c r="BW179" s="150"/>
      <c r="BX179" s="7"/>
      <c r="BY179" s="7"/>
    </row>
    <row r="180" spans="1:77" ht="15.75" customHeight="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150"/>
      <c r="BT180" s="150"/>
      <c r="BU180" s="150"/>
      <c r="BV180" s="150"/>
      <c r="BW180" s="150"/>
      <c r="BX180" s="7"/>
      <c r="BY180" s="7"/>
    </row>
    <row r="181" spans="1:77" ht="15.75" customHeight="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150"/>
      <c r="BT181" s="150"/>
      <c r="BU181" s="150"/>
      <c r="BV181" s="150"/>
      <c r="BW181" s="150"/>
      <c r="BX181" s="7"/>
      <c r="BY181" s="7"/>
    </row>
    <row r="182" spans="1:77" ht="15.75" customHeight="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150"/>
      <c r="BT182" s="150"/>
      <c r="BU182" s="150"/>
      <c r="BV182" s="150"/>
      <c r="BW182" s="150"/>
      <c r="BX182" s="7"/>
      <c r="BY182" s="7"/>
    </row>
    <row r="183" spans="1:77" ht="15.75" customHeigh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150"/>
      <c r="BT183" s="150"/>
      <c r="BU183" s="150"/>
      <c r="BV183" s="150"/>
      <c r="BW183" s="150"/>
      <c r="BX183" s="7"/>
      <c r="BY183" s="7"/>
    </row>
    <row r="184" spans="1:77" ht="15.75" customHeight="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150"/>
      <c r="BT184" s="150"/>
      <c r="BU184" s="150"/>
      <c r="BV184" s="150"/>
      <c r="BW184" s="150"/>
      <c r="BX184" s="7"/>
      <c r="BY184" s="7"/>
    </row>
    <row r="185" spans="1:77" ht="15.75" customHeight="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150"/>
      <c r="BT185" s="150"/>
      <c r="BU185" s="150"/>
      <c r="BV185" s="150"/>
      <c r="BW185" s="150"/>
      <c r="BX185" s="7"/>
      <c r="BY185" s="7"/>
    </row>
    <row r="186" spans="1:77" ht="15.75" customHeight="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150"/>
      <c r="BT186" s="150"/>
      <c r="BU186" s="150"/>
      <c r="BV186" s="150"/>
      <c r="BW186" s="150"/>
      <c r="BX186" s="7"/>
      <c r="BY186" s="7"/>
    </row>
    <row r="187" spans="1:77" ht="15.75" customHeight="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150"/>
      <c r="BT187" s="150"/>
      <c r="BU187" s="150"/>
      <c r="BV187" s="150"/>
      <c r="BW187" s="150"/>
      <c r="BX187" s="7"/>
      <c r="BY187" s="7"/>
    </row>
    <row r="188" spans="1:77" ht="15.75" customHeight="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150"/>
      <c r="BT188" s="150"/>
      <c r="BU188" s="150"/>
      <c r="BV188" s="150"/>
      <c r="BW188" s="150"/>
      <c r="BX188" s="7"/>
      <c r="BY188" s="7"/>
    </row>
    <row r="189" spans="1:77" ht="15.75"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150"/>
      <c r="BT189" s="150"/>
      <c r="BU189" s="150"/>
      <c r="BV189" s="150"/>
      <c r="BW189" s="150"/>
      <c r="BX189" s="7"/>
      <c r="BY189" s="7"/>
    </row>
    <row r="190" spans="1:77" ht="15.75" customHeight="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150"/>
      <c r="BT190" s="150"/>
      <c r="BU190" s="150"/>
      <c r="BV190" s="150"/>
      <c r="BW190" s="150"/>
      <c r="BX190" s="7"/>
      <c r="BY190" s="7"/>
    </row>
    <row r="191" spans="1:77" ht="15.75"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150"/>
      <c r="BT191" s="150"/>
      <c r="BU191" s="150"/>
      <c r="BV191" s="150"/>
      <c r="BW191" s="150"/>
      <c r="BX191" s="7"/>
      <c r="BY191" s="7"/>
    </row>
    <row r="192" spans="1:77" ht="15.75" customHeight="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150"/>
      <c r="BT192" s="150"/>
      <c r="BU192" s="150"/>
      <c r="BV192" s="150"/>
      <c r="BW192" s="150"/>
      <c r="BX192" s="7"/>
      <c r="BY192" s="7"/>
    </row>
    <row r="193" spans="1:77" ht="15.75" customHeight="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150"/>
      <c r="BT193" s="150"/>
      <c r="BU193" s="150"/>
      <c r="BV193" s="150"/>
      <c r="BW193" s="150"/>
      <c r="BX193" s="7"/>
      <c r="BY193" s="7"/>
    </row>
    <row r="194" spans="1:77" ht="15.75" customHeight="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150"/>
      <c r="BT194" s="150"/>
      <c r="BU194" s="150"/>
      <c r="BV194" s="150"/>
      <c r="BW194" s="150"/>
      <c r="BX194" s="7"/>
      <c r="BY194" s="7"/>
    </row>
    <row r="195" spans="1:77" ht="15.75" customHeight="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150"/>
      <c r="BT195" s="150"/>
      <c r="BU195" s="150"/>
      <c r="BV195" s="150"/>
      <c r="BW195" s="150"/>
      <c r="BX195" s="7"/>
      <c r="BY195" s="7"/>
    </row>
    <row r="196" spans="1:77" ht="15.75" customHeight="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150"/>
      <c r="BT196" s="150"/>
      <c r="BU196" s="150"/>
      <c r="BV196" s="150"/>
      <c r="BW196" s="150"/>
      <c r="BX196" s="7"/>
      <c r="BY196" s="7"/>
    </row>
    <row r="197" spans="1:77" ht="15.75" customHeight="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150"/>
      <c r="BT197" s="150"/>
      <c r="BU197" s="150"/>
      <c r="BV197" s="150"/>
      <c r="BW197" s="150"/>
      <c r="BX197" s="7"/>
      <c r="BY197" s="7"/>
    </row>
    <row r="198" spans="1:77" ht="15.75"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150"/>
      <c r="BT198" s="150"/>
      <c r="BU198" s="150"/>
      <c r="BV198" s="150"/>
      <c r="BW198" s="150"/>
      <c r="BX198" s="7"/>
      <c r="BY198" s="7"/>
    </row>
    <row r="199" spans="1:77" ht="15.75" customHeight="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150"/>
      <c r="BT199" s="150"/>
      <c r="BU199" s="150"/>
      <c r="BV199" s="150"/>
      <c r="BW199" s="150"/>
      <c r="BX199" s="7"/>
      <c r="BY199" s="7"/>
    </row>
    <row r="200" spans="1:77" ht="15.75" customHeight="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150"/>
      <c r="BT200" s="150"/>
      <c r="BU200" s="150"/>
      <c r="BV200" s="150"/>
      <c r="BW200" s="150"/>
      <c r="BX200" s="7"/>
      <c r="BY200" s="7"/>
    </row>
    <row r="201" spans="1:77" ht="15.75" customHeight="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150"/>
      <c r="BT201" s="150"/>
      <c r="BU201" s="150"/>
      <c r="BV201" s="150"/>
      <c r="BW201" s="150"/>
      <c r="BX201" s="7"/>
      <c r="BY201" s="7"/>
    </row>
    <row r="202" spans="1:77" ht="15.75" customHeight="1">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c r="BO202" s="7"/>
      <c r="BP202" s="7"/>
      <c r="BQ202" s="7"/>
      <c r="BR202" s="7"/>
      <c r="BS202" s="150"/>
      <c r="BT202" s="150"/>
      <c r="BU202" s="150"/>
      <c r="BV202" s="150"/>
      <c r="BW202" s="150"/>
      <c r="BX202" s="7"/>
      <c r="BY202" s="7"/>
    </row>
    <row r="203" spans="1:77" ht="15.75" customHeight="1">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150"/>
      <c r="BT203" s="150"/>
      <c r="BU203" s="150"/>
      <c r="BV203" s="150"/>
      <c r="BW203" s="150"/>
      <c r="BX203" s="7"/>
      <c r="BY203" s="7"/>
    </row>
    <row r="204" spans="1:77" ht="15.75" customHeight="1">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150"/>
      <c r="BT204" s="150"/>
      <c r="BU204" s="150"/>
      <c r="BV204" s="150"/>
      <c r="BW204" s="150"/>
      <c r="BX204" s="7"/>
      <c r="BY204" s="7"/>
    </row>
    <row r="205" spans="1:77" ht="15.75" customHeight="1">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150"/>
      <c r="BT205" s="150"/>
      <c r="BU205" s="150"/>
      <c r="BV205" s="150"/>
      <c r="BW205" s="150"/>
      <c r="BX205" s="7"/>
      <c r="BY205" s="7"/>
    </row>
    <row r="206" spans="1:77" ht="15.75" customHeight="1">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150"/>
      <c r="BT206" s="150"/>
      <c r="BU206" s="150"/>
      <c r="BV206" s="150"/>
      <c r="BW206" s="150"/>
      <c r="BX206" s="7"/>
      <c r="BY206" s="7"/>
    </row>
    <row r="207" spans="1:77" ht="15.7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150"/>
      <c r="BT207" s="150"/>
      <c r="BU207" s="150"/>
      <c r="BV207" s="150"/>
      <c r="BW207" s="150"/>
      <c r="BX207" s="7"/>
      <c r="BY207" s="7"/>
    </row>
    <row r="208" spans="1:77" ht="15.75"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150"/>
      <c r="BT208" s="150"/>
      <c r="BU208" s="150"/>
      <c r="BV208" s="150"/>
      <c r="BW208" s="150"/>
      <c r="BX208" s="7"/>
      <c r="BY208" s="7"/>
    </row>
    <row r="209" spans="1:77" ht="15.75" customHeight="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150"/>
      <c r="BT209" s="150"/>
      <c r="BU209" s="150"/>
      <c r="BV209" s="150"/>
      <c r="BW209" s="150"/>
      <c r="BX209" s="7"/>
      <c r="BY209" s="7"/>
    </row>
    <row r="210" spans="1:77" ht="15.75" customHeight="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150"/>
      <c r="BT210" s="150"/>
      <c r="BU210" s="150"/>
      <c r="BV210" s="150"/>
      <c r="BW210" s="150"/>
      <c r="BX210" s="7"/>
      <c r="BY210" s="7"/>
    </row>
    <row r="211" spans="1:77" ht="15.75" customHeight="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150"/>
      <c r="BT211" s="150"/>
      <c r="BU211" s="150"/>
      <c r="BV211" s="150"/>
      <c r="BW211" s="150"/>
      <c r="BX211" s="7"/>
      <c r="BY211" s="7"/>
    </row>
    <row r="212" spans="1:77" ht="15.75" customHeight="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150"/>
      <c r="BT212" s="150"/>
      <c r="BU212" s="150"/>
      <c r="BV212" s="150"/>
      <c r="BW212" s="150"/>
      <c r="BX212" s="7"/>
      <c r="BY212" s="7"/>
    </row>
    <row r="213" spans="1:77" ht="15.75" customHeight="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c r="BM213" s="7"/>
      <c r="BN213" s="7"/>
      <c r="BO213" s="7"/>
      <c r="BP213" s="7"/>
      <c r="BQ213" s="7"/>
      <c r="BR213" s="7"/>
      <c r="BS213" s="150"/>
      <c r="BT213" s="150"/>
      <c r="BU213" s="150"/>
      <c r="BV213" s="150"/>
      <c r="BW213" s="150"/>
      <c r="BX213" s="7"/>
      <c r="BY213" s="7"/>
    </row>
    <row r="214" spans="1:77" ht="15.7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150"/>
      <c r="BT214" s="150"/>
      <c r="BU214" s="150"/>
      <c r="BV214" s="150"/>
      <c r="BW214" s="150"/>
      <c r="BX214" s="7"/>
      <c r="BY214" s="7"/>
    </row>
    <row r="215" spans="1:77" ht="15.75" customHeight="1">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c r="BN215" s="7"/>
      <c r="BO215" s="7"/>
      <c r="BP215" s="7"/>
      <c r="BQ215" s="7"/>
      <c r="BR215" s="7"/>
      <c r="BS215" s="150"/>
      <c r="BT215" s="150"/>
      <c r="BU215" s="150"/>
      <c r="BV215" s="150"/>
      <c r="BW215" s="150"/>
      <c r="BX215" s="7"/>
      <c r="BY215" s="7"/>
    </row>
    <row r="216" spans="1:77" ht="15.7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150"/>
      <c r="BT216" s="150"/>
      <c r="BU216" s="150"/>
      <c r="BV216" s="150"/>
      <c r="BW216" s="150"/>
      <c r="BX216" s="7"/>
      <c r="BY216" s="7"/>
    </row>
    <row r="217" spans="1:77" ht="15.75"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150"/>
      <c r="BT217" s="150"/>
      <c r="BU217" s="150"/>
      <c r="BV217" s="150"/>
      <c r="BW217" s="150"/>
      <c r="BX217" s="7"/>
      <c r="BY217" s="7"/>
    </row>
    <row r="218" spans="1:77" ht="15.75" customHeight="1">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7"/>
      <c r="BI218" s="7"/>
      <c r="BJ218" s="7"/>
      <c r="BK218" s="7"/>
      <c r="BL218" s="7"/>
      <c r="BM218" s="7"/>
      <c r="BN218" s="7"/>
      <c r="BO218" s="7"/>
      <c r="BP218" s="7"/>
      <c r="BQ218" s="7"/>
      <c r="BR218" s="7"/>
      <c r="BS218" s="150"/>
      <c r="BT218" s="150"/>
      <c r="BU218" s="150"/>
      <c r="BV218" s="150"/>
      <c r="BW218" s="150"/>
      <c r="BX218" s="7"/>
      <c r="BY218" s="7"/>
    </row>
    <row r="219" spans="1:77" ht="15.75" customHeight="1">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150"/>
      <c r="BT219" s="150"/>
      <c r="BU219" s="150"/>
      <c r="BV219" s="150"/>
      <c r="BW219" s="150"/>
      <c r="BX219" s="7"/>
      <c r="BY219" s="7"/>
    </row>
    <row r="220" spans="1:77" ht="15.75" customHeight="1">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7"/>
      <c r="BI220" s="7"/>
      <c r="BJ220" s="7"/>
      <c r="BK220" s="7"/>
      <c r="BL220" s="7"/>
      <c r="BM220" s="7"/>
      <c r="BN220" s="7"/>
      <c r="BO220" s="7"/>
      <c r="BP220" s="7"/>
      <c r="BQ220" s="7"/>
      <c r="BR220" s="7"/>
      <c r="BS220" s="150"/>
      <c r="BT220" s="150"/>
      <c r="BU220" s="150"/>
      <c r="BV220" s="150"/>
      <c r="BW220" s="150"/>
      <c r="BX220" s="7"/>
      <c r="BY220" s="7"/>
    </row>
    <row r="221" spans="1:77" ht="15.75" customHeight="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c r="BM221" s="7"/>
      <c r="BN221" s="7"/>
      <c r="BO221" s="7"/>
      <c r="BP221" s="7"/>
      <c r="BQ221" s="7"/>
      <c r="BR221" s="7"/>
      <c r="BS221" s="150"/>
      <c r="BT221" s="150"/>
      <c r="BU221" s="150"/>
      <c r="BV221" s="150"/>
      <c r="BW221" s="150"/>
      <c r="BX221" s="7"/>
      <c r="BY221" s="7"/>
    </row>
    <row r="222" spans="1:77" ht="15.75" customHeight="1">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c r="BJ222" s="7"/>
      <c r="BK222" s="7"/>
      <c r="BL222" s="7"/>
      <c r="BM222" s="7"/>
      <c r="BN222" s="7"/>
      <c r="BO222" s="7"/>
      <c r="BP222" s="7"/>
      <c r="BQ222" s="7"/>
      <c r="BR222" s="7"/>
      <c r="BS222" s="150"/>
      <c r="BT222" s="150"/>
      <c r="BU222" s="150"/>
      <c r="BV222" s="150"/>
      <c r="BW222" s="150"/>
      <c r="BX222" s="7"/>
      <c r="BY222" s="7"/>
    </row>
    <row r="223" spans="1:77" ht="15.75" customHeight="1">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7"/>
      <c r="BI223" s="7"/>
      <c r="BJ223" s="7"/>
      <c r="BK223" s="7"/>
      <c r="BL223" s="7"/>
      <c r="BM223" s="7"/>
      <c r="BN223" s="7"/>
      <c r="BO223" s="7"/>
      <c r="BP223" s="7"/>
      <c r="BQ223" s="7"/>
      <c r="BR223" s="7"/>
      <c r="BS223" s="150"/>
      <c r="BT223" s="150"/>
      <c r="BU223" s="150"/>
      <c r="BV223" s="150"/>
      <c r="BW223" s="150"/>
      <c r="BX223" s="7"/>
      <c r="BY223" s="7"/>
    </row>
    <row r="224" spans="1:77" ht="15.7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7"/>
      <c r="BI224" s="7"/>
      <c r="BJ224" s="7"/>
      <c r="BK224" s="7"/>
      <c r="BL224" s="7"/>
      <c r="BM224" s="7"/>
      <c r="BN224" s="7"/>
      <c r="BO224" s="7"/>
      <c r="BP224" s="7"/>
      <c r="BQ224" s="7"/>
      <c r="BR224" s="7"/>
      <c r="BS224" s="150"/>
      <c r="BT224" s="150"/>
      <c r="BU224" s="150"/>
      <c r="BV224" s="150"/>
      <c r="BW224" s="150"/>
      <c r="BX224" s="7"/>
      <c r="BY224" s="7"/>
    </row>
    <row r="225" spans="1:77" ht="15.75"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7"/>
      <c r="BL225" s="7"/>
      <c r="BM225" s="7"/>
      <c r="BN225" s="7"/>
      <c r="BO225" s="7"/>
      <c r="BP225" s="7"/>
      <c r="BQ225" s="7"/>
      <c r="BR225" s="7"/>
      <c r="BS225" s="150"/>
      <c r="BT225" s="150"/>
      <c r="BU225" s="150"/>
      <c r="BV225" s="150"/>
      <c r="BW225" s="150"/>
      <c r="BX225" s="7"/>
      <c r="BY225" s="7"/>
    </row>
    <row r="226" spans="1:77" ht="15.75" customHeight="1">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c r="BF226" s="7"/>
      <c r="BG226" s="7"/>
      <c r="BH226" s="7"/>
      <c r="BI226" s="7"/>
      <c r="BJ226" s="7"/>
      <c r="BK226" s="7"/>
      <c r="BL226" s="7"/>
      <c r="BM226" s="7"/>
      <c r="BN226" s="7"/>
      <c r="BO226" s="7"/>
      <c r="BP226" s="7"/>
      <c r="BQ226" s="7"/>
      <c r="BR226" s="7"/>
      <c r="BS226" s="150"/>
      <c r="BT226" s="150"/>
      <c r="BU226" s="150"/>
      <c r="BV226" s="150"/>
      <c r="BW226" s="150"/>
      <c r="BX226" s="7"/>
      <c r="BY226" s="7"/>
    </row>
    <row r="227" spans="1:77" ht="15.75" customHeight="1">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7"/>
      <c r="BL227" s="7"/>
      <c r="BM227" s="7"/>
      <c r="BN227" s="7"/>
      <c r="BO227" s="7"/>
      <c r="BP227" s="7"/>
      <c r="BQ227" s="7"/>
      <c r="BR227" s="7"/>
      <c r="BS227" s="150"/>
      <c r="BT227" s="150"/>
      <c r="BU227" s="150"/>
      <c r="BV227" s="150"/>
      <c r="BW227" s="150"/>
      <c r="BX227" s="7"/>
      <c r="BY227" s="7"/>
    </row>
    <row r="228" spans="1:77" ht="15.75" customHeight="1">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7"/>
      <c r="BL228" s="7"/>
      <c r="BM228" s="7"/>
      <c r="BN228" s="7"/>
      <c r="BO228" s="7"/>
      <c r="BP228" s="7"/>
      <c r="BQ228" s="7"/>
      <c r="BR228" s="7"/>
      <c r="BS228" s="150"/>
      <c r="BT228" s="150"/>
      <c r="BU228" s="150"/>
      <c r="BV228" s="150"/>
      <c r="BW228" s="150"/>
      <c r="BX228" s="7"/>
      <c r="BY228" s="7"/>
    </row>
    <row r="229" spans="1:77" ht="15.75" customHeight="1">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c r="BH229" s="7"/>
      <c r="BI229" s="7"/>
      <c r="BJ229" s="7"/>
      <c r="BK229" s="7"/>
      <c r="BL229" s="7"/>
      <c r="BM229" s="7"/>
      <c r="BN229" s="7"/>
      <c r="BO229" s="7"/>
      <c r="BP229" s="7"/>
      <c r="BQ229" s="7"/>
      <c r="BR229" s="7"/>
      <c r="BS229" s="150"/>
      <c r="BT229" s="150"/>
      <c r="BU229" s="150"/>
      <c r="BV229" s="150"/>
      <c r="BW229" s="150"/>
      <c r="BX229" s="7"/>
      <c r="BY229" s="7"/>
    </row>
    <row r="230" spans="1:77" ht="15.75" customHeight="1">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7"/>
      <c r="BP230" s="7"/>
      <c r="BQ230" s="7"/>
      <c r="BR230" s="7"/>
      <c r="BS230" s="150"/>
      <c r="BT230" s="150"/>
      <c r="BU230" s="150"/>
      <c r="BV230" s="150"/>
      <c r="BW230" s="150"/>
      <c r="BX230" s="7"/>
      <c r="BY230" s="7"/>
    </row>
    <row r="231" spans="1:77" ht="15.75" customHeight="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7"/>
      <c r="BI231" s="7"/>
      <c r="BJ231" s="7"/>
      <c r="BK231" s="7"/>
      <c r="BL231" s="7"/>
      <c r="BM231" s="7"/>
      <c r="BN231" s="7"/>
      <c r="BO231" s="7"/>
      <c r="BP231" s="7"/>
      <c r="BQ231" s="7"/>
      <c r="BR231" s="7"/>
      <c r="BS231" s="150"/>
      <c r="BT231" s="150"/>
      <c r="BU231" s="150"/>
      <c r="BV231" s="150"/>
      <c r="BW231" s="150"/>
      <c r="BX231" s="7"/>
      <c r="BY231" s="7"/>
    </row>
    <row r="232" spans="1:77" ht="15.75" customHeight="1">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7"/>
      <c r="BI232" s="7"/>
      <c r="BJ232" s="7"/>
      <c r="BK232" s="7"/>
      <c r="BL232" s="7"/>
      <c r="BM232" s="7"/>
      <c r="BN232" s="7"/>
      <c r="BO232" s="7"/>
      <c r="BP232" s="7"/>
      <c r="BQ232" s="7"/>
      <c r="BR232" s="7"/>
      <c r="BS232" s="150"/>
      <c r="BT232" s="150"/>
      <c r="BU232" s="150"/>
      <c r="BV232" s="150"/>
      <c r="BW232" s="150"/>
      <c r="BX232" s="7"/>
      <c r="BY232" s="7"/>
    </row>
    <row r="233" spans="1:77" ht="15.75" customHeight="1">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c r="BF233" s="7"/>
      <c r="BG233" s="7"/>
      <c r="BH233" s="7"/>
      <c r="BI233" s="7"/>
      <c r="BJ233" s="7"/>
      <c r="BK233" s="7"/>
      <c r="BL233" s="7"/>
      <c r="BM233" s="7"/>
      <c r="BN233" s="7"/>
      <c r="BO233" s="7"/>
      <c r="BP233" s="7"/>
      <c r="BQ233" s="7"/>
      <c r="BR233" s="7"/>
      <c r="BS233" s="150"/>
      <c r="BT233" s="150"/>
      <c r="BU233" s="150"/>
      <c r="BV233" s="150"/>
      <c r="BW233" s="150"/>
      <c r="BX233" s="7"/>
      <c r="BY233" s="7"/>
    </row>
    <row r="234" spans="1:77" ht="15.75" customHeight="1">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c r="BB234" s="7"/>
      <c r="BC234" s="7"/>
      <c r="BD234" s="7"/>
      <c r="BE234" s="7"/>
      <c r="BF234" s="7"/>
      <c r="BG234" s="7"/>
      <c r="BH234" s="7"/>
      <c r="BI234" s="7"/>
      <c r="BJ234" s="7"/>
      <c r="BK234" s="7"/>
      <c r="BL234" s="7"/>
      <c r="BM234" s="7"/>
      <c r="BN234" s="7"/>
      <c r="BO234" s="7"/>
      <c r="BP234" s="7"/>
      <c r="BQ234" s="7"/>
      <c r="BR234" s="7"/>
      <c r="BS234" s="150"/>
      <c r="BT234" s="150"/>
      <c r="BU234" s="150"/>
      <c r="BV234" s="150"/>
      <c r="BW234" s="150"/>
      <c r="BX234" s="7"/>
      <c r="BY234" s="7"/>
    </row>
    <row r="235" spans="1:77" ht="15.75" customHeight="1">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c r="BB235" s="7"/>
      <c r="BC235" s="7"/>
      <c r="BD235" s="7"/>
      <c r="BE235" s="7"/>
      <c r="BF235" s="7"/>
      <c r="BG235" s="7"/>
      <c r="BH235" s="7"/>
      <c r="BI235" s="7"/>
      <c r="BJ235" s="7"/>
      <c r="BK235" s="7"/>
      <c r="BL235" s="7"/>
      <c r="BM235" s="7"/>
      <c r="BN235" s="7"/>
      <c r="BO235" s="7"/>
      <c r="BP235" s="7"/>
      <c r="BQ235" s="7"/>
      <c r="BR235" s="7"/>
      <c r="BS235" s="150"/>
      <c r="BT235" s="150"/>
      <c r="BU235" s="150"/>
      <c r="BV235" s="150"/>
      <c r="BW235" s="150"/>
      <c r="BX235" s="7"/>
      <c r="BY235" s="7"/>
    </row>
    <row r="236" spans="1:77" ht="15.75" customHeight="1">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c r="BB236" s="7"/>
      <c r="BC236" s="7"/>
      <c r="BD236" s="7"/>
      <c r="BE236" s="7"/>
      <c r="BF236" s="7"/>
      <c r="BG236" s="7"/>
      <c r="BH236" s="7"/>
      <c r="BI236" s="7"/>
      <c r="BJ236" s="7"/>
      <c r="BK236" s="7"/>
      <c r="BL236" s="7"/>
      <c r="BM236" s="7"/>
      <c r="BN236" s="7"/>
      <c r="BO236" s="7"/>
      <c r="BP236" s="7"/>
      <c r="BQ236" s="7"/>
      <c r="BR236" s="7"/>
      <c r="BS236" s="150"/>
      <c r="BT236" s="150"/>
      <c r="BU236" s="150"/>
      <c r="BV236" s="150"/>
      <c r="BW236" s="150"/>
      <c r="BX236" s="7"/>
      <c r="BY236" s="7"/>
    </row>
    <row r="237" spans="1:77" ht="15.75" customHeight="1">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c r="BA237" s="7"/>
      <c r="BB237" s="7"/>
      <c r="BC237" s="7"/>
      <c r="BD237" s="7"/>
      <c r="BE237" s="7"/>
      <c r="BF237" s="7"/>
      <c r="BG237" s="7"/>
      <c r="BH237" s="7"/>
      <c r="BI237" s="7"/>
      <c r="BJ237" s="7"/>
      <c r="BK237" s="7"/>
      <c r="BL237" s="7"/>
      <c r="BM237" s="7"/>
      <c r="BN237" s="7"/>
      <c r="BO237" s="7"/>
      <c r="BP237" s="7"/>
      <c r="BQ237" s="7"/>
      <c r="BR237" s="7"/>
      <c r="BS237" s="150"/>
      <c r="BT237" s="150"/>
      <c r="BU237" s="150"/>
      <c r="BV237" s="150"/>
      <c r="BW237" s="150"/>
      <c r="BX237" s="7"/>
      <c r="BY237" s="7"/>
    </row>
    <row r="238" spans="1:77" ht="15.75" customHeight="1">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c r="BA238" s="7"/>
      <c r="BB238" s="7"/>
      <c r="BC238" s="7"/>
      <c r="BD238" s="7"/>
      <c r="BE238" s="7"/>
      <c r="BF238" s="7"/>
      <c r="BG238" s="7"/>
      <c r="BH238" s="7"/>
      <c r="BI238" s="7"/>
      <c r="BJ238" s="7"/>
      <c r="BK238" s="7"/>
      <c r="BL238" s="7"/>
      <c r="BM238" s="7"/>
      <c r="BN238" s="7"/>
      <c r="BO238" s="7"/>
      <c r="BP238" s="7"/>
      <c r="BQ238" s="7"/>
      <c r="BR238" s="7"/>
      <c r="BS238" s="150"/>
      <c r="BT238" s="150"/>
      <c r="BU238" s="150"/>
      <c r="BV238" s="150"/>
      <c r="BW238" s="150"/>
      <c r="BX238" s="7"/>
      <c r="BY238" s="7"/>
    </row>
    <row r="239" spans="1:77" ht="15.75" customHeight="1">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c r="AX239" s="7"/>
      <c r="AY239" s="7"/>
      <c r="AZ239" s="7"/>
      <c r="BA239" s="7"/>
      <c r="BB239" s="7"/>
      <c r="BC239" s="7"/>
      <c r="BD239" s="7"/>
      <c r="BE239" s="7"/>
      <c r="BF239" s="7"/>
      <c r="BG239" s="7"/>
      <c r="BH239" s="7"/>
      <c r="BI239" s="7"/>
      <c r="BJ239" s="7"/>
      <c r="BK239" s="7"/>
      <c r="BL239" s="7"/>
      <c r="BM239" s="7"/>
      <c r="BN239" s="7"/>
      <c r="BO239" s="7"/>
      <c r="BP239" s="7"/>
      <c r="BQ239" s="7"/>
      <c r="BR239" s="7"/>
      <c r="BS239" s="150"/>
      <c r="BT239" s="150"/>
      <c r="BU239" s="150"/>
      <c r="BV239" s="150"/>
      <c r="BW239" s="150"/>
      <c r="BX239" s="7"/>
      <c r="BY239" s="7"/>
    </row>
    <row r="240" spans="1:77" ht="15.75" customHeight="1">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7"/>
      <c r="AZ240" s="7"/>
      <c r="BA240" s="7"/>
      <c r="BB240" s="7"/>
      <c r="BC240" s="7"/>
      <c r="BD240" s="7"/>
      <c r="BE240" s="7"/>
      <c r="BF240" s="7"/>
      <c r="BG240" s="7"/>
      <c r="BH240" s="7"/>
      <c r="BI240" s="7"/>
      <c r="BJ240" s="7"/>
      <c r="BK240" s="7"/>
      <c r="BL240" s="7"/>
      <c r="BM240" s="7"/>
      <c r="BN240" s="7"/>
      <c r="BO240" s="7"/>
      <c r="BP240" s="7"/>
      <c r="BQ240" s="7"/>
      <c r="BR240" s="7"/>
      <c r="BS240" s="150"/>
      <c r="BT240" s="150"/>
      <c r="BU240" s="150"/>
      <c r="BV240" s="150"/>
      <c r="BW240" s="150"/>
      <c r="BX240" s="7"/>
      <c r="BY240" s="7"/>
    </row>
    <row r="241" spans="1:77" ht="15.75" customHeight="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c r="BB241" s="7"/>
      <c r="BC241" s="7"/>
      <c r="BD241" s="7"/>
      <c r="BE241" s="7"/>
      <c r="BF241" s="7"/>
      <c r="BG241" s="7"/>
      <c r="BH241" s="7"/>
      <c r="BI241" s="7"/>
      <c r="BJ241" s="7"/>
      <c r="BK241" s="7"/>
      <c r="BL241" s="7"/>
      <c r="BM241" s="7"/>
      <c r="BN241" s="7"/>
      <c r="BO241" s="7"/>
      <c r="BP241" s="7"/>
      <c r="BQ241" s="7"/>
      <c r="BR241" s="7"/>
      <c r="BS241" s="150"/>
      <c r="BT241" s="150"/>
      <c r="BU241" s="150"/>
      <c r="BV241" s="150"/>
      <c r="BW241" s="150"/>
      <c r="BX241" s="7"/>
      <c r="BY241" s="7"/>
    </row>
    <row r="242" spans="1:77" ht="15.75" customHeight="1">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c r="AY242" s="7"/>
      <c r="AZ242" s="7"/>
      <c r="BA242" s="7"/>
      <c r="BB242" s="7"/>
      <c r="BC242" s="7"/>
      <c r="BD242" s="7"/>
      <c r="BE242" s="7"/>
      <c r="BF242" s="7"/>
      <c r="BG242" s="7"/>
      <c r="BH242" s="7"/>
      <c r="BI242" s="7"/>
      <c r="BJ242" s="7"/>
      <c r="BK242" s="7"/>
      <c r="BL242" s="7"/>
      <c r="BM242" s="7"/>
      <c r="BN242" s="7"/>
      <c r="BO242" s="7"/>
      <c r="BP242" s="7"/>
      <c r="BQ242" s="7"/>
      <c r="BR242" s="7"/>
      <c r="BS242" s="150"/>
      <c r="BT242" s="150"/>
      <c r="BU242" s="150"/>
      <c r="BV242" s="150"/>
      <c r="BW242" s="150"/>
      <c r="BX242" s="7"/>
      <c r="BY242" s="7"/>
    </row>
    <row r="243" spans="1:77" ht="15.75" customHeight="1">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c r="AY243" s="7"/>
      <c r="AZ243" s="7"/>
      <c r="BA243" s="7"/>
      <c r="BB243" s="7"/>
      <c r="BC243" s="7"/>
      <c r="BD243" s="7"/>
      <c r="BE243" s="7"/>
      <c r="BF243" s="7"/>
      <c r="BG243" s="7"/>
      <c r="BH243" s="7"/>
      <c r="BI243" s="7"/>
      <c r="BJ243" s="7"/>
      <c r="BK243" s="7"/>
      <c r="BL243" s="7"/>
      <c r="BM243" s="7"/>
      <c r="BN243" s="7"/>
      <c r="BO243" s="7"/>
      <c r="BP243" s="7"/>
      <c r="BQ243" s="7"/>
      <c r="BR243" s="7"/>
      <c r="BS243" s="150"/>
      <c r="BT243" s="150"/>
      <c r="BU243" s="150"/>
      <c r="BV243" s="150"/>
      <c r="BW243" s="150"/>
      <c r="BX243" s="7"/>
      <c r="BY243" s="7"/>
    </row>
    <row r="244" spans="1:77" ht="15.75" customHeight="1">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c r="AX244" s="7"/>
      <c r="AY244" s="7"/>
      <c r="AZ244" s="7"/>
      <c r="BA244" s="7"/>
      <c r="BB244" s="7"/>
      <c r="BC244" s="7"/>
      <c r="BD244" s="7"/>
      <c r="BE244" s="7"/>
      <c r="BF244" s="7"/>
      <c r="BG244" s="7"/>
      <c r="BH244" s="7"/>
      <c r="BI244" s="7"/>
      <c r="BJ244" s="7"/>
      <c r="BK244" s="7"/>
      <c r="BL244" s="7"/>
      <c r="BM244" s="7"/>
      <c r="BN244" s="7"/>
      <c r="BO244" s="7"/>
      <c r="BP244" s="7"/>
      <c r="BQ244" s="7"/>
      <c r="BR244" s="7"/>
      <c r="BS244" s="150"/>
      <c r="BT244" s="150"/>
      <c r="BU244" s="150"/>
      <c r="BV244" s="150"/>
      <c r="BW244" s="150"/>
      <c r="BX244" s="7"/>
      <c r="BY244" s="7"/>
    </row>
    <row r="245" spans="1:77" ht="15.75" customHeight="1">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c r="AY245" s="7"/>
      <c r="AZ245" s="7"/>
      <c r="BA245" s="7"/>
      <c r="BB245" s="7"/>
      <c r="BC245" s="7"/>
      <c r="BD245" s="7"/>
      <c r="BE245" s="7"/>
      <c r="BF245" s="7"/>
      <c r="BG245" s="7"/>
      <c r="BH245" s="7"/>
      <c r="BI245" s="7"/>
      <c r="BJ245" s="7"/>
      <c r="BK245" s="7"/>
      <c r="BL245" s="7"/>
      <c r="BM245" s="7"/>
      <c r="BN245" s="7"/>
      <c r="BO245" s="7"/>
      <c r="BP245" s="7"/>
      <c r="BQ245" s="7"/>
      <c r="BR245" s="7"/>
      <c r="BS245" s="150"/>
      <c r="BT245" s="150"/>
      <c r="BU245" s="150"/>
      <c r="BV245" s="150"/>
      <c r="BW245" s="150"/>
      <c r="BX245" s="7"/>
      <c r="BY245" s="7"/>
    </row>
    <row r="246" spans="1:77" ht="15.75" customHeight="1">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c r="BB246" s="7"/>
      <c r="BC246" s="7"/>
      <c r="BD246" s="7"/>
      <c r="BE246" s="7"/>
      <c r="BF246" s="7"/>
      <c r="BG246" s="7"/>
      <c r="BH246" s="7"/>
      <c r="BI246" s="7"/>
      <c r="BJ246" s="7"/>
      <c r="BK246" s="7"/>
      <c r="BL246" s="7"/>
      <c r="BM246" s="7"/>
      <c r="BN246" s="7"/>
      <c r="BO246" s="7"/>
      <c r="BP246" s="7"/>
      <c r="BQ246" s="7"/>
      <c r="BR246" s="7"/>
      <c r="BS246" s="150"/>
      <c r="BT246" s="150"/>
      <c r="BU246" s="150"/>
      <c r="BV246" s="150"/>
      <c r="BW246" s="150"/>
      <c r="BX246" s="7"/>
      <c r="BY246" s="7"/>
    </row>
    <row r="247" spans="1:77" ht="15.75" customHeight="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c r="BB247" s="7"/>
      <c r="BC247" s="7"/>
      <c r="BD247" s="7"/>
      <c r="BE247" s="7"/>
      <c r="BF247" s="7"/>
      <c r="BG247" s="7"/>
      <c r="BH247" s="7"/>
      <c r="BI247" s="7"/>
      <c r="BJ247" s="7"/>
      <c r="BK247" s="7"/>
      <c r="BL247" s="7"/>
      <c r="BM247" s="7"/>
      <c r="BN247" s="7"/>
      <c r="BO247" s="7"/>
      <c r="BP247" s="7"/>
      <c r="BQ247" s="7"/>
      <c r="BR247" s="7"/>
      <c r="BS247" s="150"/>
      <c r="BT247" s="150"/>
      <c r="BU247" s="150"/>
      <c r="BV247" s="150"/>
      <c r="BW247" s="150"/>
      <c r="BX247" s="7"/>
      <c r="BY247" s="7"/>
    </row>
    <row r="248" spans="1:77" ht="15.75" customHeight="1">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c r="AY248" s="7"/>
      <c r="AZ248" s="7"/>
      <c r="BA248" s="7"/>
      <c r="BB248" s="7"/>
      <c r="BC248" s="7"/>
      <c r="BD248" s="7"/>
      <c r="BE248" s="7"/>
      <c r="BF248" s="7"/>
      <c r="BG248" s="7"/>
      <c r="BH248" s="7"/>
      <c r="BI248" s="7"/>
      <c r="BJ248" s="7"/>
      <c r="BK248" s="7"/>
      <c r="BL248" s="7"/>
      <c r="BM248" s="7"/>
      <c r="BN248" s="7"/>
      <c r="BO248" s="7"/>
      <c r="BP248" s="7"/>
      <c r="BQ248" s="7"/>
      <c r="BR248" s="7"/>
      <c r="BS248" s="150"/>
      <c r="BT248" s="150"/>
      <c r="BU248" s="150"/>
      <c r="BV248" s="150"/>
      <c r="BW248" s="150"/>
      <c r="BX248" s="7"/>
      <c r="BY248" s="7"/>
    </row>
    <row r="249" spans="1:77" ht="15.75" customHeight="1">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c r="BB249" s="7"/>
      <c r="BC249" s="7"/>
      <c r="BD249" s="7"/>
      <c r="BE249" s="7"/>
      <c r="BF249" s="7"/>
      <c r="BG249" s="7"/>
      <c r="BH249" s="7"/>
      <c r="BI249" s="7"/>
      <c r="BJ249" s="7"/>
      <c r="BK249" s="7"/>
      <c r="BL249" s="7"/>
      <c r="BM249" s="7"/>
      <c r="BN249" s="7"/>
      <c r="BO249" s="7"/>
      <c r="BP249" s="7"/>
      <c r="BQ249" s="7"/>
      <c r="BR249" s="7"/>
      <c r="BS249" s="150"/>
      <c r="BT249" s="150"/>
      <c r="BU249" s="150"/>
      <c r="BV249" s="150"/>
      <c r="BW249" s="150"/>
      <c r="BX249" s="7"/>
      <c r="BY249" s="7"/>
    </row>
    <row r="250" spans="1:77" ht="15.75" customHeight="1">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c r="AY250" s="7"/>
      <c r="AZ250" s="7"/>
      <c r="BA250" s="7"/>
      <c r="BB250" s="7"/>
      <c r="BC250" s="7"/>
      <c r="BD250" s="7"/>
      <c r="BE250" s="7"/>
      <c r="BF250" s="7"/>
      <c r="BG250" s="7"/>
      <c r="BH250" s="7"/>
      <c r="BI250" s="7"/>
      <c r="BJ250" s="7"/>
      <c r="BK250" s="7"/>
      <c r="BL250" s="7"/>
      <c r="BM250" s="7"/>
      <c r="BN250" s="7"/>
      <c r="BO250" s="7"/>
      <c r="BP250" s="7"/>
      <c r="BQ250" s="7"/>
      <c r="BR250" s="7"/>
      <c r="BS250" s="150"/>
      <c r="BT250" s="150"/>
      <c r="BU250" s="150"/>
      <c r="BV250" s="150"/>
      <c r="BW250" s="150"/>
      <c r="BX250" s="7"/>
      <c r="BY250" s="7"/>
    </row>
    <row r="251" spans="1:77" ht="15.75" customHeight="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c r="BA251" s="7"/>
      <c r="BB251" s="7"/>
      <c r="BC251" s="7"/>
      <c r="BD251" s="7"/>
      <c r="BE251" s="7"/>
      <c r="BF251" s="7"/>
      <c r="BG251" s="7"/>
      <c r="BH251" s="7"/>
      <c r="BI251" s="7"/>
      <c r="BJ251" s="7"/>
      <c r="BK251" s="7"/>
      <c r="BL251" s="7"/>
      <c r="BM251" s="7"/>
      <c r="BN251" s="7"/>
      <c r="BO251" s="7"/>
      <c r="BP251" s="7"/>
      <c r="BQ251" s="7"/>
      <c r="BR251" s="7"/>
      <c r="BS251" s="150"/>
      <c r="BT251" s="150"/>
      <c r="BU251" s="150"/>
      <c r="BV251" s="150"/>
      <c r="BW251" s="150"/>
      <c r="BX251" s="7"/>
      <c r="BY251" s="7"/>
    </row>
    <row r="252" spans="1:77" ht="15.75" customHeight="1">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c r="AT252" s="7"/>
      <c r="AU252" s="7"/>
      <c r="AV252" s="7"/>
      <c r="AW252" s="7"/>
      <c r="AX252" s="7"/>
      <c r="AY252" s="7"/>
      <c r="AZ252" s="7"/>
      <c r="BA252" s="7"/>
      <c r="BB252" s="7"/>
      <c r="BC252" s="7"/>
      <c r="BD252" s="7"/>
      <c r="BE252" s="7"/>
      <c r="BF252" s="7"/>
      <c r="BG252" s="7"/>
      <c r="BH252" s="7"/>
      <c r="BI252" s="7"/>
      <c r="BJ252" s="7"/>
      <c r="BK252" s="7"/>
      <c r="BL252" s="7"/>
      <c r="BM252" s="7"/>
      <c r="BN252" s="7"/>
      <c r="BO252" s="7"/>
      <c r="BP252" s="7"/>
      <c r="BQ252" s="7"/>
      <c r="BR252" s="7"/>
      <c r="BS252" s="150"/>
      <c r="BT252" s="150"/>
      <c r="BU252" s="150"/>
      <c r="BV252" s="150"/>
      <c r="BW252" s="150"/>
      <c r="BX252" s="7"/>
      <c r="BY252" s="7"/>
    </row>
    <row r="253" spans="1:77" ht="15.75" customHeight="1">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c r="AY253" s="7"/>
      <c r="AZ253" s="7"/>
      <c r="BA253" s="7"/>
      <c r="BB253" s="7"/>
      <c r="BC253" s="7"/>
      <c r="BD253" s="7"/>
      <c r="BE253" s="7"/>
      <c r="BF253" s="7"/>
      <c r="BG253" s="7"/>
      <c r="BH253" s="7"/>
      <c r="BI253" s="7"/>
      <c r="BJ253" s="7"/>
      <c r="BK253" s="7"/>
      <c r="BL253" s="7"/>
      <c r="BM253" s="7"/>
      <c r="BN253" s="7"/>
      <c r="BO253" s="7"/>
      <c r="BP253" s="7"/>
      <c r="BQ253" s="7"/>
      <c r="BR253" s="7"/>
      <c r="BS253" s="150"/>
      <c r="BT253" s="150"/>
      <c r="BU253" s="150"/>
      <c r="BV253" s="150"/>
      <c r="BW253" s="150"/>
      <c r="BX253" s="7"/>
      <c r="BY253" s="7"/>
    </row>
    <row r="254" spans="1:77" ht="15.75" customHeight="1">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c r="AW254" s="7"/>
      <c r="AX254" s="7"/>
      <c r="AY254" s="7"/>
      <c r="AZ254" s="7"/>
      <c r="BA254" s="7"/>
      <c r="BB254" s="7"/>
      <c r="BC254" s="7"/>
      <c r="BD254" s="7"/>
      <c r="BE254" s="7"/>
      <c r="BF254" s="7"/>
      <c r="BG254" s="7"/>
      <c r="BH254" s="7"/>
      <c r="BI254" s="7"/>
      <c r="BJ254" s="7"/>
      <c r="BK254" s="7"/>
      <c r="BL254" s="7"/>
      <c r="BM254" s="7"/>
      <c r="BN254" s="7"/>
      <c r="BO254" s="7"/>
      <c r="BP254" s="7"/>
      <c r="BQ254" s="7"/>
      <c r="BR254" s="7"/>
      <c r="BS254" s="150"/>
      <c r="BT254" s="150"/>
      <c r="BU254" s="150"/>
      <c r="BV254" s="150"/>
      <c r="BW254" s="150"/>
      <c r="BX254" s="7"/>
      <c r="BY254" s="7"/>
    </row>
    <row r="255" spans="1:77" ht="15.75" customHeight="1">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c r="AO255" s="7"/>
      <c r="AP255" s="7"/>
      <c r="AQ255" s="7"/>
      <c r="AR255" s="7"/>
      <c r="AS255" s="7"/>
      <c r="AT255" s="7"/>
      <c r="AU255" s="7"/>
      <c r="AV255" s="7"/>
      <c r="AW255" s="7"/>
      <c r="AX255" s="7"/>
      <c r="AY255" s="7"/>
      <c r="AZ255" s="7"/>
      <c r="BA255" s="7"/>
      <c r="BB255" s="7"/>
      <c r="BC255" s="7"/>
      <c r="BD255" s="7"/>
      <c r="BE255" s="7"/>
      <c r="BF255" s="7"/>
      <c r="BG255" s="7"/>
      <c r="BH255" s="7"/>
      <c r="BI255" s="7"/>
      <c r="BJ255" s="7"/>
      <c r="BK255" s="7"/>
      <c r="BL255" s="7"/>
      <c r="BM255" s="7"/>
      <c r="BN255" s="7"/>
      <c r="BO255" s="7"/>
      <c r="BP255" s="7"/>
      <c r="BQ255" s="7"/>
      <c r="BR255" s="7"/>
      <c r="BS255" s="150"/>
      <c r="BT255" s="150"/>
      <c r="BU255" s="150"/>
      <c r="BV255" s="150"/>
      <c r="BW255" s="150"/>
      <c r="BX255" s="7"/>
      <c r="BY255" s="7"/>
    </row>
    <row r="256" spans="1:77" ht="15.75" customHeight="1">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c r="BD256" s="7"/>
      <c r="BE256" s="7"/>
      <c r="BF256" s="7"/>
      <c r="BG256" s="7"/>
      <c r="BH256" s="7"/>
      <c r="BI256" s="7"/>
      <c r="BJ256" s="7"/>
      <c r="BK256" s="7"/>
      <c r="BL256" s="7"/>
      <c r="BM256" s="7"/>
      <c r="BN256" s="7"/>
      <c r="BO256" s="7"/>
      <c r="BP256" s="7"/>
      <c r="BQ256" s="7"/>
      <c r="BR256" s="7"/>
      <c r="BS256" s="150"/>
      <c r="BT256" s="150"/>
      <c r="BU256" s="150"/>
      <c r="BV256" s="150"/>
      <c r="BW256" s="150"/>
      <c r="BX256" s="7"/>
      <c r="BY256" s="7"/>
    </row>
    <row r="257" spans="1:77" ht="15.75" customHeight="1">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7"/>
      <c r="AX257" s="7"/>
      <c r="AY257" s="7"/>
      <c r="AZ257" s="7"/>
      <c r="BA257" s="7"/>
      <c r="BB257" s="7"/>
      <c r="BC257" s="7"/>
      <c r="BD257" s="7"/>
      <c r="BE257" s="7"/>
      <c r="BF257" s="7"/>
      <c r="BG257" s="7"/>
      <c r="BH257" s="7"/>
      <c r="BI257" s="7"/>
      <c r="BJ257" s="7"/>
      <c r="BK257" s="7"/>
      <c r="BL257" s="7"/>
      <c r="BM257" s="7"/>
      <c r="BN257" s="7"/>
      <c r="BO257" s="7"/>
      <c r="BP257" s="7"/>
      <c r="BQ257" s="7"/>
      <c r="BR257" s="7"/>
      <c r="BS257" s="150"/>
      <c r="BT257" s="150"/>
      <c r="BU257" s="150"/>
      <c r="BV257" s="150"/>
      <c r="BW257" s="150"/>
      <c r="BX257" s="7"/>
      <c r="BY257" s="7"/>
    </row>
    <row r="258" spans="1:77" ht="15.75" customHeight="1">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7"/>
      <c r="AV258" s="7"/>
      <c r="AW258" s="7"/>
      <c r="AX258" s="7"/>
      <c r="AY258" s="7"/>
      <c r="AZ258" s="7"/>
      <c r="BA258" s="7"/>
      <c r="BB258" s="7"/>
      <c r="BC258" s="7"/>
      <c r="BD258" s="7"/>
      <c r="BE258" s="7"/>
      <c r="BF258" s="7"/>
      <c r="BG258" s="7"/>
      <c r="BH258" s="7"/>
      <c r="BI258" s="7"/>
      <c r="BJ258" s="7"/>
      <c r="BK258" s="7"/>
      <c r="BL258" s="7"/>
      <c r="BM258" s="7"/>
      <c r="BN258" s="7"/>
      <c r="BO258" s="7"/>
      <c r="BP258" s="7"/>
      <c r="BQ258" s="7"/>
      <c r="BR258" s="7"/>
      <c r="BS258" s="150"/>
      <c r="BT258" s="150"/>
      <c r="BU258" s="150"/>
      <c r="BV258" s="150"/>
      <c r="BW258" s="150"/>
      <c r="BX258" s="7"/>
      <c r="BY258" s="7"/>
    </row>
    <row r="259" spans="1:77" ht="15.75" customHeight="1">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7"/>
      <c r="BC259" s="7"/>
      <c r="BD259" s="7"/>
      <c r="BE259" s="7"/>
      <c r="BF259" s="7"/>
      <c r="BG259" s="7"/>
      <c r="BH259" s="7"/>
      <c r="BI259" s="7"/>
      <c r="BJ259" s="7"/>
      <c r="BK259" s="7"/>
      <c r="BL259" s="7"/>
      <c r="BM259" s="7"/>
      <c r="BN259" s="7"/>
      <c r="BO259" s="7"/>
      <c r="BP259" s="7"/>
      <c r="BQ259" s="7"/>
      <c r="BR259" s="7"/>
      <c r="BS259" s="150"/>
      <c r="BT259" s="150"/>
      <c r="BU259" s="150"/>
      <c r="BV259" s="150"/>
      <c r="BW259" s="150"/>
      <c r="BX259" s="7"/>
      <c r="BY259" s="7"/>
    </row>
    <row r="260" spans="1:77" ht="15.75" customHeight="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7"/>
      <c r="BA260" s="7"/>
      <c r="BB260" s="7"/>
      <c r="BC260" s="7"/>
      <c r="BD260" s="7"/>
      <c r="BE260" s="7"/>
      <c r="BF260" s="7"/>
      <c r="BG260" s="7"/>
      <c r="BH260" s="7"/>
      <c r="BI260" s="7"/>
      <c r="BJ260" s="7"/>
      <c r="BK260" s="7"/>
      <c r="BL260" s="7"/>
      <c r="BM260" s="7"/>
      <c r="BN260" s="7"/>
      <c r="BO260" s="7"/>
      <c r="BP260" s="7"/>
      <c r="BQ260" s="7"/>
      <c r="BR260" s="7"/>
      <c r="BS260" s="150"/>
      <c r="BT260" s="150"/>
      <c r="BU260" s="150"/>
      <c r="BV260" s="150"/>
      <c r="BW260" s="150"/>
      <c r="BX260" s="7"/>
      <c r="BY260" s="7"/>
    </row>
    <row r="261" spans="1:77" ht="15.75" customHeight="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c r="BB261" s="7"/>
      <c r="BC261" s="7"/>
      <c r="BD261" s="7"/>
      <c r="BE261" s="7"/>
      <c r="BF261" s="7"/>
      <c r="BG261" s="7"/>
      <c r="BH261" s="7"/>
      <c r="BI261" s="7"/>
      <c r="BJ261" s="7"/>
      <c r="BK261" s="7"/>
      <c r="BL261" s="7"/>
      <c r="BM261" s="7"/>
      <c r="BN261" s="7"/>
      <c r="BO261" s="7"/>
      <c r="BP261" s="7"/>
      <c r="BQ261" s="7"/>
      <c r="BR261" s="7"/>
      <c r="BS261" s="150"/>
      <c r="BT261" s="150"/>
      <c r="BU261" s="150"/>
      <c r="BV261" s="150"/>
      <c r="BW261" s="150"/>
      <c r="BX261" s="7"/>
      <c r="BY261" s="7"/>
    </row>
    <row r="262" spans="1:77" ht="15.75" customHeight="1">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c r="BA262" s="7"/>
      <c r="BB262" s="7"/>
      <c r="BC262" s="7"/>
      <c r="BD262" s="7"/>
      <c r="BE262" s="7"/>
      <c r="BF262" s="7"/>
      <c r="BG262" s="7"/>
      <c r="BH262" s="7"/>
      <c r="BI262" s="7"/>
      <c r="BJ262" s="7"/>
      <c r="BK262" s="7"/>
      <c r="BL262" s="7"/>
      <c r="BM262" s="7"/>
      <c r="BN262" s="7"/>
      <c r="BO262" s="7"/>
      <c r="BP262" s="7"/>
      <c r="BQ262" s="7"/>
      <c r="BR262" s="7"/>
      <c r="BS262" s="150"/>
      <c r="BT262" s="150"/>
      <c r="BU262" s="150"/>
      <c r="BV262" s="150"/>
      <c r="BW262" s="150"/>
      <c r="BX262" s="7"/>
      <c r="BY262" s="7"/>
    </row>
    <row r="263" spans="1:77" ht="15.75" customHeight="1">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c r="AY263" s="7"/>
      <c r="AZ263" s="7"/>
      <c r="BA263" s="7"/>
      <c r="BB263" s="7"/>
      <c r="BC263" s="7"/>
      <c r="BD263" s="7"/>
      <c r="BE263" s="7"/>
      <c r="BF263" s="7"/>
      <c r="BG263" s="7"/>
      <c r="BH263" s="7"/>
      <c r="BI263" s="7"/>
      <c r="BJ263" s="7"/>
      <c r="BK263" s="7"/>
      <c r="BL263" s="7"/>
      <c r="BM263" s="7"/>
      <c r="BN263" s="7"/>
      <c r="BO263" s="7"/>
      <c r="BP263" s="7"/>
      <c r="BQ263" s="7"/>
      <c r="BR263" s="7"/>
      <c r="BS263" s="150"/>
      <c r="BT263" s="150"/>
      <c r="BU263" s="150"/>
      <c r="BV263" s="150"/>
      <c r="BW263" s="150"/>
      <c r="BX263" s="7"/>
      <c r="BY263" s="7"/>
    </row>
    <row r="264" spans="1:77" ht="15.75" customHeight="1">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7"/>
      <c r="AV264" s="7"/>
      <c r="AW264" s="7"/>
      <c r="AX264" s="7"/>
      <c r="AY264" s="7"/>
      <c r="AZ264" s="7"/>
      <c r="BA264" s="7"/>
      <c r="BB264" s="7"/>
      <c r="BC264" s="7"/>
      <c r="BD264" s="7"/>
      <c r="BE264" s="7"/>
      <c r="BF264" s="7"/>
      <c r="BG264" s="7"/>
      <c r="BH264" s="7"/>
      <c r="BI264" s="7"/>
      <c r="BJ264" s="7"/>
      <c r="BK264" s="7"/>
      <c r="BL264" s="7"/>
      <c r="BM264" s="7"/>
      <c r="BN264" s="7"/>
      <c r="BO264" s="7"/>
      <c r="BP264" s="7"/>
      <c r="BQ264" s="7"/>
      <c r="BR264" s="7"/>
      <c r="BS264" s="150"/>
      <c r="BT264" s="150"/>
      <c r="BU264" s="150"/>
      <c r="BV264" s="150"/>
      <c r="BW264" s="150"/>
      <c r="BX264" s="7"/>
      <c r="BY264" s="7"/>
    </row>
    <row r="265" spans="1:77" ht="15.75" customHeight="1">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c r="AO265" s="7"/>
      <c r="AP265" s="7"/>
      <c r="AQ265" s="7"/>
      <c r="AR265" s="7"/>
      <c r="AS265" s="7"/>
      <c r="AT265" s="7"/>
      <c r="AU265" s="7"/>
      <c r="AV265" s="7"/>
      <c r="AW265" s="7"/>
      <c r="AX265" s="7"/>
      <c r="AY265" s="7"/>
      <c r="AZ265" s="7"/>
      <c r="BA265" s="7"/>
      <c r="BB265" s="7"/>
      <c r="BC265" s="7"/>
      <c r="BD265" s="7"/>
      <c r="BE265" s="7"/>
      <c r="BF265" s="7"/>
      <c r="BG265" s="7"/>
      <c r="BH265" s="7"/>
      <c r="BI265" s="7"/>
      <c r="BJ265" s="7"/>
      <c r="BK265" s="7"/>
      <c r="BL265" s="7"/>
      <c r="BM265" s="7"/>
      <c r="BN265" s="7"/>
      <c r="BO265" s="7"/>
      <c r="BP265" s="7"/>
      <c r="BQ265" s="7"/>
      <c r="BR265" s="7"/>
      <c r="BS265" s="150"/>
      <c r="BT265" s="150"/>
      <c r="BU265" s="150"/>
      <c r="BV265" s="150"/>
      <c r="BW265" s="150"/>
      <c r="BX265" s="7"/>
      <c r="BY265" s="7"/>
    </row>
    <row r="266" spans="1:77" ht="15.75" customHeight="1">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7"/>
      <c r="AS266" s="7"/>
      <c r="AT266" s="7"/>
      <c r="AU266" s="7"/>
      <c r="AV266" s="7"/>
      <c r="AW266" s="7"/>
      <c r="AX266" s="7"/>
      <c r="AY266" s="7"/>
      <c r="AZ266" s="7"/>
      <c r="BA266" s="7"/>
      <c r="BB266" s="7"/>
      <c r="BC266" s="7"/>
      <c r="BD266" s="7"/>
      <c r="BE266" s="7"/>
      <c r="BF266" s="7"/>
      <c r="BG266" s="7"/>
      <c r="BH266" s="7"/>
      <c r="BI266" s="7"/>
      <c r="BJ266" s="7"/>
      <c r="BK266" s="7"/>
      <c r="BL266" s="7"/>
      <c r="BM266" s="7"/>
      <c r="BN266" s="7"/>
      <c r="BO266" s="7"/>
      <c r="BP266" s="7"/>
      <c r="BQ266" s="7"/>
      <c r="BR266" s="7"/>
      <c r="BS266" s="150"/>
      <c r="BT266" s="150"/>
      <c r="BU266" s="150"/>
      <c r="BV266" s="150"/>
      <c r="BW266" s="150"/>
      <c r="BX266" s="7"/>
      <c r="BY266" s="7"/>
    </row>
    <row r="267" spans="1:77" ht="15.75" customHeight="1">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c r="AS267" s="7"/>
      <c r="AT267" s="7"/>
      <c r="AU267" s="7"/>
      <c r="AV267" s="7"/>
      <c r="AW267" s="7"/>
      <c r="AX267" s="7"/>
      <c r="AY267" s="7"/>
      <c r="AZ267" s="7"/>
      <c r="BA267" s="7"/>
      <c r="BB267" s="7"/>
      <c r="BC267" s="7"/>
      <c r="BD267" s="7"/>
      <c r="BE267" s="7"/>
      <c r="BF267" s="7"/>
      <c r="BG267" s="7"/>
      <c r="BH267" s="7"/>
      <c r="BI267" s="7"/>
      <c r="BJ267" s="7"/>
      <c r="BK267" s="7"/>
      <c r="BL267" s="7"/>
      <c r="BM267" s="7"/>
      <c r="BN267" s="7"/>
      <c r="BO267" s="7"/>
      <c r="BP267" s="7"/>
      <c r="BQ267" s="7"/>
      <c r="BR267" s="7"/>
      <c r="BS267" s="150"/>
      <c r="BT267" s="150"/>
      <c r="BU267" s="150"/>
      <c r="BV267" s="150"/>
      <c r="BW267" s="150"/>
      <c r="BX267" s="7"/>
      <c r="BY267" s="7"/>
    </row>
    <row r="268" spans="1:77" ht="15.75" customHeight="1">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AK268" s="7"/>
      <c r="AL268" s="7"/>
      <c r="AM268" s="7"/>
      <c r="AN268" s="7"/>
      <c r="AO268" s="7"/>
      <c r="AP268" s="7"/>
      <c r="AQ268" s="7"/>
      <c r="AR268" s="7"/>
      <c r="AS268" s="7"/>
      <c r="AT268" s="7"/>
      <c r="AU268" s="7"/>
      <c r="AV268" s="7"/>
      <c r="AW268" s="7"/>
      <c r="AX268" s="7"/>
      <c r="AY268" s="7"/>
      <c r="AZ268" s="7"/>
      <c r="BA268" s="7"/>
      <c r="BB268" s="7"/>
      <c r="BC268" s="7"/>
      <c r="BD268" s="7"/>
      <c r="BE268" s="7"/>
      <c r="BF268" s="7"/>
      <c r="BG268" s="7"/>
      <c r="BH268" s="7"/>
      <c r="BI268" s="7"/>
      <c r="BJ268" s="7"/>
      <c r="BK268" s="7"/>
      <c r="BL268" s="7"/>
      <c r="BM268" s="7"/>
      <c r="BN268" s="7"/>
      <c r="BO268" s="7"/>
      <c r="BP268" s="7"/>
      <c r="BQ268" s="7"/>
      <c r="BR268" s="7"/>
      <c r="BS268" s="150"/>
      <c r="BT268" s="150"/>
      <c r="BU268" s="150"/>
      <c r="BV268" s="150"/>
      <c r="BW268" s="150"/>
      <c r="BX268" s="7"/>
      <c r="BY268" s="7"/>
    </row>
    <row r="269" spans="1:77" ht="15.75" customHeight="1">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7"/>
      <c r="AL269" s="7"/>
      <c r="AM269" s="7"/>
      <c r="AN269" s="7"/>
      <c r="AO269" s="7"/>
      <c r="AP269" s="7"/>
      <c r="AQ269" s="7"/>
      <c r="AR269" s="7"/>
      <c r="AS269" s="7"/>
      <c r="AT269" s="7"/>
      <c r="AU269" s="7"/>
      <c r="AV269" s="7"/>
      <c r="AW269" s="7"/>
      <c r="AX269" s="7"/>
      <c r="AY269" s="7"/>
      <c r="AZ269" s="7"/>
      <c r="BA269" s="7"/>
      <c r="BB269" s="7"/>
      <c r="BC269" s="7"/>
      <c r="BD269" s="7"/>
      <c r="BE269" s="7"/>
      <c r="BF269" s="7"/>
      <c r="BG269" s="7"/>
      <c r="BH269" s="7"/>
      <c r="BI269" s="7"/>
      <c r="BJ269" s="7"/>
      <c r="BK269" s="7"/>
      <c r="BL269" s="7"/>
      <c r="BM269" s="7"/>
      <c r="BN269" s="7"/>
      <c r="BO269" s="7"/>
      <c r="BP269" s="7"/>
      <c r="BQ269" s="7"/>
      <c r="BR269" s="7"/>
      <c r="BS269" s="150"/>
      <c r="BT269" s="150"/>
      <c r="BU269" s="150"/>
      <c r="BV269" s="150"/>
      <c r="BW269" s="150"/>
      <c r="BX269" s="7"/>
      <c r="BY269" s="7"/>
    </row>
    <row r="270" spans="1:77" ht="15.75" customHeight="1">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c r="AS270" s="7"/>
      <c r="AT270" s="7"/>
      <c r="AU270" s="7"/>
      <c r="AV270" s="7"/>
      <c r="AW270" s="7"/>
      <c r="AX270" s="7"/>
      <c r="AY270" s="7"/>
      <c r="AZ270" s="7"/>
      <c r="BA270" s="7"/>
      <c r="BB270" s="7"/>
      <c r="BC270" s="7"/>
      <c r="BD270" s="7"/>
      <c r="BE270" s="7"/>
      <c r="BF270" s="7"/>
      <c r="BG270" s="7"/>
      <c r="BH270" s="7"/>
      <c r="BI270" s="7"/>
      <c r="BJ270" s="7"/>
      <c r="BK270" s="7"/>
      <c r="BL270" s="7"/>
      <c r="BM270" s="7"/>
      <c r="BN270" s="7"/>
      <c r="BO270" s="7"/>
      <c r="BP270" s="7"/>
      <c r="BQ270" s="7"/>
      <c r="BR270" s="7"/>
      <c r="BS270" s="150"/>
      <c r="BT270" s="150"/>
      <c r="BU270" s="150"/>
      <c r="BV270" s="150"/>
      <c r="BW270" s="150"/>
      <c r="BX270" s="7"/>
      <c r="BY270" s="7"/>
    </row>
    <row r="271" spans="1:77" ht="15.75" customHeight="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c r="AU271" s="7"/>
      <c r="AV271" s="7"/>
      <c r="AW271" s="7"/>
      <c r="AX271" s="7"/>
      <c r="AY271" s="7"/>
      <c r="AZ271" s="7"/>
      <c r="BA271" s="7"/>
      <c r="BB271" s="7"/>
      <c r="BC271" s="7"/>
      <c r="BD271" s="7"/>
      <c r="BE271" s="7"/>
      <c r="BF271" s="7"/>
      <c r="BG271" s="7"/>
      <c r="BH271" s="7"/>
      <c r="BI271" s="7"/>
      <c r="BJ271" s="7"/>
      <c r="BK271" s="7"/>
      <c r="BL271" s="7"/>
      <c r="BM271" s="7"/>
      <c r="BN271" s="7"/>
      <c r="BO271" s="7"/>
      <c r="BP271" s="7"/>
      <c r="BQ271" s="7"/>
      <c r="BR271" s="7"/>
      <c r="BS271" s="150"/>
      <c r="BT271" s="150"/>
      <c r="BU271" s="150"/>
      <c r="BV271" s="150"/>
      <c r="BW271" s="150"/>
      <c r="BX271" s="7"/>
      <c r="BY271" s="7"/>
    </row>
    <row r="272" spans="1:77" ht="15.75" customHeight="1">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c r="AT272" s="7"/>
      <c r="AU272" s="7"/>
      <c r="AV272" s="7"/>
      <c r="AW272" s="7"/>
      <c r="AX272" s="7"/>
      <c r="AY272" s="7"/>
      <c r="AZ272" s="7"/>
      <c r="BA272" s="7"/>
      <c r="BB272" s="7"/>
      <c r="BC272" s="7"/>
      <c r="BD272" s="7"/>
      <c r="BE272" s="7"/>
      <c r="BF272" s="7"/>
      <c r="BG272" s="7"/>
      <c r="BH272" s="7"/>
      <c r="BI272" s="7"/>
      <c r="BJ272" s="7"/>
      <c r="BK272" s="7"/>
      <c r="BL272" s="7"/>
      <c r="BM272" s="7"/>
      <c r="BN272" s="7"/>
      <c r="BO272" s="7"/>
      <c r="BP272" s="7"/>
      <c r="BQ272" s="7"/>
      <c r="BR272" s="7"/>
      <c r="BS272" s="150"/>
      <c r="BT272" s="150"/>
      <c r="BU272" s="150"/>
      <c r="BV272" s="150"/>
      <c r="BW272" s="150"/>
      <c r="BX272" s="7"/>
      <c r="BY272" s="7"/>
    </row>
    <row r="273" spans="1:77" ht="15.7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c r="AU273" s="7"/>
      <c r="AV273" s="7"/>
      <c r="AW273" s="7"/>
      <c r="AX273" s="7"/>
      <c r="AY273" s="7"/>
      <c r="AZ273" s="7"/>
      <c r="BA273" s="7"/>
      <c r="BB273" s="7"/>
      <c r="BC273" s="7"/>
      <c r="BD273" s="7"/>
      <c r="BE273" s="7"/>
      <c r="BF273" s="7"/>
      <c r="BG273" s="7"/>
      <c r="BH273" s="7"/>
      <c r="BI273" s="7"/>
      <c r="BJ273" s="7"/>
      <c r="BK273" s="7"/>
      <c r="BL273" s="7"/>
      <c r="BM273" s="7"/>
      <c r="BN273" s="7"/>
      <c r="BO273" s="7"/>
      <c r="BP273" s="7"/>
      <c r="BQ273" s="7"/>
      <c r="BR273" s="7"/>
      <c r="BS273" s="150"/>
      <c r="BT273" s="150"/>
      <c r="BU273" s="150"/>
      <c r="BV273" s="150"/>
      <c r="BW273" s="150"/>
      <c r="BX273" s="7"/>
      <c r="BY273" s="7"/>
    </row>
    <row r="274" spans="1:77" ht="15.75" customHeight="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7"/>
      <c r="AX274" s="7"/>
      <c r="AY274" s="7"/>
      <c r="AZ274" s="7"/>
      <c r="BA274" s="7"/>
      <c r="BB274" s="7"/>
      <c r="BC274" s="7"/>
      <c r="BD274" s="7"/>
      <c r="BE274" s="7"/>
      <c r="BF274" s="7"/>
      <c r="BG274" s="7"/>
      <c r="BH274" s="7"/>
      <c r="BI274" s="7"/>
      <c r="BJ274" s="7"/>
      <c r="BK274" s="7"/>
      <c r="BL274" s="7"/>
      <c r="BM274" s="7"/>
      <c r="BN274" s="7"/>
      <c r="BO274" s="7"/>
      <c r="BP274" s="7"/>
      <c r="BQ274" s="7"/>
      <c r="BR274" s="7"/>
      <c r="BS274" s="150"/>
      <c r="BT274" s="150"/>
      <c r="BU274" s="150"/>
      <c r="BV274" s="150"/>
      <c r="BW274" s="150"/>
      <c r="BX274" s="7"/>
      <c r="BY274" s="7"/>
    </row>
    <row r="275" spans="1:77" ht="15.75" customHeight="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c r="AY275" s="7"/>
      <c r="AZ275" s="7"/>
      <c r="BA275" s="7"/>
      <c r="BB275" s="7"/>
      <c r="BC275" s="7"/>
      <c r="BD275" s="7"/>
      <c r="BE275" s="7"/>
      <c r="BF275" s="7"/>
      <c r="BG275" s="7"/>
      <c r="BH275" s="7"/>
      <c r="BI275" s="7"/>
      <c r="BJ275" s="7"/>
      <c r="BK275" s="7"/>
      <c r="BL275" s="7"/>
      <c r="BM275" s="7"/>
      <c r="BN275" s="7"/>
      <c r="BO275" s="7"/>
      <c r="BP275" s="7"/>
      <c r="BQ275" s="7"/>
      <c r="BR275" s="7"/>
      <c r="BS275" s="150"/>
      <c r="BT275" s="150"/>
      <c r="BU275" s="150"/>
      <c r="BV275" s="150"/>
      <c r="BW275" s="150"/>
      <c r="BX275" s="7"/>
      <c r="BY275" s="7"/>
    </row>
    <row r="276" spans="1:77" ht="15.75" customHeight="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c r="AS276" s="7"/>
      <c r="AT276" s="7"/>
      <c r="AU276" s="7"/>
      <c r="AV276" s="7"/>
      <c r="AW276" s="7"/>
      <c r="AX276" s="7"/>
      <c r="AY276" s="7"/>
      <c r="AZ276" s="7"/>
      <c r="BA276" s="7"/>
      <c r="BB276" s="7"/>
      <c r="BC276" s="7"/>
      <c r="BD276" s="7"/>
      <c r="BE276" s="7"/>
      <c r="BF276" s="7"/>
      <c r="BG276" s="7"/>
      <c r="BH276" s="7"/>
      <c r="BI276" s="7"/>
      <c r="BJ276" s="7"/>
      <c r="BK276" s="7"/>
      <c r="BL276" s="7"/>
      <c r="BM276" s="7"/>
      <c r="BN276" s="7"/>
      <c r="BO276" s="7"/>
      <c r="BP276" s="7"/>
      <c r="BQ276" s="7"/>
      <c r="BR276" s="7"/>
      <c r="BS276" s="150"/>
      <c r="BT276" s="150"/>
      <c r="BU276" s="150"/>
      <c r="BV276" s="150"/>
      <c r="BW276" s="150"/>
      <c r="BX276" s="7"/>
      <c r="BY276" s="7"/>
    </row>
    <row r="277" spans="1:77" ht="15.75" customHeight="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c r="AU277" s="7"/>
      <c r="AV277" s="7"/>
      <c r="AW277" s="7"/>
      <c r="AX277" s="7"/>
      <c r="AY277" s="7"/>
      <c r="AZ277" s="7"/>
      <c r="BA277" s="7"/>
      <c r="BB277" s="7"/>
      <c r="BC277" s="7"/>
      <c r="BD277" s="7"/>
      <c r="BE277" s="7"/>
      <c r="BF277" s="7"/>
      <c r="BG277" s="7"/>
      <c r="BH277" s="7"/>
      <c r="BI277" s="7"/>
      <c r="BJ277" s="7"/>
      <c r="BK277" s="7"/>
      <c r="BL277" s="7"/>
      <c r="BM277" s="7"/>
      <c r="BN277" s="7"/>
      <c r="BO277" s="7"/>
      <c r="BP277" s="7"/>
      <c r="BQ277" s="7"/>
      <c r="BR277" s="7"/>
      <c r="BS277" s="150"/>
      <c r="BT277" s="150"/>
      <c r="BU277" s="150"/>
      <c r="BV277" s="150"/>
      <c r="BW277" s="150"/>
      <c r="BX277" s="7"/>
      <c r="BY277" s="7"/>
    </row>
    <row r="278" spans="1:77" ht="15.75" customHeight="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7"/>
      <c r="AL278" s="7"/>
      <c r="AM278" s="7"/>
      <c r="AN278" s="7"/>
      <c r="AO278" s="7"/>
      <c r="AP278" s="7"/>
      <c r="AQ278" s="7"/>
      <c r="AR278" s="7"/>
      <c r="AS278" s="7"/>
      <c r="AT278" s="7"/>
      <c r="AU278" s="7"/>
      <c r="AV278" s="7"/>
      <c r="AW278" s="7"/>
      <c r="AX278" s="7"/>
      <c r="AY278" s="7"/>
      <c r="AZ278" s="7"/>
      <c r="BA278" s="7"/>
      <c r="BB278" s="7"/>
      <c r="BC278" s="7"/>
      <c r="BD278" s="7"/>
      <c r="BE278" s="7"/>
      <c r="BF278" s="7"/>
      <c r="BG278" s="7"/>
      <c r="BH278" s="7"/>
      <c r="BI278" s="7"/>
      <c r="BJ278" s="7"/>
      <c r="BK278" s="7"/>
      <c r="BL278" s="7"/>
      <c r="BM278" s="7"/>
      <c r="BN278" s="7"/>
      <c r="BO278" s="7"/>
      <c r="BP278" s="7"/>
      <c r="BQ278" s="7"/>
      <c r="BR278" s="7"/>
      <c r="BS278" s="150"/>
      <c r="BT278" s="150"/>
      <c r="BU278" s="150"/>
      <c r="BV278" s="150"/>
      <c r="BW278" s="150"/>
      <c r="BX278" s="7"/>
      <c r="BY278" s="7"/>
    </row>
    <row r="279" spans="1:77" ht="15.75"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AK279" s="7"/>
      <c r="AL279" s="7"/>
      <c r="AM279" s="7"/>
      <c r="AN279" s="7"/>
      <c r="AO279" s="7"/>
      <c r="AP279" s="7"/>
      <c r="AQ279" s="7"/>
      <c r="AR279" s="7"/>
      <c r="AS279" s="7"/>
      <c r="AT279" s="7"/>
      <c r="AU279" s="7"/>
      <c r="AV279" s="7"/>
      <c r="AW279" s="7"/>
      <c r="AX279" s="7"/>
      <c r="AY279" s="7"/>
      <c r="AZ279" s="7"/>
      <c r="BA279" s="7"/>
      <c r="BB279" s="7"/>
      <c r="BC279" s="7"/>
      <c r="BD279" s="7"/>
      <c r="BE279" s="7"/>
      <c r="BF279" s="7"/>
      <c r="BG279" s="7"/>
      <c r="BH279" s="7"/>
      <c r="BI279" s="7"/>
      <c r="BJ279" s="7"/>
      <c r="BK279" s="7"/>
      <c r="BL279" s="7"/>
      <c r="BM279" s="7"/>
      <c r="BN279" s="7"/>
      <c r="BO279" s="7"/>
      <c r="BP279" s="7"/>
      <c r="BQ279" s="7"/>
      <c r="BR279" s="7"/>
      <c r="BS279" s="150"/>
      <c r="BT279" s="150"/>
      <c r="BU279" s="150"/>
      <c r="BV279" s="150"/>
      <c r="BW279" s="150"/>
      <c r="BX279" s="7"/>
      <c r="BY279" s="7"/>
    </row>
    <row r="280" spans="1:77" ht="15.7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c r="AS280" s="7"/>
      <c r="AT280" s="7"/>
      <c r="AU280" s="7"/>
      <c r="AV280" s="7"/>
      <c r="AW280" s="7"/>
      <c r="AX280" s="7"/>
      <c r="AY280" s="7"/>
      <c r="AZ280" s="7"/>
      <c r="BA280" s="7"/>
      <c r="BB280" s="7"/>
      <c r="BC280" s="7"/>
      <c r="BD280" s="7"/>
      <c r="BE280" s="7"/>
      <c r="BF280" s="7"/>
      <c r="BG280" s="7"/>
      <c r="BH280" s="7"/>
      <c r="BI280" s="7"/>
      <c r="BJ280" s="7"/>
      <c r="BK280" s="7"/>
      <c r="BL280" s="7"/>
      <c r="BM280" s="7"/>
      <c r="BN280" s="7"/>
      <c r="BO280" s="7"/>
      <c r="BP280" s="7"/>
      <c r="BQ280" s="7"/>
      <c r="BR280" s="7"/>
      <c r="BS280" s="150"/>
      <c r="BT280" s="150"/>
      <c r="BU280" s="150"/>
      <c r="BV280" s="150"/>
      <c r="BW280" s="150"/>
      <c r="BX280" s="7"/>
      <c r="BY280" s="7"/>
    </row>
    <row r="281" spans="1:77" ht="15.75" customHeight="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7"/>
      <c r="AM281" s="7"/>
      <c r="AN281" s="7"/>
      <c r="AO281" s="7"/>
      <c r="AP281" s="7"/>
      <c r="AQ281" s="7"/>
      <c r="AR281" s="7"/>
      <c r="AS281" s="7"/>
      <c r="AT281" s="7"/>
      <c r="AU281" s="7"/>
      <c r="AV281" s="7"/>
      <c r="AW281" s="7"/>
      <c r="AX281" s="7"/>
      <c r="AY281" s="7"/>
      <c r="AZ281" s="7"/>
      <c r="BA281" s="7"/>
      <c r="BB281" s="7"/>
      <c r="BC281" s="7"/>
      <c r="BD281" s="7"/>
      <c r="BE281" s="7"/>
      <c r="BF281" s="7"/>
      <c r="BG281" s="7"/>
      <c r="BH281" s="7"/>
      <c r="BI281" s="7"/>
      <c r="BJ281" s="7"/>
      <c r="BK281" s="7"/>
      <c r="BL281" s="7"/>
      <c r="BM281" s="7"/>
      <c r="BN281" s="7"/>
      <c r="BO281" s="7"/>
      <c r="BP281" s="7"/>
      <c r="BQ281" s="7"/>
      <c r="BR281" s="7"/>
      <c r="BS281" s="150"/>
      <c r="BT281" s="150"/>
      <c r="BU281" s="150"/>
      <c r="BV281" s="150"/>
      <c r="BW281" s="150"/>
      <c r="BX281" s="7"/>
      <c r="BY281" s="7"/>
    </row>
    <row r="282" spans="1:77" ht="15.7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7"/>
      <c r="AL282" s="7"/>
      <c r="AM282" s="7"/>
      <c r="AN282" s="7"/>
      <c r="AO282" s="7"/>
      <c r="AP282" s="7"/>
      <c r="AQ282" s="7"/>
      <c r="AR282" s="7"/>
      <c r="AS282" s="7"/>
      <c r="AT282" s="7"/>
      <c r="AU282" s="7"/>
      <c r="AV282" s="7"/>
      <c r="AW282" s="7"/>
      <c r="AX282" s="7"/>
      <c r="AY282" s="7"/>
      <c r="AZ282" s="7"/>
      <c r="BA282" s="7"/>
      <c r="BB282" s="7"/>
      <c r="BC282" s="7"/>
      <c r="BD282" s="7"/>
      <c r="BE282" s="7"/>
      <c r="BF282" s="7"/>
      <c r="BG282" s="7"/>
      <c r="BH282" s="7"/>
      <c r="BI282" s="7"/>
      <c r="BJ282" s="7"/>
      <c r="BK282" s="7"/>
      <c r="BL282" s="7"/>
      <c r="BM282" s="7"/>
      <c r="BN282" s="7"/>
      <c r="BO282" s="7"/>
      <c r="BP282" s="7"/>
      <c r="BQ282" s="7"/>
      <c r="BR282" s="7"/>
      <c r="BS282" s="150"/>
      <c r="BT282" s="150"/>
      <c r="BU282" s="150"/>
      <c r="BV282" s="150"/>
      <c r="BW282" s="150"/>
      <c r="BX282" s="7"/>
      <c r="BY282" s="7"/>
    </row>
    <row r="283" spans="1:77" ht="15.75" customHeight="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7"/>
      <c r="AL283" s="7"/>
      <c r="AM283" s="7"/>
      <c r="AN283" s="7"/>
      <c r="AO283" s="7"/>
      <c r="AP283" s="7"/>
      <c r="AQ283" s="7"/>
      <c r="AR283" s="7"/>
      <c r="AS283" s="7"/>
      <c r="AT283" s="7"/>
      <c r="AU283" s="7"/>
      <c r="AV283" s="7"/>
      <c r="AW283" s="7"/>
      <c r="AX283" s="7"/>
      <c r="AY283" s="7"/>
      <c r="AZ283" s="7"/>
      <c r="BA283" s="7"/>
      <c r="BB283" s="7"/>
      <c r="BC283" s="7"/>
      <c r="BD283" s="7"/>
      <c r="BE283" s="7"/>
      <c r="BF283" s="7"/>
      <c r="BG283" s="7"/>
      <c r="BH283" s="7"/>
      <c r="BI283" s="7"/>
      <c r="BJ283" s="7"/>
      <c r="BK283" s="7"/>
      <c r="BL283" s="7"/>
      <c r="BM283" s="7"/>
      <c r="BN283" s="7"/>
      <c r="BO283" s="7"/>
      <c r="BP283" s="7"/>
      <c r="BQ283" s="7"/>
      <c r="BR283" s="7"/>
      <c r="BS283" s="150"/>
      <c r="BT283" s="150"/>
      <c r="BU283" s="150"/>
      <c r="BV283" s="150"/>
      <c r="BW283" s="150"/>
      <c r="BX283" s="7"/>
      <c r="BY283" s="7"/>
    </row>
    <row r="284" spans="1:77" ht="15.75" customHeight="1">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7"/>
      <c r="AL284" s="7"/>
      <c r="AM284" s="7"/>
      <c r="AN284" s="7"/>
      <c r="AO284" s="7"/>
      <c r="AP284" s="7"/>
      <c r="AQ284" s="7"/>
      <c r="AR284" s="7"/>
      <c r="AS284" s="7"/>
      <c r="AT284" s="7"/>
      <c r="AU284" s="7"/>
      <c r="AV284" s="7"/>
      <c r="AW284" s="7"/>
      <c r="AX284" s="7"/>
      <c r="AY284" s="7"/>
      <c r="AZ284" s="7"/>
      <c r="BA284" s="7"/>
      <c r="BB284" s="7"/>
      <c r="BC284" s="7"/>
      <c r="BD284" s="7"/>
      <c r="BE284" s="7"/>
      <c r="BF284" s="7"/>
      <c r="BG284" s="7"/>
      <c r="BH284" s="7"/>
      <c r="BI284" s="7"/>
      <c r="BJ284" s="7"/>
      <c r="BK284" s="7"/>
      <c r="BL284" s="7"/>
      <c r="BM284" s="7"/>
      <c r="BN284" s="7"/>
      <c r="BO284" s="7"/>
      <c r="BP284" s="7"/>
      <c r="BQ284" s="7"/>
      <c r="BR284" s="7"/>
      <c r="BS284" s="150"/>
      <c r="BT284" s="150"/>
      <c r="BU284" s="150"/>
      <c r="BV284" s="150"/>
      <c r="BW284" s="150"/>
      <c r="BX284" s="7"/>
      <c r="BY284" s="7"/>
    </row>
    <row r="285" spans="1:77" ht="15.75" customHeight="1">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AK285" s="7"/>
      <c r="AL285" s="7"/>
      <c r="AM285" s="7"/>
      <c r="AN285" s="7"/>
      <c r="AO285" s="7"/>
      <c r="AP285" s="7"/>
      <c r="AQ285" s="7"/>
      <c r="AR285" s="7"/>
      <c r="AS285" s="7"/>
      <c r="AT285" s="7"/>
      <c r="AU285" s="7"/>
      <c r="AV285" s="7"/>
      <c r="AW285" s="7"/>
      <c r="AX285" s="7"/>
      <c r="AY285" s="7"/>
      <c r="AZ285" s="7"/>
      <c r="BA285" s="7"/>
      <c r="BB285" s="7"/>
      <c r="BC285" s="7"/>
      <c r="BD285" s="7"/>
      <c r="BE285" s="7"/>
      <c r="BF285" s="7"/>
      <c r="BG285" s="7"/>
      <c r="BH285" s="7"/>
      <c r="BI285" s="7"/>
      <c r="BJ285" s="7"/>
      <c r="BK285" s="7"/>
      <c r="BL285" s="7"/>
      <c r="BM285" s="7"/>
      <c r="BN285" s="7"/>
      <c r="BO285" s="7"/>
      <c r="BP285" s="7"/>
      <c r="BQ285" s="7"/>
      <c r="BR285" s="7"/>
      <c r="BS285" s="150"/>
      <c r="BT285" s="150"/>
      <c r="BU285" s="150"/>
      <c r="BV285" s="150"/>
      <c r="BW285" s="150"/>
      <c r="BX285" s="7"/>
      <c r="BY285" s="7"/>
    </row>
    <row r="286" spans="1:77" ht="15.75" customHeight="1">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7"/>
      <c r="AL286" s="7"/>
      <c r="AM286" s="7"/>
      <c r="AN286" s="7"/>
      <c r="AO286" s="7"/>
      <c r="AP286" s="7"/>
      <c r="AQ286" s="7"/>
      <c r="AR286" s="7"/>
      <c r="AS286" s="7"/>
      <c r="AT286" s="7"/>
      <c r="AU286" s="7"/>
      <c r="AV286" s="7"/>
      <c r="AW286" s="7"/>
      <c r="AX286" s="7"/>
      <c r="AY286" s="7"/>
      <c r="AZ286" s="7"/>
      <c r="BA286" s="7"/>
      <c r="BB286" s="7"/>
      <c r="BC286" s="7"/>
      <c r="BD286" s="7"/>
      <c r="BE286" s="7"/>
      <c r="BF286" s="7"/>
      <c r="BG286" s="7"/>
      <c r="BH286" s="7"/>
      <c r="BI286" s="7"/>
      <c r="BJ286" s="7"/>
      <c r="BK286" s="7"/>
      <c r="BL286" s="7"/>
      <c r="BM286" s="7"/>
      <c r="BN286" s="7"/>
      <c r="BO286" s="7"/>
      <c r="BP286" s="7"/>
      <c r="BQ286" s="7"/>
      <c r="BR286" s="7"/>
      <c r="BS286" s="150"/>
      <c r="BT286" s="150"/>
      <c r="BU286" s="150"/>
      <c r="BV286" s="150"/>
      <c r="BW286" s="150"/>
      <c r="BX286" s="7"/>
      <c r="BY286" s="7"/>
    </row>
    <row r="287" spans="1:77" ht="15.75" customHeight="1">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c r="AS287" s="7"/>
      <c r="AT287" s="7"/>
      <c r="AU287" s="7"/>
      <c r="AV287" s="7"/>
      <c r="AW287" s="7"/>
      <c r="AX287" s="7"/>
      <c r="AY287" s="7"/>
      <c r="AZ287" s="7"/>
      <c r="BA287" s="7"/>
      <c r="BB287" s="7"/>
      <c r="BC287" s="7"/>
      <c r="BD287" s="7"/>
      <c r="BE287" s="7"/>
      <c r="BF287" s="7"/>
      <c r="BG287" s="7"/>
      <c r="BH287" s="7"/>
      <c r="BI287" s="7"/>
      <c r="BJ287" s="7"/>
      <c r="BK287" s="7"/>
      <c r="BL287" s="7"/>
      <c r="BM287" s="7"/>
      <c r="BN287" s="7"/>
      <c r="BO287" s="7"/>
      <c r="BP287" s="7"/>
      <c r="BQ287" s="7"/>
      <c r="BR287" s="7"/>
      <c r="BS287" s="150"/>
      <c r="BT287" s="150"/>
      <c r="BU287" s="150"/>
      <c r="BV287" s="150"/>
      <c r="BW287" s="150"/>
      <c r="BX287" s="7"/>
      <c r="BY287" s="7"/>
    </row>
    <row r="288" spans="1:77" ht="15.75" customHeight="1">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AK288" s="7"/>
      <c r="AL288" s="7"/>
      <c r="AM288" s="7"/>
      <c r="AN288" s="7"/>
      <c r="AO288" s="7"/>
      <c r="AP288" s="7"/>
      <c r="AQ288" s="7"/>
      <c r="AR288" s="7"/>
      <c r="AS288" s="7"/>
      <c r="AT288" s="7"/>
      <c r="AU288" s="7"/>
      <c r="AV288" s="7"/>
      <c r="AW288" s="7"/>
      <c r="AX288" s="7"/>
      <c r="AY288" s="7"/>
      <c r="AZ288" s="7"/>
      <c r="BA288" s="7"/>
      <c r="BB288" s="7"/>
      <c r="BC288" s="7"/>
      <c r="BD288" s="7"/>
      <c r="BE288" s="7"/>
      <c r="BF288" s="7"/>
      <c r="BG288" s="7"/>
      <c r="BH288" s="7"/>
      <c r="BI288" s="7"/>
      <c r="BJ288" s="7"/>
      <c r="BK288" s="7"/>
      <c r="BL288" s="7"/>
      <c r="BM288" s="7"/>
      <c r="BN288" s="7"/>
      <c r="BO288" s="7"/>
      <c r="BP288" s="7"/>
      <c r="BQ288" s="7"/>
      <c r="BR288" s="7"/>
      <c r="BS288" s="150"/>
      <c r="BT288" s="150"/>
      <c r="BU288" s="150"/>
      <c r="BV288" s="150"/>
      <c r="BW288" s="150"/>
      <c r="BX288" s="7"/>
      <c r="BY288" s="7"/>
    </row>
    <row r="289" spans="1:77" ht="15.75" customHeight="1">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AK289" s="7"/>
      <c r="AL289" s="7"/>
      <c r="AM289" s="7"/>
      <c r="AN289" s="7"/>
      <c r="AO289" s="7"/>
      <c r="AP289" s="7"/>
      <c r="AQ289" s="7"/>
      <c r="AR289" s="7"/>
      <c r="AS289" s="7"/>
      <c r="AT289" s="7"/>
      <c r="AU289" s="7"/>
      <c r="AV289" s="7"/>
      <c r="AW289" s="7"/>
      <c r="AX289" s="7"/>
      <c r="AY289" s="7"/>
      <c r="AZ289" s="7"/>
      <c r="BA289" s="7"/>
      <c r="BB289" s="7"/>
      <c r="BC289" s="7"/>
      <c r="BD289" s="7"/>
      <c r="BE289" s="7"/>
      <c r="BF289" s="7"/>
      <c r="BG289" s="7"/>
      <c r="BH289" s="7"/>
      <c r="BI289" s="7"/>
      <c r="BJ289" s="7"/>
      <c r="BK289" s="7"/>
      <c r="BL289" s="7"/>
      <c r="BM289" s="7"/>
      <c r="BN289" s="7"/>
      <c r="BO289" s="7"/>
      <c r="BP289" s="7"/>
      <c r="BQ289" s="7"/>
      <c r="BR289" s="7"/>
      <c r="BS289" s="150"/>
      <c r="BT289" s="150"/>
      <c r="BU289" s="150"/>
      <c r="BV289" s="150"/>
      <c r="BW289" s="150"/>
      <c r="BX289" s="7"/>
      <c r="BY289" s="7"/>
    </row>
    <row r="290" spans="1:77" ht="15.7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7"/>
      <c r="AV290" s="7"/>
      <c r="AW290" s="7"/>
      <c r="AX290" s="7"/>
      <c r="AY290" s="7"/>
      <c r="AZ290" s="7"/>
      <c r="BA290" s="7"/>
      <c r="BB290" s="7"/>
      <c r="BC290" s="7"/>
      <c r="BD290" s="7"/>
      <c r="BE290" s="7"/>
      <c r="BF290" s="7"/>
      <c r="BG290" s="7"/>
      <c r="BH290" s="7"/>
      <c r="BI290" s="7"/>
      <c r="BJ290" s="7"/>
      <c r="BK290" s="7"/>
      <c r="BL290" s="7"/>
      <c r="BM290" s="7"/>
      <c r="BN290" s="7"/>
      <c r="BO290" s="7"/>
      <c r="BP290" s="7"/>
      <c r="BQ290" s="7"/>
      <c r="BR290" s="7"/>
      <c r="BS290" s="150"/>
      <c r="BT290" s="150"/>
      <c r="BU290" s="150"/>
      <c r="BV290" s="150"/>
      <c r="BW290" s="150"/>
      <c r="BX290" s="7"/>
      <c r="BY290" s="7"/>
    </row>
    <row r="291" spans="1:77" ht="15.75" customHeight="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7"/>
      <c r="AZ291" s="7"/>
      <c r="BA291" s="7"/>
      <c r="BB291" s="7"/>
      <c r="BC291" s="7"/>
      <c r="BD291" s="7"/>
      <c r="BE291" s="7"/>
      <c r="BF291" s="7"/>
      <c r="BG291" s="7"/>
      <c r="BH291" s="7"/>
      <c r="BI291" s="7"/>
      <c r="BJ291" s="7"/>
      <c r="BK291" s="7"/>
      <c r="BL291" s="7"/>
      <c r="BM291" s="7"/>
      <c r="BN291" s="7"/>
      <c r="BO291" s="7"/>
      <c r="BP291" s="7"/>
      <c r="BQ291" s="7"/>
      <c r="BR291" s="7"/>
      <c r="BS291" s="150"/>
      <c r="BT291" s="150"/>
      <c r="BU291" s="150"/>
      <c r="BV291" s="150"/>
      <c r="BW291" s="150"/>
      <c r="BX291" s="7"/>
      <c r="BY291" s="7"/>
    </row>
    <row r="292" spans="1:77" ht="15.75" customHeight="1">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AK292" s="7"/>
      <c r="AL292" s="7"/>
      <c r="AM292" s="7"/>
      <c r="AN292" s="7"/>
      <c r="AO292" s="7"/>
      <c r="AP292" s="7"/>
      <c r="AQ292" s="7"/>
      <c r="AR292" s="7"/>
      <c r="AS292" s="7"/>
      <c r="AT292" s="7"/>
      <c r="AU292" s="7"/>
      <c r="AV292" s="7"/>
      <c r="AW292" s="7"/>
      <c r="AX292" s="7"/>
      <c r="AY292" s="7"/>
      <c r="AZ292" s="7"/>
      <c r="BA292" s="7"/>
      <c r="BB292" s="7"/>
      <c r="BC292" s="7"/>
      <c r="BD292" s="7"/>
      <c r="BE292" s="7"/>
      <c r="BF292" s="7"/>
      <c r="BG292" s="7"/>
      <c r="BH292" s="7"/>
      <c r="BI292" s="7"/>
      <c r="BJ292" s="7"/>
      <c r="BK292" s="7"/>
      <c r="BL292" s="7"/>
      <c r="BM292" s="7"/>
      <c r="BN292" s="7"/>
      <c r="BO292" s="7"/>
      <c r="BP292" s="7"/>
      <c r="BQ292" s="7"/>
      <c r="BR292" s="7"/>
      <c r="BS292" s="150"/>
      <c r="BT292" s="150"/>
      <c r="BU292" s="150"/>
      <c r="BV292" s="150"/>
      <c r="BW292" s="150"/>
      <c r="BX292" s="7"/>
      <c r="BY292" s="7"/>
    </row>
    <row r="293" spans="1:77" ht="15.75" customHeight="1">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7"/>
      <c r="AV293" s="7"/>
      <c r="AW293" s="7"/>
      <c r="AX293" s="7"/>
      <c r="AY293" s="7"/>
      <c r="AZ293" s="7"/>
      <c r="BA293" s="7"/>
      <c r="BB293" s="7"/>
      <c r="BC293" s="7"/>
      <c r="BD293" s="7"/>
      <c r="BE293" s="7"/>
      <c r="BF293" s="7"/>
      <c r="BG293" s="7"/>
      <c r="BH293" s="7"/>
      <c r="BI293" s="7"/>
      <c r="BJ293" s="7"/>
      <c r="BK293" s="7"/>
      <c r="BL293" s="7"/>
      <c r="BM293" s="7"/>
      <c r="BN293" s="7"/>
      <c r="BO293" s="7"/>
      <c r="BP293" s="7"/>
      <c r="BQ293" s="7"/>
      <c r="BR293" s="7"/>
      <c r="BS293" s="150"/>
      <c r="BT293" s="150"/>
      <c r="BU293" s="150"/>
      <c r="BV293" s="150"/>
      <c r="BW293" s="150"/>
      <c r="BX293" s="7"/>
      <c r="BY293" s="7"/>
    </row>
    <row r="294" spans="1:77" ht="15.75" customHeight="1">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7"/>
      <c r="AV294" s="7"/>
      <c r="AW294" s="7"/>
      <c r="AX294" s="7"/>
      <c r="AY294" s="7"/>
      <c r="AZ294" s="7"/>
      <c r="BA294" s="7"/>
      <c r="BB294" s="7"/>
      <c r="BC294" s="7"/>
      <c r="BD294" s="7"/>
      <c r="BE294" s="7"/>
      <c r="BF294" s="7"/>
      <c r="BG294" s="7"/>
      <c r="BH294" s="7"/>
      <c r="BI294" s="7"/>
      <c r="BJ294" s="7"/>
      <c r="BK294" s="7"/>
      <c r="BL294" s="7"/>
      <c r="BM294" s="7"/>
      <c r="BN294" s="7"/>
      <c r="BO294" s="7"/>
      <c r="BP294" s="7"/>
      <c r="BQ294" s="7"/>
      <c r="BR294" s="7"/>
      <c r="BS294" s="150"/>
      <c r="BT294" s="150"/>
      <c r="BU294" s="150"/>
      <c r="BV294" s="150"/>
      <c r="BW294" s="150"/>
      <c r="BX294" s="7"/>
      <c r="BY294" s="7"/>
    </row>
    <row r="295" spans="1:77" ht="15.75" customHeight="1">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7"/>
      <c r="AL295" s="7"/>
      <c r="AM295" s="7"/>
      <c r="AN295" s="7"/>
      <c r="AO295" s="7"/>
      <c r="AP295" s="7"/>
      <c r="AQ295" s="7"/>
      <c r="AR295" s="7"/>
      <c r="AS295" s="7"/>
      <c r="AT295" s="7"/>
      <c r="AU295" s="7"/>
      <c r="AV295" s="7"/>
      <c r="AW295" s="7"/>
      <c r="AX295" s="7"/>
      <c r="AY295" s="7"/>
      <c r="AZ295" s="7"/>
      <c r="BA295" s="7"/>
      <c r="BB295" s="7"/>
      <c r="BC295" s="7"/>
      <c r="BD295" s="7"/>
      <c r="BE295" s="7"/>
      <c r="BF295" s="7"/>
      <c r="BG295" s="7"/>
      <c r="BH295" s="7"/>
      <c r="BI295" s="7"/>
      <c r="BJ295" s="7"/>
      <c r="BK295" s="7"/>
      <c r="BL295" s="7"/>
      <c r="BM295" s="7"/>
      <c r="BN295" s="7"/>
      <c r="BO295" s="7"/>
      <c r="BP295" s="7"/>
      <c r="BQ295" s="7"/>
      <c r="BR295" s="7"/>
      <c r="BS295" s="150"/>
      <c r="BT295" s="150"/>
      <c r="BU295" s="150"/>
      <c r="BV295" s="150"/>
      <c r="BW295" s="150"/>
      <c r="BX295" s="7"/>
      <c r="BY295" s="7"/>
    </row>
    <row r="296" spans="1:77" ht="15.75" customHeight="1">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7"/>
      <c r="AL296" s="7"/>
      <c r="AM296" s="7"/>
      <c r="AN296" s="7"/>
      <c r="AO296" s="7"/>
      <c r="AP296" s="7"/>
      <c r="AQ296" s="7"/>
      <c r="AR296" s="7"/>
      <c r="AS296" s="7"/>
      <c r="AT296" s="7"/>
      <c r="AU296" s="7"/>
      <c r="AV296" s="7"/>
      <c r="AW296" s="7"/>
      <c r="AX296" s="7"/>
      <c r="AY296" s="7"/>
      <c r="AZ296" s="7"/>
      <c r="BA296" s="7"/>
      <c r="BB296" s="7"/>
      <c r="BC296" s="7"/>
      <c r="BD296" s="7"/>
      <c r="BE296" s="7"/>
      <c r="BF296" s="7"/>
      <c r="BG296" s="7"/>
      <c r="BH296" s="7"/>
      <c r="BI296" s="7"/>
      <c r="BJ296" s="7"/>
      <c r="BK296" s="7"/>
      <c r="BL296" s="7"/>
      <c r="BM296" s="7"/>
      <c r="BN296" s="7"/>
      <c r="BO296" s="7"/>
      <c r="BP296" s="7"/>
      <c r="BQ296" s="7"/>
      <c r="BR296" s="7"/>
      <c r="BS296" s="150"/>
      <c r="BT296" s="150"/>
      <c r="BU296" s="150"/>
      <c r="BV296" s="150"/>
      <c r="BW296" s="150"/>
      <c r="BX296" s="7"/>
      <c r="BY296" s="7"/>
    </row>
    <row r="297" spans="1:77" ht="15.75" customHeight="1">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7"/>
      <c r="AL297" s="7"/>
      <c r="AM297" s="7"/>
      <c r="AN297" s="7"/>
      <c r="AO297" s="7"/>
      <c r="AP297" s="7"/>
      <c r="AQ297" s="7"/>
      <c r="AR297" s="7"/>
      <c r="AS297" s="7"/>
      <c r="AT297" s="7"/>
      <c r="AU297" s="7"/>
      <c r="AV297" s="7"/>
      <c r="AW297" s="7"/>
      <c r="AX297" s="7"/>
      <c r="AY297" s="7"/>
      <c r="AZ297" s="7"/>
      <c r="BA297" s="7"/>
      <c r="BB297" s="7"/>
      <c r="BC297" s="7"/>
      <c r="BD297" s="7"/>
      <c r="BE297" s="7"/>
      <c r="BF297" s="7"/>
      <c r="BG297" s="7"/>
      <c r="BH297" s="7"/>
      <c r="BI297" s="7"/>
      <c r="BJ297" s="7"/>
      <c r="BK297" s="7"/>
      <c r="BL297" s="7"/>
      <c r="BM297" s="7"/>
      <c r="BN297" s="7"/>
      <c r="BO297" s="7"/>
      <c r="BP297" s="7"/>
      <c r="BQ297" s="7"/>
      <c r="BR297" s="7"/>
      <c r="BS297" s="150"/>
      <c r="BT297" s="150"/>
      <c r="BU297" s="150"/>
      <c r="BV297" s="150"/>
      <c r="BW297" s="150"/>
      <c r="BX297" s="7"/>
      <c r="BY297" s="7"/>
    </row>
    <row r="298" spans="1:77" ht="15.75" customHeight="1">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AK298" s="7"/>
      <c r="AL298" s="7"/>
      <c r="AM298" s="7"/>
      <c r="AN298" s="7"/>
      <c r="AO298" s="7"/>
      <c r="AP298" s="7"/>
      <c r="AQ298" s="7"/>
      <c r="AR298" s="7"/>
      <c r="AS298" s="7"/>
      <c r="AT298" s="7"/>
      <c r="AU298" s="7"/>
      <c r="AV298" s="7"/>
      <c r="AW298" s="7"/>
      <c r="AX298" s="7"/>
      <c r="AY298" s="7"/>
      <c r="AZ298" s="7"/>
      <c r="BA298" s="7"/>
      <c r="BB298" s="7"/>
      <c r="BC298" s="7"/>
      <c r="BD298" s="7"/>
      <c r="BE298" s="7"/>
      <c r="BF298" s="7"/>
      <c r="BG298" s="7"/>
      <c r="BH298" s="7"/>
      <c r="BI298" s="7"/>
      <c r="BJ298" s="7"/>
      <c r="BK298" s="7"/>
      <c r="BL298" s="7"/>
      <c r="BM298" s="7"/>
      <c r="BN298" s="7"/>
      <c r="BO298" s="7"/>
      <c r="BP298" s="7"/>
      <c r="BQ298" s="7"/>
      <c r="BR298" s="7"/>
      <c r="BS298" s="150"/>
      <c r="BT298" s="150"/>
      <c r="BU298" s="150"/>
      <c r="BV298" s="150"/>
      <c r="BW298" s="150"/>
      <c r="BX298" s="7"/>
      <c r="BY298" s="7"/>
    </row>
    <row r="299" spans="1:77" ht="15.75" customHeight="1">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7"/>
      <c r="AL299" s="7"/>
      <c r="AM299" s="7"/>
      <c r="AN299" s="7"/>
      <c r="AO299" s="7"/>
      <c r="AP299" s="7"/>
      <c r="AQ299" s="7"/>
      <c r="AR299" s="7"/>
      <c r="AS299" s="7"/>
      <c r="AT299" s="7"/>
      <c r="AU299" s="7"/>
      <c r="AV299" s="7"/>
      <c r="AW299" s="7"/>
      <c r="AX299" s="7"/>
      <c r="AY299" s="7"/>
      <c r="AZ299" s="7"/>
      <c r="BA299" s="7"/>
      <c r="BB299" s="7"/>
      <c r="BC299" s="7"/>
      <c r="BD299" s="7"/>
      <c r="BE299" s="7"/>
      <c r="BF299" s="7"/>
      <c r="BG299" s="7"/>
      <c r="BH299" s="7"/>
      <c r="BI299" s="7"/>
      <c r="BJ299" s="7"/>
      <c r="BK299" s="7"/>
      <c r="BL299" s="7"/>
      <c r="BM299" s="7"/>
      <c r="BN299" s="7"/>
      <c r="BO299" s="7"/>
      <c r="BP299" s="7"/>
      <c r="BQ299" s="7"/>
      <c r="BR299" s="7"/>
      <c r="BS299" s="150"/>
      <c r="BT299" s="150"/>
      <c r="BU299" s="150"/>
      <c r="BV299" s="150"/>
      <c r="BW299" s="150"/>
      <c r="BX299" s="7"/>
      <c r="BY299" s="7"/>
    </row>
    <row r="300" spans="1:77" ht="15.75" customHeight="1">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AK300" s="7"/>
      <c r="AL300" s="7"/>
      <c r="AM300" s="7"/>
      <c r="AN300" s="7"/>
      <c r="AO300" s="7"/>
      <c r="AP300" s="7"/>
      <c r="AQ300" s="7"/>
      <c r="AR300" s="7"/>
      <c r="AS300" s="7"/>
      <c r="AT300" s="7"/>
      <c r="AU300" s="7"/>
      <c r="AV300" s="7"/>
      <c r="AW300" s="7"/>
      <c r="AX300" s="7"/>
      <c r="AY300" s="7"/>
      <c r="AZ300" s="7"/>
      <c r="BA300" s="7"/>
      <c r="BB300" s="7"/>
      <c r="BC300" s="7"/>
      <c r="BD300" s="7"/>
      <c r="BE300" s="7"/>
      <c r="BF300" s="7"/>
      <c r="BG300" s="7"/>
      <c r="BH300" s="7"/>
      <c r="BI300" s="7"/>
      <c r="BJ300" s="7"/>
      <c r="BK300" s="7"/>
      <c r="BL300" s="7"/>
      <c r="BM300" s="7"/>
      <c r="BN300" s="7"/>
      <c r="BO300" s="7"/>
      <c r="BP300" s="7"/>
      <c r="BQ300" s="7"/>
      <c r="BR300" s="7"/>
      <c r="BS300" s="150"/>
      <c r="BT300" s="150"/>
      <c r="BU300" s="150"/>
      <c r="BV300" s="150"/>
      <c r="BW300" s="150"/>
      <c r="BX300" s="7"/>
      <c r="BY300" s="7"/>
    </row>
    <row r="301" spans="1:77" ht="15.75" customHeight="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AK301" s="7"/>
      <c r="AL301" s="7"/>
      <c r="AM301" s="7"/>
      <c r="AN301" s="7"/>
      <c r="AO301" s="7"/>
      <c r="AP301" s="7"/>
      <c r="AQ301" s="7"/>
      <c r="AR301" s="7"/>
      <c r="AS301" s="7"/>
      <c r="AT301" s="7"/>
      <c r="AU301" s="7"/>
      <c r="AV301" s="7"/>
      <c r="AW301" s="7"/>
      <c r="AX301" s="7"/>
      <c r="AY301" s="7"/>
      <c r="AZ301" s="7"/>
      <c r="BA301" s="7"/>
      <c r="BB301" s="7"/>
      <c r="BC301" s="7"/>
      <c r="BD301" s="7"/>
      <c r="BE301" s="7"/>
      <c r="BF301" s="7"/>
      <c r="BG301" s="7"/>
      <c r="BH301" s="7"/>
      <c r="BI301" s="7"/>
      <c r="BJ301" s="7"/>
      <c r="BK301" s="7"/>
      <c r="BL301" s="7"/>
      <c r="BM301" s="7"/>
      <c r="BN301" s="7"/>
      <c r="BO301" s="7"/>
      <c r="BP301" s="7"/>
      <c r="BQ301" s="7"/>
      <c r="BR301" s="7"/>
      <c r="BS301" s="150"/>
      <c r="BT301" s="150"/>
      <c r="BU301" s="150"/>
      <c r="BV301" s="150"/>
      <c r="BW301" s="150"/>
      <c r="BX301" s="7"/>
      <c r="BY301" s="7"/>
    </row>
    <row r="302" spans="1:77" ht="15.75" customHeight="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7"/>
      <c r="AL302" s="7"/>
      <c r="AM302" s="7"/>
      <c r="AN302" s="7"/>
      <c r="AO302" s="7"/>
      <c r="AP302" s="7"/>
      <c r="AQ302" s="7"/>
      <c r="AR302" s="7"/>
      <c r="AS302" s="7"/>
      <c r="AT302" s="7"/>
      <c r="AU302" s="7"/>
      <c r="AV302" s="7"/>
      <c r="AW302" s="7"/>
      <c r="AX302" s="7"/>
      <c r="AY302" s="7"/>
      <c r="AZ302" s="7"/>
      <c r="BA302" s="7"/>
      <c r="BB302" s="7"/>
      <c r="BC302" s="7"/>
      <c r="BD302" s="7"/>
      <c r="BE302" s="7"/>
      <c r="BF302" s="7"/>
      <c r="BG302" s="7"/>
      <c r="BH302" s="7"/>
      <c r="BI302" s="7"/>
      <c r="BJ302" s="7"/>
      <c r="BK302" s="7"/>
      <c r="BL302" s="7"/>
      <c r="BM302" s="7"/>
      <c r="BN302" s="7"/>
      <c r="BO302" s="7"/>
      <c r="BP302" s="7"/>
      <c r="BQ302" s="7"/>
      <c r="BR302" s="7"/>
      <c r="BS302" s="150"/>
      <c r="BT302" s="150"/>
      <c r="BU302" s="150"/>
      <c r="BV302" s="150"/>
      <c r="BW302" s="150"/>
      <c r="BX302" s="7"/>
      <c r="BY302" s="7"/>
    </row>
    <row r="303" spans="1:77" ht="15.75" customHeight="1">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AK303" s="7"/>
      <c r="AL303" s="7"/>
      <c r="AM303" s="7"/>
      <c r="AN303" s="7"/>
      <c r="AO303" s="7"/>
      <c r="AP303" s="7"/>
      <c r="AQ303" s="7"/>
      <c r="AR303" s="7"/>
      <c r="AS303" s="7"/>
      <c r="AT303" s="7"/>
      <c r="AU303" s="7"/>
      <c r="AV303" s="7"/>
      <c r="AW303" s="7"/>
      <c r="AX303" s="7"/>
      <c r="AY303" s="7"/>
      <c r="AZ303" s="7"/>
      <c r="BA303" s="7"/>
      <c r="BB303" s="7"/>
      <c r="BC303" s="7"/>
      <c r="BD303" s="7"/>
      <c r="BE303" s="7"/>
      <c r="BF303" s="7"/>
      <c r="BG303" s="7"/>
      <c r="BH303" s="7"/>
      <c r="BI303" s="7"/>
      <c r="BJ303" s="7"/>
      <c r="BK303" s="7"/>
      <c r="BL303" s="7"/>
      <c r="BM303" s="7"/>
      <c r="BN303" s="7"/>
      <c r="BO303" s="7"/>
      <c r="BP303" s="7"/>
      <c r="BQ303" s="7"/>
      <c r="BR303" s="7"/>
      <c r="BS303" s="150"/>
      <c r="BT303" s="150"/>
      <c r="BU303" s="150"/>
      <c r="BV303" s="150"/>
      <c r="BW303" s="150"/>
      <c r="BX303" s="7"/>
      <c r="BY303" s="7"/>
    </row>
    <row r="304" spans="1:77" ht="15.75" customHeight="1">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7"/>
      <c r="AL304" s="7"/>
      <c r="AM304" s="7"/>
      <c r="AN304" s="7"/>
      <c r="AO304" s="7"/>
      <c r="AP304" s="7"/>
      <c r="AQ304" s="7"/>
      <c r="AR304" s="7"/>
      <c r="AS304" s="7"/>
      <c r="AT304" s="7"/>
      <c r="AU304" s="7"/>
      <c r="AV304" s="7"/>
      <c r="AW304" s="7"/>
      <c r="AX304" s="7"/>
      <c r="AY304" s="7"/>
      <c r="AZ304" s="7"/>
      <c r="BA304" s="7"/>
      <c r="BB304" s="7"/>
      <c r="BC304" s="7"/>
      <c r="BD304" s="7"/>
      <c r="BE304" s="7"/>
      <c r="BF304" s="7"/>
      <c r="BG304" s="7"/>
      <c r="BH304" s="7"/>
      <c r="BI304" s="7"/>
      <c r="BJ304" s="7"/>
      <c r="BK304" s="7"/>
      <c r="BL304" s="7"/>
      <c r="BM304" s="7"/>
      <c r="BN304" s="7"/>
      <c r="BO304" s="7"/>
      <c r="BP304" s="7"/>
      <c r="BQ304" s="7"/>
      <c r="BR304" s="7"/>
      <c r="BS304" s="150"/>
      <c r="BT304" s="150"/>
      <c r="BU304" s="150"/>
      <c r="BV304" s="150"/>
      <c r="BW304" s="150"/>
      <c r="BX304" s="7"/>
      <c r="BY304" s="7"/>
    </row>
    <row r="305" spans="1:77" ht="15.75" customHeight="1">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AK305" s="7"/>
      <c r="AL305" s="7"/>
      <c r="AM305" s="7"/>
      <c r="AN305" s="7"/>
      <c r="AO305" s="7"/>
      <c r="AP305" s="7"/>
      <c r="AQ305" s="7"/>
      <c r="AR305" s="7"/>
      <c r="AS305" s="7"/>
      <c r="AT305" s="7"/>
      <c r="AU305" s="7"/>
      <c r="AV305" s="7"/>
      <c r="AW305" s="7"/>
      <c r="AX305" s="7"/>
      <c r="AY305" s="7"/>
      <c r="AZ305" s="7"/>
      <c r="BA305" s="7"/>
      <c r="BB305" s="7"/>
      <c r="BC305" s="7"/>
      <c r="BD305" s="7"/>
      <c r="BE305" s="7"/>
      <c r="BF305" s="7"/>
      <c r="BG305" s="7"/>
      <c r="BH305" s="7"/>
      <c r="BI305" s="7"/>
      <c r="BJ305" s="7"/>
      <c r="BK305" s="7"/>
      <c r="BL305" s="7"/>
      <c r="BM305" s="7"/>
      <c r="BN305" s="7"/>
      <c r="BO305" s="7"/>
      <c r="BP305" s="7"/>
      <c r="BQ305" s="7"/>
      <c r="BR305" s="7"/>
      <c r="BS305" s="150"/>
      <c r="BT305" s="150"/>
      <c r="BU305" s="150"/>
      <c r="BV305" s="150"/>
      <c r="BW305" s="150"/>
      <c r="BX305" s="7"/>
      <c r="BY305" s="7"/>
    </row>
    <row r="306" spans="1:77" ht="15.75" customHeight="1">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7"/>
      <c r="AM306" s="7"/>
      <c r="AN306" s="7"/>
      <c r="AO306" s="7"/>
      <c r="AP306" s="7"/>
      <c r="AQ306" s="7"/>
      <c r="AR306" s="7"/>
      <c r="AS306" s="7"/>
      <c r="AT306" s="7"/>
      <c r="AU306" s="7"/>
      <c r="AV306" s="7"/>
      <c r="AW306" s="7"/>
      <c r="AX306" s="7"/>
      <c r="AY306" s="7"/>
      <c r="AZ306" s="7"/>
      <c r="BA306" s="7"/>
      <c r="BB306" s="7"/>
      <c r="BC306" s="7"/>
      <c r="BD306" s="7"/>
      <c r="BE306" s="7"/>
      <c r="BF306" s="7"/>
      <c r="BG306" s="7"/>
      <c r="BH306" s="7"/>
      <c r="BI306" s="7"/>
      <c r="BJ306" s="7"/>
      <c r="BK306" s="7"/>
      <c r="BL306" s="7"/>
      <c r="BM306" s="7"/>
      <c r="BN306" s="7"/>
      <c r="BO306" s="7"/>
      <c r="BP306" s="7"/>
      <c r="BQ306" s="7"/>
      <c r="BR306" s="7"/>
      <c r="BS306" s="150"/>
      <c r="BT306" s="150"/>
      <c r="BU306" s="150"/>
      <c r="BV306" s="150"/>
      <c r="BW306" s="150"/>
      <c r="BX306" s="7"/>
      <c r="BY306" s="7"/>
    </row>
    <row r="307" spans="1:77" ht="15.75" customHeight="1">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AK307" s="7"/>
      <c r="AL307" s="7"/>
      <c r="AM307" s="7"/>
      <c r="AN307" s="7"/>
      <c r="AO307" s="7"/>
      <c r="AP307" s="7"/>
      <c r="AQ307" s="7"/>
      <c r="AR307" s="7"/>
      <c r="AS307" s="7"/>
      <c r="AT307" s="7"/>
      <c r="AU307" s="7"/>
      <c r="AV307" s="7"/>
      <c r="AW307" s="7"/>
      <c r="AX307" s="7"/>
      <c r="AY307" s="7"/>
      <c r="AZ307" s="7"/>
      <c r="BA307" s="7"/>
      <c r="BB307" s="7"/>
      <c r="BC307" s="7"/>
      <c r="BD307" s="7"/>
      <c r="BE307" s="7"/>
      <c r="BF307" s="7"/>
      <c r="BG307" s="7"/>
      <c r="BH307" s="7"/>
      <c r="BI307" s="7"/>
      <c r="BJ307" s="7"/>
      <c r="BK307" s="7"/>
      <c r="BL307" s="7"/>
      <c r="BM307" s="7"/>
      <c r="BN307" s="7"/>
      <c r="BO307" s="7"/>
      <c r="BP307" s="7"/>
      <c r="BQ307" s="7"/>
      <c r="BR307" s="7"/>
      <c r="BS307" s="150"/>
      <c r="BT307" s="150"/>
      <c r="BU307" s="150"/>
      <c r="BV307" s="150"/>
      <c r="BW307" s="150"/>
      <c r="BX307" s="7"/>
      <c r="BY307" s="7"/>
    </row>
    <row r="308" spans="1:77" ht="15.75" customHeight="1">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AK308" s="7"/>
      <c r="AL308" s="7"/>
      <c r="AM308" s="7"/>
      <c r="AN308" s="7"/>
      <c r="AO308" s="7"/>
      <c r="AP308" s="7"/>
      <c r="AQ308" s="7"/>
      <c r="AR308" s="7"/>
      <c r="AS308" s="7"/>
      <c r="AT308" s="7"/>
      <c r="AU308" s="7"/>
      <c r="AV308" s="7"/>
      <c r="AW308" s="7"/>
      <c r="AX308" s="7"/>
      <c r="AY308" s="7"/>
      <c r="AZ308" s="7"/>
      <c r="BA308" s="7"/>
      <c r="BB308" s="7"/>
      <c r="BC308" s="7"/>
      <c r="BD308" s="7"/>
      <c r="BE308" s="7"/>
      <c r="BF308" s="7"/>
      <c r="BG308" s="7"/>
      <c r="BH308" s="7"/>
      <c r="BI308" s="7"/>
      <c r="BJ308" s="7"/>
      <c r="BK308" s="7"/>
      <c r="BL308" s="7"/>
      <c r="BM308" s="7"/>
      <c r="BN308" s="7"/>
      <c r="BO308" s="7"/>
      <c r="BP308" s="7"/>
      <c r="BQ308" s="7"/>
      <c r="BR308" s="7"/>
      <c r="BS308" s="150"/>
      <c r="BT308" s="150"/>
      <c r="BU308" s="150"/>
      <c r="BV308" s="150"/>
      <c r="BW308" s="150"/>
      <c r="BX308" s="7"/>
      <c r="BY308" s="7"/>
    </row>
    <row r="309" spans="1:77" ht="15.75" customHeight="1">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AK309" s="7"/>
      <c r="AL309" s="7"/>
      <c r="AM309" s="7"/>
      <c r="AN309" s="7"/>
      <c r="AO309" s="7"/>
      <c r="AP309" s="7"/>
      <c r="AQ309" s="7"/>
      <c r="AR309" s="7"/>
      <c r="AS309" s="7"/>
      <c r="AT309" s="7"/>
      <c r="AU309" s="7"/>
      <c r="AV309" s="7"/>
      <c r="AW309" s="7"/>
      <c r="AX309" s="7"/>
      <c r="AY309" s="7"/>
      <c r="AZ309" s="7"/>
      <c r="BA309" s="7"/>
      <c r="BB309" s="7"/>
      <c r="BC309" s="7"/>
      <c r="BD309" s="7"/>
      <c r="BE309" s="7"/>
      <c r="BF309" s="7"/>
      <c r="BG309" s="7"/>
      <c r="BH309" s="7"/>
      <c r="BI309" s="7"/>
      <c r="BJ309" s="7"/>
      <c r="BK309" s="7"/>
      <c r="BL309" s="7"/>
      <c r="BM309" s="7"/>
      <c r="BN309" s="7"/>
      <c r="BO309" s="7"/>
      <c r="BP309" s="7"/>
      <c r="BQ309" s="7"/>
      <c r="BR309" s="7"/>
      <c r="BS309" s="150"/>
      <c r="BT309" s="150"/>
      <c r="BU309" s="150"/>
      <c r="BV309" s="150"/>
      <c r="BW309" s="150"/>
      <c r="BX309" s="7"/>
      <c r="BY309" s="7"/>
    </row>
    <row r="310" spans="1:77" ht="15.75" customHeight="1">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AK310" s="7"/>
      <c r="AL310" s="7"/>
      <c r="AM310" s="7"/>
      <c r="AN310" s="7"/>
      <c r="AO310" s="7"/>
      <c r="AP310" s="7"/>
      <c r="AQ310" s="7"/>
      <c r="AR310" s="7"/>
      <c r="AS310" s="7"/>
      <c r="AT310" s="7"/>
      <c r="AU310" s="7"/>
      <c r="AV310" s="7"/>
      <c r="AW310" s="7"/>
      <c r="AX310" s="7"/>
      <c r="AY310" s="7"/>
      <c r="AZ310" s="7"/>
      <c r="BA310" s="7"/>
      <c r="BB310" s="7"/>
      <c r="BC310" s="7"/>
      <c r="BD310" s="7"/>
      <c r="BE310" s="7"/>
      <c r="BF310" s="7"/>
      <c r="BG310" s="7"/>
      <c r="BH310" s="7"/>
      <c r="BI310" s="7"/>
      <c r="BJ310" s="7"/>
      <c r="BK310" s="7"/>
      <c r="BL310" s="7"/>
      <c r="BM310" s="7"/>
      <c r="BN310" s="7"/>
      <c r="BO310" s="7"/>
      <c r="BP310" s="7"/>
      <c r="BQ310" s="7"/>
      <c r="BR310" s="7"/>
      <c r="BS310" s="150"/>
      <c r="BT310" s="150"/>
      <c r="BU310" s="150"/>
      <c r="BV310" s="150"/>
      <c r="BW310" s="150"/>
      <c r="BX310" s="7"/>
      <c r="BY310" s="7"/>
    </row>
    <row r="311" spans="1:77" ht="15.75" customHeight="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AK311" s="7"/>
      <c r="AL311" s="7"/>
      <c r="AM311" s="7"/>
      <c r="AN311" s="7"/>
      <c r="AO311" s="7"/>
      <c r="AP311" s="7"/>
      <c r="AQ311" s="7"/>
      <c r="AR311" s="7"/>
      <c r="AS311" s="7"/>
      <c r="AT311" s="7"/>
      <c r="AU311" s="7"/>
      <c r="AV311" s="7"/>
      <c r="AW311" s="7"/>
      <c r="AX311" s="7"/>
      <c r="AY311" s="7"/>
      <c r="AZ311" s="7"/>
      <c r="BA311" s="7"/>
      <c r="BB311" s="7"/>
      <c r="BC311" s="7"/>
      <c r="BD311" s="7"/>
      <c r="BE311" s="7"/>
      <c r="BF311" s="7"/>
      <c r="BG311" s="7"/>
      <c r="BH311" s="7"/>
      <c r="BI311" s="7"/>
      <c r="BJ311" s="7"/>
      <c r="BK311" s="7"/>
      <c r="BL311" s="7"/>
      <c r="BM311" s="7"/>
      <c r="BN311" s="7"/>
      <c r="BO311" s="7"/>
      <c r="BP311" s="7"/>
      <c r="BQ311" s="7"/>
      <c r="BR311" s="7"/>
      <c r="BS311" s="150"/>
      <c r="BT311" s="150"/>
      <c r="BU311" s="150"/>
      <c r="BV311" s="150"/>
      <c r="BW311" s="150"/>
      <c r="BX311" s="7"/>
      <c r="BY311" s="7"/>
    </row>
    <row r="312" spans="1:77" ht="15.75" customHeight="1">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7"/>
      <c r="AL312" s="7"/>
      <c r="AM312" s="7"/>
      <c r="AN312" s="7"/>
      <c r="AO312" s="7"/>
      <c r="AP312" s="7"/>
      <c r="AQ312" s="7"/>
      <c r="AR312" s="7"/>
      <c r="AS312" s="7"/>
      <c r="AT312" s="7"/>
      <c r="AU312" s="7"/>
      <c r="AV312" s="7"/>
      <c r="AW312" s="7"/>
      <c r="AX312" s="7"/>
      <c r="AY312" s="7"/>
      <c r="AZ312" s="7"/>
      <c r="BA312" s="7"/>
      <c r="BB312" s="7"/>
      <c r="BC312" s="7"/>
      <c r="BD312" s="7"/>
      <c r="BE312" s="7"/>
      <c r="BF312" s="7"/>
      <c r="BG312" s="7"/>
      <c r="BH312" s="7"/>
      <c r="BI312" s="7"/>
      <c r="BJ312" s="7"/>
      <c r="BK312" s="7"/>
      <c r="BL312" s="7"/>
      <c r="BM312" s="7"/>
      <c r="BN312" s="7"/>
      <c r="BO312" s="7"/>
      <c r="BP312" s="7"/>
      <c r="BQ312" s="7"/>
      <c r="BR312" s="7"/>
      <c r="BS312" s="150"/>
      <c r="BT312" s="150"/>
      <c r="BU312" s="150"/>
      <c r="BV312" s="150"/>
      <c r="BW312" s="150"/>
      <c r="BX312" s="7"/>
      <c r="BY312" s="7"/>
    </row>
    <row r="313" spans="1:77" ht="15.75" customHeight="1">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AK313" s="7"/>
      <c r="AL313" s="7"/>
      <c r="AM313" s="7"/>
      <c r="AN313" s="7"/>
      <c r="AO313" s="7"/>
      <c r="AP313" s="7"/>
      <c r="AQ313" s="7"/>
      <c r="AR313" s="7"/>
      <c r="AS313" s="7"/>
      <c r="AT313" s="7"/>
      <c r="AU313" s="7"/>
      <c r="AV313" s="7"/>
      <c r="AW313" s="7"/>
      <c r="AX313" s="7"/>
      <c r="AY313" s="7"/>
      <c r="AZ313" s="7"/>
      <c r="BA313" s="7"/>
      <c r="BB313" s="7"/>
      <c r="BC313" s="7"/>
      <c r="BD313" s="7"/>
      <c r="BE313" s="7"/>
      <c r="BF313" s="7"/>
      <c r="BG313" s="7"/>
      <c r="BH313" s="7"/>
      <c r="BI313" s="7"/>
      <c r="BJ313" s="7"/>
      <c r="BK313" s="7"/>
      <c r="BL313" s="7"/>
      <c r="BM313" s="7"/>
      <c r="BN313" s="7"/>
      <c r="BO313" s="7"/>
      <c r="BP313" s="7"/>
      <c r="BQ313" s="7"/>
      <c r="BR313" s="7"/>
      <c r="BS313" s="150"/>
      <c r="BT313" s="150"/>
      <c r="BU313" s="150"/>
      <c r="BV313" s="150"/>
      <c r="BW313" s="150"/>
      <c r="BX313" s="7"/>
      <c r="BY313" s="7"/>
    </row>
    <row r="314" spans="1:77" ht="15.75" customHeight="1">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AK314" s="7"/>
      <c r="AL314" s="7"/>
      <c r="AM314" s="7"/>
      <c r="AN314" s="7"/>
      <c r="AO314" s="7"/>
      <c r="AP314" s="7"/>
      <c r="AQ314" s="7"/>
      <c r="AR314" s="7"/>
      <c r="AS314" s="7"/>
      <c r="AT314" s="7"/>
      <c r="AU314" s="7"/>
      <c r="AV314" s="7"/>
      <c r="AW314" s="7"/>
      <c r="AX314" s="7"/>
      <c r="AY314" s="7"/>
      <c r="AZ314" s="7"/>
      <c r="BA314" s="7"/>
      <c r="BB314" s="7"/>
      <c r="BC314" s="7"/>
      <c r="BD314" s="7"/>
      <c r="BE314" s="7"/>
      <c r="BF314" s="7"/>
      <c r="BG314" s="7"/>
      <c r="BH314" s="7"/>
      <c r="BI314" s="7"/>
      <c r="BJ314" s="7"/>
      <c r="BK314" s="7"/>
      <c r="BL314" s="7"/>
      <c r="BM314" s="7"/>
      <c r="BN314" s="7"/>
      <c r="BO314" s="7"/>
      <c r="BP314" s="7"/>
      <c r="BQ314" s="7"/>
      <c r="BR314" s="7"/>
      <c r="BS314" s="150"/>
      <c r="BT314" s="150"/>
      <c r="BU314" s="150"/>
      <c r="BV314" s="150"/>
      <c r="BW314" s="150"/>
      <c r="BX314" s="7"/>
      <c r="BY314" s="7"/>
    </row>
    <row r="315" spans="1:77" ht="15.75"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AK315" s="7"/>
      <c r="AL315" s="7"/>
      <c r="AM315" s="7"/>
      <c r="AN315" s="7"/>
      <c r="AO315" s="7"/>
      <c r="AP315" s="7"/>
      <c r="AQ315" s="7"/>
      <c r="AR315" s="7"/>
      <c r="AS315" s="7"/>
      <c r="AT315" s="7"/>
      <c r="AU315" s="7"/>
      <c r="AV315" s="7"/>
      <c r="AW315" s="7"/>
      <c r="AX315" s="7"/>
      <c r="AY315" s="7"/>
      <c r="AZ315" s="7"/>
      <c r="BA315" s="7"/>
      <c r="BB315" s="7"/>
      <c r="BC315" s="7"/>
      <c r="BD315" s="7"/>
      <c r="BE315" s="7"/>
      <c r="BF315" s="7"/>
      <c r="BG315" s="7"/>
      <c r="BH315" s="7"/>
      <c r="BI315" s="7"/>
      <c r="BJ315" s="7"/>
      <c r="BK315" s="7"/>
      <c r="BL315" s="7"/>
      <c r="BM315" s="7"/>
      <c r="BN315" s="7"/>
      <c r="BO315" s="7"/>
      <c r="BP315" s="7"/>
      <c r="BQ315" s="7"/>
      <c r="BR315" s="7"/>
      <c r="BS315" s="150"/>
      <c r="BT315" s="150"/>
      <c r="BU315" s="150"/>
      <c r="BV315" s="150"/>
      <c r="BW315" s="150"/>
      <c r="BX315" s="7"/>
      <c r="BY315" s="7"/>
    </row>
    <row r="316" spans="1:77" ht="15.75"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AK316" s="7"/>
      <c r="AL316" s="7"/>
      <c r="AM316" s="7"/>
      <c r="AN316" s="7"/>
      <c r="AO316" s="7"/>
      <c r="AP316" s="7"/>
      <c r="AQ316" s="7"/>
      <c r="AR316" s="7"/>
      <c r="AS316" s="7"/>
      <c r="AT316" s="7"/>
      <c r="AU316" s="7"/>
      <c r="AV316" s="7"/>
      <c r="AW316" s="7"/>
      <c r="AX316" s="7"/>
      <c r="AY316" s="7"/>
      <c r="AZ316" s="7"/>
      <c r="BA316" s="7"/>
      <c r="BB316" s="7"/>
      <c r="BC316" s="7"/>
      <c r="BD316" s="7"/>
      <c r="BE316" s="7"/>
      <c r="BF316" s="7"/>
      <c r="BG316" s="7"/>
      <c r="BH316" s="7"/>
      <c r="BI316" s="7"/>
      <c r="BJ316" s="7"/>
      <c r="BK316" s="7"/>
      <c r="BL316" s="7"/>
      <c r="BM316" s="7"/>
      <c r="BN316" s="7"/>
      <c r="BO316" s="7"/>
      <c r="BP316" s="7"/>
      <c r="BQ316" s="7"/>
      <c r="BR316" s="7"/>
      <c r="BS316" s="150"/>
      <c r="BT316" s="150"/>
      <c r="BU316" s="150"/>
      <c r="BV316" s="150"/>
      <c r="BW316" s="150"/>
      <c r="BX316" s="7"/>
      <c r="BY316" s="7"/>
    </row>
    <row r="317" spans="1:77" ht="15.75" customHeight="1">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AK317" s="7"/>
      <c r="AL317" s="7"/>
      <c r="AM317" s="7"/>
      <c r="AN317" s="7"/>
      <c r="AO317" s="7"/>
      <c r="AP317" s="7"/>
      <c r="AQ317" s="7"/>
      <c r="AR317" s="7"/>
      <c r="AS317" s="7"/>
      <c r="AT317" s="7"/>
      <c r="AU317" s="7"/>
      <c r="AV317" s="7"/>
      <c r="AW317" s="7"/>
      <c r="AX317" s="7"/>
      <c r="AY317" s="7"/>
      <c r="AZ317" s="7"/>
      <c r="BA317" s="7"/>
      <c r="BB317" s="7"/>
      <c r="BC317" s="7"/>
      <c r="BD317" s="7"/>
      <c r="BE317" s="7"/>
      <c r="BF317" s="7"/>
      <c r="BG317" s="7"/>
      <c r="BH317" s="7"/>
      <c r="BI317" s="7"/>
      <c r="BJ317" s="7"/>
      <c r="BK317" s="7"/>
      <c r="BL317" s="7"/>
      <c r="BM317" s="7"/>
      <c r="BN317" s="7"/>
      <c r="BO317" s="7"/>
      <c r="BP317" s="7"/>
      <c r="BQ317" s="7"/>
      <c r="BR317" s="7"/>
      <c r="BS317" s="150"/>
      <c r="BT317" s="150"/>
      <c r="BU317" s="150"/>
      <c r="BV317" s="150"/>
      <c r="BW317" s="150"/>
      <c r="BX317" s="7"/>
      <c r="BY317" s="7"/>
    </row>
    <row r="318" spans="1:77" ht="15.75" customHeight="1">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AK318" s="7"/>
      <c r="AL318" s="7"/>
      <c r="AM318" s="7"/>
      <c r="AN318" s="7"/>
      <c r="AO318" s="7"/>
      <c r="AP318" s="7"/>
      <c r="AQ318" s="7"/>
      <c r="AR318" s="7"/>
      <c r="AS318" s="7"/>
      <c r="AT318" s="7"/>
      <c r="AU318" s="7"/>
      <c r="AV318" s="7"/>
      <c r="AW318" s="7"/>
      <c r="AX318" s="7"/>
      <c r="AY318" s="7"/>
      <c r="AZ318" s="7"/>
      <c r="BA318" s="7"/>
      <c r="BB318" s="7"/>
      <c r="BC318" s="7"/>
      <c r="BD318" s="7"/>
      <c r="BE318" s="7"/>
      <c r="BF318" s="7"/>
      <c r="BG318" s="7"/>
      <c r="BH318" s="7"/>
      <c r="BI318" s="7"/>
      <c r="BJ318" s="7"/>
      <c r="BK318" s="7"/>
      <c r="BL318" s="7"/>
      <c r="BM318" s="7"/>
      <c r="BN318" s="7"/>
      <c r="BO318" s="7"/>
      <c r="BP318" s="7"/>
      <c r="BQ318" s="7"/>
      <c r="BR318" s="7"/>
      <c r="BS318" s="150"/>
      <c r="BT318" s="150"/>
      <c r="BU318" s="150"/>
      <c r="BV318" s="150"/>
      <c r="BW318" s="150"/>
      <c r="BX318" s="7"/>
      <c r="BY318" s="7"/>
    </row>
    <row r="319" spans="1:77" ht="15.75"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AK319" s="7"/>
      <c r="AL319" s="7"/>
      <c r="AM319" s="7"/>
      <c r="AN319" s="7"/>
      <c r="AO319" s="7"/>
      <c r="AP319" s="7"/>
      <c r="AQ319" s="7"/>
      <c r="AR319" s="7"/>
      <c r="AS319" s="7"/>
      <c r="AT319" s="7"/>
      <c r="AU319" s="7"/>
      <c r="AV319" s="7"/>
      <c r="AW319" s="7"/>
      <c r="AX319" s="7"/>
      <c r="AY319" s="7"/>
      <c r="AZ319" s="7"/>
      <c r="BA319" s="7"/>
      <c r="BB319" s="7"/>
      <c r="BC319" s="7"/>
      <c r="BD319" s="7"/>
      <c r="BE319" s="7"/>
      <c r="BF319" s="7"/>
      <c r="BG319" s="7"/>
      <c r="BH319" s="7"/>
      <c r="BI319" s="7"/>
      <c r="BJ319" s="7"/>
      <c r="BK319" s="7"/>
      <c r="BL319" s="7"/>
      <c r="BM319" s="7"/>
      <c r="BN319" s="7"/>
      <c r="BO319" s="7"/>
      <c r="BP319" s="7"/>
      <c r="BQ319" s="7"/>
      <c r="BR319" s="7"/>
      <c r="BS319" s="150"/>
      <c r="BT319" s="150"/>
      <c r="BU319" s="150"/>
      <c r="BV319" s="150"/>
      <c r="BW319" s="150"/>
      <c r="BX319" s="7"/>
      <c r="BY319" s="7"/>
    </row>
    <row r="320" spans="1:77" ht="15.75" customHeight="1">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AK320" s="7"/>
      <c r="AL320" s="7"/>
      <c r="AM320" s="7"/>
      <c r="AN320" s="7"/>
      <c r="AO320" s="7"/>
      <c r="AP320" s="7"/>
      <c r="AQ320" s="7"/>
      <c r="AR320" s="7"/>
      <c r="AS320" s="7"/>
      <c r="AT320" s="7"/>
      <c r="AU320" s="7"/>
      <c r="AV320" s="7"/>
      <c r="AW320" s="7"/>
      <c r="AX320" s="7"/>
      <c r="AY320" s="7"/>
      <c r="AZ320" s="7"/>
      <c r="BA320" s="7"/>
      <c r="BB320" s="7"/>
      <c r="BC320" s="7"/>
      <c r="BD320" s="7"/>
      <c r="BE320" s="7"/>
      <c r="BF320" s="7"/>
      <c r="BG320" s="7"/>
      <c r="BH320" s="7"/>
      <c r="BI320" s="7"/>
      <c r="BJ320" s="7"/>
      <c r="BK320" s="7"/>
      <c r="BL320" s="7"/>
      <c r="BM320" s="7"/>
      <c r="BN320" s="7"/>
      <c r="BO320" s="7"/>
      <c r="BP320" s="7"/>
      <c r="BQ320" s="7"/>
      <c r="BR320" s="7"/>
      <c r="BS320" s="150"/>
      <c r="BT320" s="150"/>
      <c r="BU320" s="150"/>
      <c r="BV320" s="150"/>
      <c r="BW320" s="150"/>
      <c r="BX320" s="7"/>
      <c r="BY320" s="7"/>
    </row>
    <row r="321" spans="1:77" ht="15.75" customHeight="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AK321" s="7"/>
      <c r="AL321" s="7"/>
      <c r="AM321" s="7"/>
      <c r="AN321" s="7"/>
      <c r="AO321" s="7"/>
      <c r="AP321" s="7"/>
      <c r="AQ321" s="7"/>
      <c r="AR321" s="7"/>
      <c r="AS321" s="7"/>
      <c r="AT321" s="7"/>
      <c r="AU321" s="7"/>
      <c r="AV321" s="7"/>
      <c r="AW321" s="7"/>
      <c r="AX321" s="7"/>
      <c r="AY321" s="7"/>
      <c r="AZ321" s="7"/>
      <c r="BA321" s="7"/>
      <c r="BB321" s="7"/>
      <c r="BC321" s="7"/>
      <c r="BD321" s="7"/>
      <c r="BE321" s="7"/>
      <c r="BF321" s="7"/>
      <c r="BG321" s="7"/>
      <c r="BH321" s="7"/>
      <c r="BI321" s="7"/>
      <c r="BJ321" s="7"/>
      <c r="BK321" s="7"/>
      <c r="BL321" s="7"/>
      <c r="BM321" s="7"/>
      <c r="BN321" s="7"/>
      <c r="BO321" s="7"/>
      <c r="BP321" s="7"/>
      <c r="BQ321" s="7"/>
      <c r="BR321" s="7"/>
      <c r="BS321" s="150"/>
      <c r="BT321" s="150"/>
      <c r="BU321" s="150"/>
      <c r="BV321" s="150"/>
      <c r="BW321" s="150"/>
      <c r="BX321" s="7"/>
      <c r="BY321" s="7"/>
    </row>
    <row r="322" spans="1:77" ht="15.75" customHeight="1">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AK322" s="7"/>
      <c r="AL322" s="7"/>
      <c r="AM322" s="7"/>
      <c r="AN322" s="7"/>
      <c r="AO322" s="7"/>
      <c r="AP322" s="7"/>
      <c r="AQ322" s="7"/>
      <c r="AR322" s="7"/>
      <c r="AS322" s="7"/>
      <c r="AT322" s="7"/>
      <c r="AU322" s="7"/>
      <c r="AV322" s="7"/>
      <c r="AW322" s="7"/>
      <c r="AX322" s="7"/>
      <c r="AY322" s="7"/>
      <c r="AZ322" s="7"/>
      <c r="BA322" s="7"/>
      <c r="BB322" s="7"/>
      <c r="BC322" s="7"/>
      <c r="BD322" s="7"/>
      <c r="BE322" s="7"/>
      <c r="BF322" s="7"/>
      <c r="BG322" s="7"/>
      <c r="BH322" s="7"/>
      <c r="BI322" s="7"/>
      <c r="BJ322" s="7"/>
      <c r="BK322" s="7"/>
      <c r="BL322" s="7"/>
      <c r="BM322" s="7"/>
      <c r="BN322" s="7"/>
      <c r="BO322" s="7"/>
      <c r="BP322" s="7"/>
      <c r="BQ322" s="7"/>
      <c r="BR322" s="7"/>
      <c r="BS322" s="150"/>
      <c r="BT322" s="150"/>
      <c r="BU322" s="150"/>
      <c r="BV322" s="150"/>
      <c r="BW322" s="150"/>
      <c r="BX322" s="7"/>
      <c r="BY322" s="7"/>
    </row>
    <row r="323" spans="1:77" ht="15.7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L323" s="7"/>
      <c r="AM323" s="7"/>
      <c r="AN323" s="7"/>
      <c r="AO323" s="7"/>
      <c r="AP323" s="7"/>
      <c r="AQ323" s="7"/>
      <c r="AR323" s="7"/>
      <c r="AS323" s="7"/>
      <c r="AT323" s="7"/>
      <c r="AU323" s="7"/>
      <c r="AV323" s="7"/>
      <c r="AW323" s="7"/>
      <c r="AX323" s="7"/>
      <c r="AY323" s="7"/>
      <c r="AZ323" s="7"/>
      <c r="BA323" s="7"/>
      <c r="BB323" s="7"/>
      <c r="BC323" s="7"/>
      <c r="BD323" s="7"/>
      <c r="BE323" s="7"/>
      <c r="BF323" s="7"/>
      <c r="BG323" s="7"/>
      <c r="BH323" s="7"/>
      <c r="BI323" s="7"/>
      <c r="BJ323" s="7"/>
      <c r="BK323" s="7"/>
      <c r="BL323" s="7"/>
      <c r="BM323" s="7"/>
      <c r="BN323" s="7"/>
      <c r="BO323" s="7"/>
      <c r="BP323" s="7"/>
      <c r="BQ323" s="7"/>
      <c r="BR323" s="7"/>
      <c r="BS323" s="150"/>
      <c r="BT323" s="150"/>
      <c r="BU323" s="150"/>
      <c r="BV323" s="150"/>
      <c r="BW323" s="150"/>
      <c r="BX323" s="7"/>
      <c r="BY323" s="7"/>
    </row>
    <row r="324" spans="1:77" ht="15.75" customHeight="1">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AK324" s="7"/>
      <c r="AL324" s="7"/>
      <c r="AM324" s="7"/>
      <c r="AN324" s="7"/>
      <c r="AO324" s="7"/>
      <c r="AP324" s="7"/>
      <c r="AQ324" s="7"/>
      <c r="AR324" s="7"/>
      <c r="AS324" s="7"/>
      <c r="AT324" s="7"/>
      <c r="AU324" s="7"/>
      <c r="AV324" s="7"/>
      <c r="AW324" s="7"/>
      <c r="AX324" s="7"/>
      <c r="AY324" s="7"/>
      <c r="AZ324" s="7"/>
      <c r="BA324" s="7"/>
      <c r="BB324" s="7"/>
      <c r="BC324" s="7"/>
      <c r="BD324" s="7"/>
      <c r="BE324" s="7"/>
      <c r="BF324" s="7"/>
      <c r="BG324" s="7"/>
      <c r="BH324" s="7"/>
      <c r="BI324" s="7"/>
      <c r="BJ324" s="7"/>
      <c r="BK324" s="7"/>
      <c r="BL324" s="7"/>
      <c r="BM324" s="7"/>
      <c r="BN324" s="7"/>
      <c r="BO324" s="7"/>
      <c r="BP324" s="7"/>
      <c r="BQ324" s="7"/>
      <c r="BR324" s="7"/>
      <c r="BS324" s="150"/>
      <c r="BT324" s="150"/>
      <c r="BU324" s="150"/>
      <c r="BV324" s="150"/>
      <c r="BW324" s="150"/>
      <c r="BX324" s="7"/>
      <c r="BY324" s="7"/>
    </row>
    <row r="325" spans="1:77" ht="15.75" customHeight="1">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7"/>
      <c r="AL325" s="7"/>
      <c r="AM325" s="7"/>
      <c r="AN325" s="7"/>
      <c r="AO325" s="7"/>
      <c r="AP325" s="7"/>
      <c r="AQ325" s="7"/>
      <c r="AR325" s="7"/>
      <c r="AS325" s="7"/>
      <c r="AT325" s="7"/>
      <c r="AU325" s="7"/>
      <c r="AV325" s="7"/>
      <c r="AW325" s="7"/>
      <c r="AX325" s="7"/>
      <c r="AY325" s="7"/>
      <c r="AZ325" s="7"/>
      <c r="BA325" s="7"/>
      <c r="BB325" s="7"/>
      <c r="BC325" s="7"/>
      <c r="BD325" s="7"/>
      <c r="BE325" s="7"/>
      <c r="BF325" s="7"/>
      <c r="BG325" s="7"/>
      <c r="BH325" s="7"/>
      <c r="BI325" s="7"/>
      <c r="BJ325" s="7"/>
      <c r="BK325" s="7"/>
      <c r="BL325" s="7"/>
      <c r="BM325" s="7"/>
      <c r="BN325" s="7"/>
      <c r="BO325" s="7"/>
      <c r="BP325" s="7"/>
      <c r="BQ325" s="7"/>
      <c r="BR325" s="7"/>
      <c r="BS325" s="150"/>
      <c r="BT325" s="150"/>
      <c r="BU325" s="150"/>
      <c r="BV325" s="150"/>
      <c r="BW325" s="150"/>
      <c r="BX325" s="7"/>
      <c r="BY325" s="7"/>
    </row>
    <row r="326" spans="1:77" ht="15.75" customHeight="1">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AK326" s="7"/>
      <c r="AL326" s="7"/>
      <c r="AM326" s="7"/>
      <c r="AN326" s="7"/>
      <c r="AO326" s="7"/>
      <c r="AP326" s="7"/>
      <c r="AQ326" s="7"/>
      <c r="AR326" s="7"/>
      <c r="AS326" s="7"/>
      <c r="AT326" s="7"/>
      <c r="AU326" s="7"/>
      <c r="AV326" s="7"/>
      <c r="AW326" s="7"/>
      <c r="AX326" s="7"/>
      <c r="AY326" s="7"/>
      <c r="AZ326" s="7"/>
      <c r="BA326" s="7"/>
      <c r="BB326" s="7"/>
      <c r="BC326" s="7"/>
      <c r="BD326" s="7"/>
      <c r="BE326" s="7"/>
      <c r="BF326" s="7"/>
      <c r="BG326" s="7"/>
      <c r="BH326" s="7"/>
      <c r="BI326" s="7"/>
      <c r="BJ326" s="7"/>
      <c r="BK326" s="7"/>
      <c r="BL326" s="7"/>
      <c r="BM326" s="7"/>
      <c r="BN326" s="7"/>
      <c r="BO326" s="7"/>
      <c r="BP326" s="7"/>
      <c r="BQ326" s="7"/>
      <c r="BR326" s="7"/>
      <c r="BS326" s="150"/>
      <c r="BT326" s="150"/>
      <c r="BU326" s="150"/>
      <c r="BV326" s="150"/>
      <c r="BW326" s="150"/>
      <c r="BX326" s="7"/>
      <c r="BY326" s="7"/>
    </row>
    <row r="327" spans="1:77" ht="15.75" customHeight="1">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c r="AS327" s="7"/>
      <c r="AT327" s="7"/>
      <c r="AU327" s="7"/>
      <c r="AV327" s="7"/>
      <c r="AW327" s="7"/>
      <c r="AX327" s="7"/>
      <c r="AY327" s="7"/>
      <c r="AZ327" s="7"/>
      <c r="BA327" s="7"/>
      <c r="BB327" s="7"/>
      <c r="BC327" s="7"/>
      <c r="BD327" s="7"/>
      <c r="BE327" s="7"/>
      <c r="BF327" s="7"/>
      <c r="BG327" s="7"/>
      <c r="BH327" s="7"/>
      <c r="BI327" s="7"/>
      <c r="BJ327" s="7"/>
      <c r="BK327" s="7"/>
      <c r="BL327" s="7"/>
      <c r="BM327" s="7"/>
      <c r="BN327" s="7"/>
      <c r="BO327" s="7"/>
      <c r="BP327" s="7"/>
      <c r="BQ327" s="7"/>
      <c r="BR327" s="7"/>
      <c r="BS327" s="150"/>
      <c r="BT327" s="150"/>
      <c r="BU327" s="150"/>
      <c r="BV327" s="150"/>
      <c r="BW327" s="150"/>
      <c r="BX327" s="7"/>
      <c r="BY327" s="7"/>
    </row>
    <row r="328" spans="1:77" ht="15.75" customHeight="1">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AK328" s="7"/>
      <c r="AL328" s="7"/>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150"/>
      <c r="BT328" s="150"/>
      <c r="BU328" s="150"/>
      <c r="BV328" s="150"/>
      <c r="BW328" s="150"/>
      <c r="BX328" s="7"/>
      <c r="BY328" s="7"/>
    </row>
    <row r="329" spans="1:77" ht="15.75" customHeight="1">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7"/>
      <c r="AL329" s="7"/>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150"/>
      <c r="BT329" s="150"/>
      <c r="BU329" s="150"/>
      <c r="BV329" s="150"/>
      <c r="BW329" s="150"/>
      <c r="BX329" s="7"/>
      <c r="BY329" s="7"/>
    </row>
    <row r="330" spans="1:77" ht="15.75" customHeight="1">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AK330" s="7"/>
      <c r="AL330" s="7"/>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150"/>
      <c r="BT330" s="150"/>
      <c r="BU330" s="150"/>
      <c r="BV330" s="150"/>
      <c r="BW330" s="150"/>
      <c r="BX330" s="7"/>
      <c r="BY330" s="7"/>
    </row>
    <row r="331" spans="1:77" ht="15.75"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AK331" s="7"/>
      <c r="AL331" s="7"/>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150"/>
      <c r="BT331" s="150"/>
      <c r="BU331" s="150"/>
      <c r="BV331" s="150"/>
      <c r="BW331" s="150"/>
      <c r="BX331" s="7"/>
      <c r="BY331" s="7"/>
    </row>
    <row r="332" spans="1:77" ht="15.75"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AK332" s="7"/>
      <c r="AL332" s="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150"/>
      <c r="BT332" s="150"/>
      <c r="BU332" s="150"/>
      <c r="BV332" s="150"/>
      <c r="BW332" s="150"/>
      <c r="BX332" s="7"/>
      <c r="BY332" s="7"/>
    </row>
    <row r="333" spans="1:77" ht="15.75"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AK333" s="7"/>
      <c r="AL333" s="7"/>
      <c r="AM333" s="7"/>
      <c r="AN333" s="7"/>
      <c r="AO333" s="7"/>
      <c r="AP333" s="7"/>
      <c r="AQ333" s="7"/>
      <c r="AR333" s="7"/>
      <c r="AS333" s="7"/>
      <c r="AT333" s="7"/>
      <c r="AU333" s="7"/>
      <c r="AV333" s="7"/>
      <c r="AW333" s="7"/>
      <c r="AX333" s="7"/>
      <c r="AY333" s="7"/>
      <c r="AZ333" s="7"/>
      <c r="BA333" s="7"/>
      <c r="BB333" s="7"/>
      <c r="BC333" s="7"/>
      <c r="BD333" s="7"/>
      <c r="BE333" s="7"/>
      <c r="BF333" s="7"/>
      <c r="BG333" s="7"/>
      <c r="BH333" s="7"/>
      <c r="BI333" s="7"/>
      <c r="BJ333" s="7"/>
      <c r="BK333" s="7"/>
      <c r="BL333" s="7"/>
      <c r="BM333" s="7"/>
      <c r="BN333" s="7"/>
      <c r="BO333" s="7"/>
      <c r="BP333" s="7"/>
      <c r="BQ333" s="7"/>
      <c r="BR333" s="7"/>
      <c r="BS333" s="150"/>
      <c r="BT333" s="150"/>
      <c r="BU333" s="150"/>
      <c r="BV333" s="150"/>
      <c r="BW333" s="150"/>
      <c r="BX333" s="7"/>
      <c r="BY333" s="7"/>
    </row>
    <row r="334" spans="1:77" ht="15.7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AK334" s="7"/>
      <c r="AL334" s="7"/>
      <c r="AM334" s="7"/>
      <c r="AN334" s="7"/>
      <c r="AO334" s="7"/>
      <c r="AP334" s="7"/>
      <c r="AQ334" s="7"/>
      <c r="AR334" s="7"/>
      <c r="AS334" s="7"/>
      <c r="AT334" s="7"/>
      <c r="AU334" s="7"/>
      <c r="AV334" s="7"/>
      <c r="AW334" s="7"/>
      <c r="AX334" s="7"/>
      <c r="AY334" s="7"/>
      <c r="AZ334" s="7"/>
      <c r="BA334" s="7"/>
      <c r="BB334" s="7"/>
      <c r="BC334" s="7"/>
      <c r="BD334" s="7"/>
      <c r="BE334" s="7"/>
      <c r="BF334" s="7"/>
      <c r="BG334" s="7"/>
      <c r="BH334" s="7"/>
      <c r="BI334" s="7"/>
      <c r="BJ334" s="7"/>
      <c r="BK334" s="7"/>
      <c r="BL334" s="7"/>
      <c r="BM334" s="7"/>
      <c r="BN334" s="7"/>
      <c r="BO334" s="7"/>
      <c r="BP334" s="7"/>
      <c r="BQ334" s="7"/>
      <c r="BR334" s="7"/>
      <c r="BS334" s="150"/>
      <c r="BT334" s="150"/>
      <c r="BU334" s="150"/>
      <c r="BV334" s="150"/>
      <c r="BW334" s="150"/>
      <c r="BX334" s="7"/>
      <c r="BY334" s="7"/>
    </row>
    <row r="335" spans="1:77" ht="15.7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7"/>
      <c r="AZ335" s="7"/>
      <c r="BA335" s="7"/>
      <c r="BB335" s="7"/>
      <c r="BC335" s="7"/>
      <c r="BD335" s="7"/>
      <c r="BE335" s="7"/>
      <c r="BF335" s="7"/>
      <c r="BG335" s="7"/>
      <c r="BH335" s="7"/>
      <c r="BI335" s="7"/>
      <c r="BJ335" s="7"/>
      <c r="BK335" s="7"/>
      <c r="BL335" s="7"/>
      <c r="BM335" s="7"/>
      <c r="BN335" s="7"/>
      <c r="BO335" s="7"/>
      <c r="BP335" s="7"/>
      <c r="BQ335" s="7"/>
      <c r="BR335" s="7"/>
      <c r="BS335" s="150"/>
      <c r="BT335" s="150"/>
      <c r="BU335" s="150"/>
      <c r="BV335" s="150"/>
      <c r="BW335" s="150"/>
      <c r="BX335" s="7"/>
      <c r="BY335" s="7"/>
    </row>
    <row r="336" spans="1:77" ht="15.75"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7"/>
      <c r="AZ336" s="7"/>
      <c r="BA336" s="7"/>
      <c r="BB336" s="7"/>
      <c r="BC336" s="7"/>
      <c r="BD336" s="7"/>
      <c r="BE336" s="7"/>
      <c r="BF336" s="7"/>
      <c r="BG336" s="7"/>
      <c r="BH336" s="7"/>
      <c r="BI336" s="7"/>
      <c r="BJ336" s="7"/>
      <c r="BK336" s="7"/>
      <c r="BL336" s="7"/>
      <c r="BM336" s="7"/>
      <c r="BN336" s="7"/>
      <c r="BO336" s="7"/>
      <c r="BP336" s="7"/>
      <c r="BQ336" s="7"/>
      <c r="BR336" s="7"/>
      <c r="BS336" s="150"/>
      <c r="BT336" s="150"/>
      <c r="BU336" s="150"/>
      <c r="BV336" s="150"/>
      <c r="BW336" s="150"/>
      <c r="BX336" s="7"/>
      <c r="BY336" s="7"/>
    </row>
    <row r="337" spans="1:77" ht="15.75"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AK337" s="7"/>
      <c r="AL337" s="7"/>
      <c r="AM337" s="7"/>
      <c r="AN337" s="7"/>
      <c r="AO337" s="7"/>
      <c r="AP337" s="7"/>
      <c r="AQ337" s="7"/>
      <c r="AR337" s="7"/>
      <c r="AS337" s="7"/>
      <c r="AT337" s="7"/>
      <c r="AU337" s="7"/>
      <c r="AV337" s="7"/>
      <c r="AW337" s="7"/>
      <c r="AX337" s="7"/>
      <c r="AY337" s="7"/>
      <c r="AZ337" s="7"/>
      <c r="BA337" s="7"/>
      <c r="BB337" s="7"/>
      <c r="BC337" s="7"/>
      <c r="BD337" s="7"/>
      <c r="BE337" s="7"/>
      <c r="BF337" s="7"/>
      <c r="BG337" s="7"/>
      <c r="BH337" s="7"/>
      <c r="BI337" s="7"/>
      <c r="BJ337" s="7"/>
      <c r="BK337" s="7"/>
      <c r="BL337" s="7"/>
      <c r="BM337" s="7"/>
      <c r="BN337" s="7"/>
      <c r="BO337" s="7"/>
      <c r="BP337" s="7"/>
      <c r="BQ337" s="7"/>
      <c r="BR337" s="7"/>
      <c r="BS337" s="150"/>
      <c r="BT337" s="150"/>
      <c r="BU337" s="150"/>
      <c r="BV337" s="150"/>
      <c r="BW337" s="150"/>
      <c r="BX337" s="7"/>
      <c r="BY337" s="7"/>
    </row>
    <row r="338" spans="1:77" ht="15.75"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AK338" s="7"/>
      <c r="AL338" s="7"/>
      <c r="AM338" s="7"/>
      <c r="AN338" s="7"/>
      <c r="AO338" s="7"/>
      <c r="AP338" s="7"/>
      <c r="AQ338" s="7"/>
      <c r="AR338" s="7"/>
      <c r="AS338" s="7"/>
      <c r="AT338" s="7"/>
      <c r="AU338" s="7"/>
      <c r="AV338" s="7"/>
      <c r="AW338" s="7"/>
      <c r="AX338" s="7"/>
      <c r="AY338" s="7"/>
      <c r="AZ338" s="7"/>
      <c r="BA338" s="7"/>
      <c r="BB338" s="7"/>
      <c r="BC338" s="7"/>
      <c r="BD338" s="7"/>
      <c r="BE338" s="7"/>
      <c r="BF338" s="7"/>
      <c r="BG338" s="7"/>
      <c r="BH338" s="7"/>
      <c r="BI338" s="7"/>
      <c r="BJ338" s="7"/>
      <c r="BK338" s="7"/>
      <c r="BL338" s="7"/>
      <c r="BM338" s="7"/>
      <c r="BN338" s="7"/>
      <c r="BO338" s="7"/>
      <c r="BP338" s="7"/>
      <c r="BQ338" s="7"/>
      <c r="BR338" s="7"/>
      <c r="BS338" s="150"/>
      <c r="BT338" s="150"/>
      <c r="BU338" s="150"/>
      <c r="BV338" s="150"/>
      <c r="BW338" s="150"/>
      <c r="BX338" s="7"/>
      <c r="BY338" s="7"/>
    </row>
    <row r="339" spans="1:77" ht="15.75"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7"/>
      <c r="AL339" s="7"/>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150"/>
      <c r="BT339" s="150"/>
      <c r="BU339" s="150"/>
      <c r="BV339" s="150"/>
      <c r="BW339" s="150"/>
      <c r="BX339" s="7"/>
      <c r="BY339" s="7"/>
    </row>
    <row r="340" spans="1:77" ht="15.7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AK340" s="7"/>
      <c r="AL340" s="7"/>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150"/>
      <c r="BT340" s="150"/>
      <c r="BU340" s="150"/>
      <c r="BV340" s="150"/>
      <c r="BW340" s="150"/>
      <c r="BX340" s="7"/>
      <c r="BY340" s="7"/>
    </row>
    <row r="341" spans="1:77" ht="15.7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150"/>
      <c r="BT341" s="150"/>
      <c r="BU341" s="150"/>
      <c r="BV341" s="150"/>
      <c r="BW341" s="150"/>
      <c r="BX341" s="7"/>
      <c r="BY341" s="7"/>
    </row>
    <row r="342" spans="1:77" ht="15.7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150"/>
      <c r="BT342" s="150"/>
      <c r="BU342" s="150"/>
      <c r="BV342" s="150"/>
      <c r="BW342" s="150"/>
      <c r="BX342" s="7"/>
      <c r="BY342" s="7"/>
    </row>
    <row r="343" spans="1:77" ht="15.7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7"/>
      <c r="AL343" s="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150"/>
      <c r="BT343" s="150"/>
      <c r="BU343" s="150"/>
      <c r="BV343" s="150"/>
      <c r="BW343" s="150"/>
      <c r="BX343" s="7"/>
      <c r="BY343" s="7"/>
    </row>
    <row r="344" spans="1:77" ht="15.7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7"/>
      <c r="AL344" s="7"/>
      <c r="AM344" s="7"/>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L344" s="7"/>
      <c r="BM344" s="7"/>
      <c r="BN344" s="7"/>
      <c r="BO344" s="7"/>
      <c r="BP344" s="7"/>
      <c r="BQ344" s="7"/>
      <c r="BR344" s="7"/>
      <c r="BS344" s="150"/>
      <c r="BT344" s="150"/>
      <c r="BU344" s="150"/>
      <c r="BV344" s="150"/>
      <c r="BW344" s="150"/>
      <c r="BX344" s="7"/>
      <c r="BY344" s="7"/>
    </row>
    <row r="345" spans="1:77" ht="15.7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7"/>
      <c r="AM345" s="7"/>
      <c r="AN345" s="7"/>
      <c r="AO345" s="7"/>
      <c r="AP345" s="7"/>
      <c r="AQ345" s="7"/>
      <c r="AR345" s="7"/>
      <c r="AS345" s="7"/>
      <c r="AT345" s="7"/>
      <c r="AU345" s="7"/>
      <c r="AV345" s="7"/>
      <c r="AW345" s="7"/>
      <c r="AX345" s="7"/>
      <c r="AY345" s="7"/>
      <c r="AZ345" s="7"/>
      <c r="BA345" s="7"/>
      <c r="BB345" s="7"/>
      <c r="BC345" s="7"/>
      <c r="BD345" s="7"/>
      <c r="BE345" s="7"/>
      <c r="BF345" s="7"/>
      <c r="BG345" s="7"/>
      <c r="BH345" s="7"/>
      <c r="BI345" s="7"/>
      <c r="BJ345" s="7"/>
      <c r="BK345" s="7"/>
      <c r="BL345" s="7"/>
      <c r="BM345" s="7"/>
      <c r="BN345" s="7"/>
      <c r="BO345" s="7"/>
      <c r="BP345" s="7"/>
      <c r="BQ345" s="7"/>
      <c r="BR345" s="7"/>
      <c r="BS345" s="150"/>
      <c r="BT345" s="150"/>
      <c r="BU345" s="150"/>
      <c r="BV345" s="150"/>
      <c r="BW345" s="150"/>
      <c r="BX345" s="7"/>
      <c r="BY345" s="7"/>
    </row>
    <row r="346" spans="1:77" ht="15.7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AK346" s="7"/>
      <c r="AL346" s="7"/>
      <c r="AM346" s="7"/>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L346" s="7"/>
      <c r="BM346" s="7"/>
      <c r="BN346" s="7"/>
      <c r="BO346" s="7"/>
      <c r="BP346" s="7"/>
      <c r="BQ346" s="7"/>
      <c r="BR346" s="7"/>
      <c r="BS346" s="150"/>
      <c r="BT346" s="150"/>
      <c r="BU346" s="150"/>
      <c r="BV346" s="150"/>
      <c r="BW346" s="150"/>
      <c r="BX346" s="7"/>
      <c r="BY346" s="7"/>
    </row>
    <row r="347" spans="1:77" ht="15.7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AK347" s="7"/>
      <c r="AL347" s="7"/>
      <c r="AM347" s="7"/>
      <c r="AN347" s="7"/>
      <c r="AO347" s="7"/>
      <c r="AP347" s="7"/>
      <c r="AQ347" s="7"/>
      <c r="AR347" s="7"/>
      <c r="AS347" s="7"/>
      <c r="AT347" s="7"/>
      <c r="AU347" s="7"/>
      <c r="AV347" s="7"/>
      <c r="AW347" s="7"/>
      <c r="AX347" s="7"/>
      <c r="AY347" s="7"/>
      <c r="AZ347" s="7"/>
      <c r="BA347" s="7"/>
      <c r="BB347" s="7"/>
      <c r="BC347" s="7"/>
      <c r="BD347" s="7"/>
      <c r="BE347" s="7"/>
      <c r="BF347" s="7"/>
      <c r="BG347" s="7"/>
      <c r="BH347" s="7"/>
      <c r="BI347" s="7"/>
      <c r="BJ347" s="7"/>
      <c r="BK347" s="7"/>
      <c r="BL347" s="7"/>
      <c r="BM347" s="7"/>
      <c r="BN347" s="7"/>
      <c r="BO347" s="7"/>
      <c r="BP347" s="7"/>
      <c r="BQ347" s="7"/>
      <c r="BR347" s="7"/>
      <c r="BS347" s="150"/>
      <c r="BT347" s="150"/>
      <c r="BU347" s="150"/>
      <c r="BV347" s="150"/>
      <c r="BW347" s="150"/>
      <c r="BX347" s="7"/>
      <c r="BY347" s="7"/>
    </row>
    <row r="348" spans="1:77" ht="15.7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AK348" s="7"/>
      <c r="AL348" s="7"/>
      <c r="AM348" s="7"/>
      <c r="AN348" s="7"/>
      <c r="AO348" s="7"/>
      <c r="AP348" s="7"/>
      <c r="AQ348" s="7"/>
      <c r="AR348" s="7"/>
      <c r="AS348" s="7"/>
      <c r="AT348" s="7"/>
      <c r="AU348" s="7"/>
      <c r="AV348" s="7"/>
      <c r="AW348" s="7"/>
      <c r="AX348" s="7"/>
      <c r="AY348" s="7"/>
      <c r="AZ348" s="7"/>
      <c r="BA348" s="7"/>
      <c r="BB348" s="7"/>
      <c r="BC348" s="7"/>
      <c r="BD348" s="7"/>
      <c r="BE348" s="7"/>
      <c r="BF348" s="7"/>
      <c r="BG348" s="7"/>
      <c r="BH348" s="7"/>
      <c r="BI348" s="7"/>
      <c r="BJ348" s="7"/>
      <c r="BK348" s="7"/>
      <c r="BL348" s="7"/>
      <c r="BM348" s="7"/>
      <c r="BN348" s="7"/>
      <c r="BO348" s="7"/>
      <c r="BP348" s="7"/>
      <c r="BQ348" s="7"/>
      <c r="BR348" s="7"/>
      <c r="BS348" s="150"/>
      <c r="BT348" s="150"/>
      <c r="BU348" s="150"/>
      <c r="BV348" s="150"/>
      <c r="BW348" s="150"/>
      <c r="BX348" s="7"/>
      <c r="BY348" s="7"/>
    </row>
    <row r="349" spans="1:77" ht="15.7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7"/>
      <c r="AM349" s="7"/>
      <c r="AN349" s="7"/>
      <c r="AO349" s="7"/>
      <c r="AP349" s="7"/>
      <c r="AQ349" s="7"/>
      <c r="AR349" s="7"/>
      <c r="AS349" s="7"/>
      <c r="AT349" s="7"/>
      <c r="AU349" s="7"/>
      <c r="AV349" s="7"/>
      <c r="AW349" s="7"/>
      <c r="AX349" s="7"/>
      <c r="AY349" s="7"/>
      <c r="AZ349" s="7"/>
      <c r="BA349" s="7"/>
      <c r="BB349" s="7"/>
      <c r="BC349" s="7"/>
      <c r="BD349" s="7"/>
      <c r="BE349" s="7"/>
      <c r="BF349" s="7"/>
      <c r="BG349" s="7"/>
      <c r="BH349" s="7"/>
      <c r="BI349" s="7"/>
      <c r="BJ349" s="7"/>
      <c r="BK349" s="7"/>
      <c r="BL349" s="7"/>
      <c r="BM349" s="7"/>
      <c r="BN349" s="7"/>
      <c r="BO349" s="7"/>
      <c r="BP349" s="7"/>
      <c r="BQ349" s="7"/>
      <c r="BR349" s="7"/>
      <c r="BS349" s="150"/>
      <c r="BT349" s="150"/>
      <c r="BU349" s="150"/>
      <c r="BV349" s="150"/>
      <c r="BW349" s="150"/>
      <c r="BX349" s="7"/>
      <c r="BY349" s="7"/>
    </row>
    <row r="350" spans="1:77" ht="15.7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c r="AU350" s="7"/>
      <c r="AV350" s="7"/>
      <c r="AW350" s="7"/>
      <c r="AX350" s="7"/>
      <c r="AY350" s="7"/>
      <c r="AZ350" s="7"/>
      <c r="BA350" s="7"/>
      <c r="BB350" s="7"/>
      <c r="BC350" s="7"/>
      <c r="BD350" s="7"/>
      <c r="BE350" s="7"/>
      <c r="BF350" s="7"/>
      <c r="BG350" s="7"/>
      <c r="BH350" s="7"/>
      <c r="BI350" s="7"/>
      <c r="BJ350" s="7"/>
      <c r="BK350" s="7"/>
      <c r="BL350" s="7"/>
      <c r="BM350" s="7"/>
      <c r="BN350" s="7"/>
      <c r="BO350" s="7"/>
      <c r="BP350" s="7"/>
      <c r="BQ350" s="7"/>
      <c r="BR350" s="7"/>
      <c r="BS350" s="150"/>
      <c r="BT350" s="150"/>
      <c r="BU350" s="150"/>
      <c r="BV350" s="150"/>
      <c r="BW350" s="150"/>
      <c r="BX350" s="7"/>
      <c r="BY350" s="7"/>
    </row>
    <row r="351" spans="1:77" ht="15.7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c r="AT351" s="7"/>
      <c r="AU351" s="7"/>
      <c r="AV351" s="7"/>
      <c r="AW351" s="7"/>
      <c r="AX351" s="7"/>
      <c r="AY351" s="7"/>
      <c r="AZ351" s="7"/>
      <c r="BA351" s="7"/>
      <c r="BB351" s="7"/>
      <c r="BC351" s="7"/>
      <c r="BD351" s="7"/>
      <c r="BE351" s="7"/>
      <c r="BF351" s="7"/>
      <c r="BG351" s="7"/>
      <c r="BH351" s="7"/>
      <c r="BI351" s="7"/>
      <c r="BJ351" s="7"/>
      <c r="BK351" s="7"/>
      <c r="BL351" s="7"/>
      <c r="BM351" s="7"/>
      <c r="BN351" s="7"/>
      <c r="BO351" s="7"/>
      <c r="BP351" s="7"/>
      <c r="BQ351" s="7"/>
      <c r="BR351" s="7"/>
      <c r="BS351" s="150"/>
      <c r="BT351" s="150"/>
      <c r="BU351" s="150"/>
      <c r="BV351" s="150"/>
      <c r="BW351" s="150"/>
      <c r="BX351" s="7"/>
      <c r="BY351" s="7"/>
    </row>
    <row r="352" spans="1:77" ht="15.75"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c r="AX352" s="7"/>
      <c r="AY352" s="7"/>
      <c r="AZ352" s="7"/>
      <c r="BA352" s="7"/>
      <c r="BB352" s="7"/>
      <c r="BC352" s="7"/>
      <c r="BD352" s="7"/>
      <c r="BE352" s="7"/>
      <c r="BF352" s="7"/>
      <c r="BG352" s="7"/>
      <c r="BH352" s="7"/>
      <c r="BI352" s="7"/>
      <c r="BJ352" s="7"/>
      <c r="BK352" s="7"/>
      <c r="BL352" s="7"/>
      <c r="BM352" s="7"/>
      <c r="BN352" s="7"/>
      <c r="BO352" s="7"/>
      <c r="BP352" s="7"/>
      <c r="BQ352" s="7"/>
      <c r="BR352" s="7"/>
      <c r="BS352" s="150"/>
      <c r="BT352" s="150"/>
      <c r="BU352" s="150"/>
      <c r="BV352" s="150"/>
      <c r="BW352" s="150"/>
      <c r="BX352" s="7"/>
      <c r="BY352" s="7"/>
    </row>
    <row r="353" spans="1:77" ht="15.7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c r="AT353" s="7"/>
      <c r="AU353" s="7"/>
      <c r="AV353" s="7"/>
      <c r="AW353" s="7"/>
      <c r="AX353" s="7"/>
      <c r="AY353" s="7"/>
      <c r="AZ353" s="7"/>
      <c r="BA353" s="7"/>
      <c r="BB353" s="7"/>
      <c r="BC353" s="7"/>
      <c r="BD353" s="7"/>
      <c r="BE353" s="7"/>
      <c r="BF353" s="7"/>
      <c r="BG353" s="7"/>
      <c r="BH353" s="7"/>
      <c r="BI353" s="7"/>
      <c r="BJ353" s="7"/>
      <c r="BK353" s="7"/>
      <c r="BL353" s="7"/>
      <c r="BM353" s="7"/>
      <c r="BN353" s="7"/>
      <c r="BO353" s="7"/>
      <c r="BP353" s="7"/>
      <c r="BQ353" s="7"/>
      <c r="BR353" s="7"/>
      <c r="BS353" s="150"/>
      <c r="BT353" s="150"/>
      <c r="BU353" s="150"/>
      <c r="BV353" s="150"/>
      <c r="BW353" s="150"/>
      <c r="BX353" s="7"/>
      <c r="BY353" s="7"/>
    </row>
    <row r="354" spans="1:77" ht="15.75"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7"/>
      <c r="AL354" s="7"/>
      <c r="AM354" s="7"/>
      <c r="AN354" s="7"/>
      <c r="AO354" s="7"/>
      <c r="AP354" s="7"/>
      <c r="AQ354" s="7"/>
      <c r="AR354" s="7"/>
      <c r="AS354" s="7"/>
      <c r="AT354" s="7"/>
      <c r="AU354" s="7"/>
      <c r="AV354" s="7"/>
      <c r="AW354" s="7"/>
      <c r="AX354" s="7"/>
      <c r="AY354" s="7"/>
      <c r="AZ354" s="7"/>
      <c r="BA354" s="7"/>
      <c r="BB354" s="7"/>
      <c r="BC354" s="7"/>
      <c r="BD354" s="7"/>
      <c r="BE354" s="7"/>
      <c r="BF354" s="7"/>
      <c r="BG354" s="7"/>
      <c r="BH354" s="7"/>
      <c r="BI354" s="7"/>
      <c r="BJ354" s="7"/>
      <c r="BK354" s="7"/>
      <c r="BL354" s="7"/>
      <c r="BM354" s="7"/>
      <c r="BN354" s="7"/>
      <c r="BO354" s="7"/>
      <c r="BP354" s="7"/>
      <c r="BQ354" s="7"/>
      <c r="BR354" s="7"/>
      <c r="BS354" s="150"/>
      <c r="BT354" s="150"/>
      <c r="BU354" s="150"/>
      <c r="BV354" s="150"/>
      <c r="BW354" s="150"/>
      <c r="BX354" s="7"/>
      <c r="BY354" s="7"/>
    </row>
    <row r="355" spans="1:77" ht="15.75"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7"/>
      <c r="AL355" s="7"/>
      <c r="AM355" s="7"/>
      <c r="AN355" s="7"/>
      <c r="AO355" s="7"/>
      <c r="AP355" s="7"/>
      <c r="AQ355" s="7"/>
      <c r="AR355" s="7"/>
      <c r="AS355" s="7"/>
      <c r="AT355" s="7"/>
      <c r="AU355" s="7"/>
      <c r="AV355" s="7"/>
      <c r="AW355" s="7"/>
      <c r="AX355" s="7"/>
      <c r="AY355" s="7"/>
      <c r="AZ355" s="7"/>
      <c r="BA355" s="7"/>
      <c r="BB355" s="7"/>
      <c r="BC355" s="7"/>
      <c r="BD355" s="7"/>
      <c r="BE355" s="7"/>
      <c r="BF355" s="7"/>
      <c r="BG355" s="7"/>
      <c r="BH355" s="7"/>
      <c r="BI355" s="7"/>
      <c r="BJ355" s="7"/>
      <c r="BK355" s="7"/>
      <c r="BL355" s="7"/>
      <c r="BM355" s="7"/>
      <c r="BN355" s="7"/>
      <c r="BO355" s="7"/>
      <c r="BP355" s="7"/>
      <c r="BQ355" s="7"/>
      <c r="BR355" s="7"/>
      <c r="BS355" s="150"/>
      <c r="BT355" s="150"/>
      <c r="BU355" s="150"/>
      <c r="BV355" s="150"/>
      <c r="BW355" s="150"/>
      <c r="BX355" s="7"/>
      <c r="BY355" s="7"/>
    </row>
    <row r="356" spans="1:77" ht="15.75"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AK356" s="7"/>
      <c r="AL356" s="7"/>
      <c r="AM356" s="7"/>
      <c r="AN356" s="7"/>
      <c r="AO356" s="7"/>
      <c r="AP356" s="7"/>
      <c r="AQ356" s="7"/>
      <c r="AR356" s="7"/>
      <c r="AS356" s="7"/>
      <c r="AT356" s="7"/>
      <c r="AU356" s="7"/>
      <c r="AV356" s="7"/>
      <c r="AW356" s="7"/>
      <c r="AX356" s="7"/>
      <c r="AY356" s="7"/>
      <c r="AZ356" s="7"/>
      <c r="BA356" s="7"/>
      <c r="BB356" s="7"/>
      <c r="BC356" s="7"/>
      <c r="BD356" s="7"/>
      <c r="BE356" s="7"/>
      <c r="BF356" s="7"/>
      <c r="BG356" s="7"/>
      <c r="BH356" s="7"/>
      <c r="BI356" s="7"/>
      <c r="BJ356" s="7"/>
      <c r="BK356" s="7"/>
      <c r="BL356" s="7"/>
      <c r="BM356" s="7"/>
      <c r="BN356" s="7"/>
      <c r="BO356" s="7"/>
      <c r="BP356" s="7"/>
      <c r="BQ356" s="7"/>
      <c r="BR356" s="7"/>
      <c r="BS356" s="150"/>
      <c r="BT356" s="150"/>
      <c r="BU356" s="150"/>
      <c r="BV356" s="150"/>
      <c r="BW356" s="150"/>
      <c r="BX356" s="7"/>
      <c r="BY356" s="7"/>
    </row>
    <row r="357" spans="1:77" ht="15.7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c r="AU357" s="7"/>
      <c r="AV357" s="7"/>
      <c r="AW357" s="7"/>
      <c r="AX357" s="7"/>
      <c r="AY357" s="7"/>
      <c r="AZ357" s="7"/>
      <c r="BA357" s="7"/>
      <c r="BB357" s="7"/>
      <c r="BC357" s="7"/>
      <c r="BD357" s="7"/>
      <c r="BE357" s="7"/>
      <c r="BF357" s="7"/>
      <c r="BG357" s="7"/>
      <c r="BH357" s="7"/>
      <c r="BI357" s="7"/>
      <c r="BJ357" s="7"/>
      <c r="BK357" s="7"/>
      <c r="BL357" s="7"/>
      <c r="BM357" s="7"/>
      <c r="BN357" s="7"/>
      <c r="BO357" s="7"/>
      <c r="BP357" s="7"/>
      <c r="BQ357" s="7"/>
      <c r="BR357" s="7"/>
      <c r="BS357" s="150"/>
      <c r="BT357" s="150"/>
      <c r="BU357" s="150"/>
      <c r="BV357" s="150"/>
      <c r="BW357" s="150"/>
      <c r="BX357" s="7"/>
      <c r="BY357" s="7"/>
    </row>
    <row r="358" spans="1:77" ht="15.7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c r="AY358" s="7"/>
      <c r="AZ358" s="7"/>
      <c r="BA358" s="7"/>
      <c r="BB358" s="7"/>
      <c r="BC358" s="7"/>
      <c r="BD358" s="7"/>
      <c r="BE358" s="7"/>
      <c r="BF358" s="7"/>
      <c r="BG358" s="7"/>
      <c r="BH358" s="7"/>
      <c r="BI358" s="7"/>
      <c r="BJ358" s="7"/>
      <c r="BK358" s="7"/>
      <c r="BL358" s="7"/>
      <c r="BM358" s="7"/>
      <c r="BN358" s="7"/>
      <c r="BO358" s="7"/>
      <c r="BP358" s="7"/>
      <c r="BQ358" s="7"/>
      <c r="BR358" s="7"/>
      <c r="BS358" s="150"/>
      <c r="BT358" s="150"/>
      <c r="BU358" s="150"/>
      <c r="BV358" s="150"/>
      <c r="BW358" s="150"/>
      <c r="BX358" s="7"/>
      <c r="BY358" s="7"/>
    </row>
    <row r="359" spans="1:77" ht="15.75"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AK359" s="7"/>
      <c r="AL359" s="7"/>
      <c r="AM359" s="7"/>
      <c r="AN359" s="7"/>
      <c r="AO359" s="7"/>
      <c r="AP359" s="7"/>
      <c r="AQ359" s="7"/>
      <c r="AR359" s="7"/>
      <c r="AS359" s="7"/>
      <c r="AT359" s="7"/>
      <c r="AU359" s="7"/>
      <c r="AV359" s="7"/>
      <c r="AW359" s="7"/>
      <c r="AX359" s="7"/>
      <c r="AY359" s="7"/>
      <c r="AZ359" s="7"/>
      <c r="BA359" s="7"/>
      <c r="BB359" s="7"/>
      <c r="BC359" s="7"/>
      <c r="BD359" s="7"/>
      <c r="BE359" s="7"/>
      <c r="BF359" s="7"/>
      <c r="BG359" s="7"/>
      <c r="BH359" s="7"/>
      <c r="BI359" s="7"/>
      <c r="BJ359" s="7"/>
      <c r="BK359" s="7"/>
      <c r="BL359" s="7"/>
      <c r="BM359" s="7"/>
      <c r="BN359" s="7"/>
      <c r="BO359" s="7"/>
      <c r="BP359" s="7"/>
      <c r="BQ359" s="7"/>
      <c r="BR359" s="7"/>
      <c r="BS359" s="150"/>
      <c r="BT359" s="150"/>
      <c r="BU359" s="150"/>
      <c r="BV359" s="150"/>
      <c r="BW359" s="150"/>
      <c r="BX359" s="7"/>
      <c r="BY359" s="7"/>
    </row>
    <row r="360" spans="1:77" ht="15.75"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7"/>
      <c r="AX360" s="7"/>
      <c r="AY360" s="7"/>
      <c r="AZ360" s="7"/>
      <c r="BA360" s="7"/>
      <c r="BB360" s="7"/>
      <c r="BC360" s="7"/>
      <c r="BD360" s="7"/>
      <c r="BE360" s="7"/>
      <c r="BF360" s="7"/>
      <c r="BG360" s="7"/>
      <c r="BH360" s="7"/>
      <c r="BI360" s="7"/>
      <c r="BJ360" s="7"/>
      <c r="BK360" s="7"/>
      <c r="BL360" s="7"/>
      <c r="BM360" s="7"/>
      <c r="BN360" s="7"/>
      <c r="BO360" s="7"/>
      <c r="BP360" s="7"/>
      <c r="BQ360" s="7"/>
      <c r="BR360" s="7"/>
      <c r="BS360" s="150"/>
      <c r="BT360" s="150"/>
      <c r="BU360" s="150"/>
      <c r="BV360" s="150"/>
      <c r="BW360" s="150"/>
      <c r="BX360" s="7"/>
      <c r="BY360" s="7"/>
    </row>
    <row r="361" spans="1:77" ht="15.75"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c r="AW361" s="7"/>
      <c r="AX361" s="7"/>
      <c r="AY361" s="7"/>
      <c r="AZ361" s="7"/>
      <c r="BA361" s="7"/>
      <c r="BB361" s="7"/>
      <c r="BC361" s="7"/>
      <c r="BD361" s="7"/>
      <c r="BE361" s="7"/>
      <c r="BF361" s="7"/>
      <c r="BG361" s="7"/>
      <c r="BH361" s="7"/>
      <c r="BI361" s="7"/>
      <c r="BJ361" s="7"/>
      <c r="BK361" s="7"/>
      <c r="BL361" s="7"/>
      <c r="BM361" s="7"/>
      <c r="BN361" s="7"/>
      <c r="BO361" s="7"/>
      <c r="BP361" s="7"/>
      <c r="BQ361" s="7"/>
      <c r="BR361" s="7"/>
      <c r="BS361" s="150"/>
      <c r="BT361" s="150"/>
      <c r="BU361" s="150"/>
      <c r="BV361" s="150"/>
      <c r="BW361" s="150"/>
      <c r="BX361" s="7"/>
      <c r="BY361" s="7"/>
    </row>
    <row r="362" spans="1:77" ht="15.75"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7"/>
      <c r="AL362" s="7"/>
      <c r="AM362" s="7"/>
      <c r="AN362" s="7"/>
      <c r="AO362" s="7"/>
      <c r="AP362" s="7"/>
      <c r="AQ362" s="7"/>
      <c r="AR362" s="7"/>
      <c r="AS362" s="7"/>
      <c r="AT362" s="7"/>
      <c r="AU362" s="7"/>
      <c r="AV362" s="7"/>
      <c r="AW362" s="7"/>
      <c r="AX362" s="7"/>
      <c r="AY362" s="7"/>
      <c r="AZ362" s="7"/>
      <c r="BA362" s="7"/>
      <c r="BB362" s="7"/>
      <c r="BC362" s="7"/>
      <c r="BD362" s="7"/>
      <c r="BE362" s="7"/>
      <c r="BF362" s="7"/>
      <c r="BG362" s="7"/>
      <c r="BH362" s="7"/>
      <c r="BI362" s="7"/>
      <c r="BJ362" s="7"/>
      <c r="BK362" s="7"/>
      <c r="BL362" s="7"/>
      <c r="BM362" s="7"/>
      <c r="BN362" s="7"/>
      <c r="BO362" s="7"/>
      <c r="BP362" s="7"/>
      <c r="BQ362" s="7"/>
      <c r="BR362" s="7"/>
      <c r="BS362" s="150"/>
      <c r="BT362" s="150"/>
      <c r="BU362" s="150"/>
      <c r="BV362" s="150"/>
      <c r="BW362" s="150"/>
      <c r="BX362" s="7"/>
      <c r="BY362" s="7"/>
    </row>
    <row r="363" spans="1:77" ht="15.75"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7"/>
      <c r="AL363" s="7"/>
      <c r="AM363" s="7"/>
      <c r="AN363" s="7"/>
      <c r="AO363" s="7"/>
      <c r="AP363" s="7"/>
      <c r="AQ363" s="7"/>
      <c r="AR363" s="7"/>
      <c r="AS363" s="7"/>
      <c r="AT363" s="7"/>
      <c r="AU363" s="7"/>
      <c r="AV363" s="7"/>
      <c r="AW363" s="7"/>
      <c r="AX363" s="7"/>
      <c r="AY363" s="7"/>
      <c r="AZ363" s="7"/>
      <c r="BA363" s="7"/>
      <c r="BB363" s="7"/>
      <c r="BC363" s="7"/>
      <c r="BD363" s="7"/>
      <c r="BE363" s="7"/>
      <c r="BF363" s="7"/>
      <c r="BG363" s="7"/>
      <c r="BH363" s="7"/>
      <c r="BI363" s="7"/>
      <c r="BJ363" s="7"/>
      <c r="BK363" s="7"/>
      <c r="BL363" s="7"/>
      <c r="BM363" s="7"/>
      <c r="BN363" s="7"/>
      <c r="BO363" s="7"/>
      <c r="BP363" s="7"/>
      <c r="BQ363" s="7"/>
      <c r="BR363" s="7"/>
      <c r="BS363" s="150"/>
      <c r="BT363" s="150"/>
      <c r="BU363" s="150"/>
      <c r="BV363" s="150"/>
      <c r="BW363" s="150"/>
      <c r="BX363" s="7"/>
      <c r="BY363" s="7"/>
    </row>
    <row r="364" spans="1:77" ht="15.75"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7"/>
      <c r="AL364" s="7"/>
      <c r="AM364" s="7"/>
      <c r="AN364" s="7"/>
      <c r="AO364" s="7"/>
      <c r="AP364" s="7"/>
      <c r="AQ364" s="7"/>
      <c r="AR364" s="7"/>
      <c r="AS364" s="7"/>
      <c r="AT364" s="7"/>
      <c r="AU364" s="7"/>
      <c r="AV364" s="7"/>
      <c r="AW364" s="7"/>
      <c r="AX364" s="7"/>
      <c r="AY364" s="7"/>
      <c r="AZ364" s="7"/>
      <c r="BA364" s="7"/>
      <c r="BB364" s="7"/>
      <c r="BC364" s="7"/>
      <c r="BD364" s="7"/>
      <c r="BE364" s="7"/>
      <c r="BF364" s="7"/>
      <c r="BG364" s="7"/>
      <c r="BH364" s="7"/>
      <c r="BI364" s="7"/>
      <c r="BJ364" s="7"/>
      <c r="BK364" s="7"/>
      <c r="BL364" s="7"/>
      <c r="BM364" s="7"/>
      <c r="BN364" s="7"/>
      <c r="BO364" s="7"/>
      <c r="BP364" s="7"/>
      <c r="BQ364" s="7"/>
      <c r="BR364" s="7"/>
      <c r="BS364" s="150"/>
      <c r="BT364" s="150"/>
      <c r="BU364" s="150"/>
      <c r="BV364" s="150"/>
      <c r="BW364" s="150"/>
      <c r="BX364" s="7"/>
      <c r="BY364" s="7"/>
    </row>
    <row r="365" spans="1:77" ht="15.75"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AK365" s="7"/>
      <c r="AL365" s="7"/>
      <c r="AM365" s="7"/>
      <c r="AN365" s="7"/>
      <c r="AO365" s="7"/>
      <c r="AP365" s="7"/>
      <c r="AQ365" s="7"/>
      <c r="AR365" s="7"/>
      <c r="AS365" s="7"/>
      <c r="AT365" s="7"/>
      <c r="AU365" s="7"/>
      <c r="AV365" s="7"/>
      <c r="AW365" s="7"/>
      <c r="AX365" s="7"/>
      <c r="AY365" s="7"/>
      <c r="AZ365" s="7"/>
      <c r="BA365" s="7"/>
      <c r="BB365" s="7"/>
      <c r="BC365" s="7"/>
      <c r="BD365" s="7"/>
      <c r="BE365" s="7"/>
      <c r="BF365" s="7"/>
      <c r="BG365" s="7"/>
      <c r="BH365" s="7"/>
      <c r="BI365" s="7"/>
      <c r="BJ365" s="7"/>
      <c r="BK365" s="7"/>
      <c r="BL365" s="7"/>
      <c r="BM365" s="7"/>
      <c r="BN365" s="7"/>
      <c r="BO365" s="7"/>
      <c r="BP365" s="7"/>
      <c r="BQ365" s="7"/>
      <c r="BR365" s="7"/>
      <c r="BS365" s="150"/>
      <c r="BT365" s="150"/>
      <c r="BU365" s="150"/>
      <c r="BV365" s="150"/>
      <c r="BW365" s="150"/>
      <c r="BX365" s="7"/>
      <c r="BY365" s="7"/>
    </row>
    <row r="366" spans="1:77" ht="15.75"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7"/>
      <c r="AL366" s="7"/>
      <c r="AM366" s="7"/>
      <c r="AN366" s="7"/>
      <c r="AO366" s="7"/>
      <c r="AP366" s="7"/>
      <c r="AQ366" s="7"/>
      <c r="AR366" s="7"/>
      <c r="AS366" s="7"/>
      <c r="AT366" s="7"/>
      <c r="AU366" s="7"/>
      <c r="AV366" s="7"/>
      <c r="AW366" s="7"/>
      <c r="AX366" s="7"/>
      <c r="AY366" s="7"/>
      <c r="AZ366" s="7"/>
      <c r="BA366" s="7"/>
      <c r="BB366" s="7"/>
      <c r="BC366" s="7"/>
      <c r="BD366" s="7"/>
      <c r="BE366" s="7"/>
      <c r="BF366" s="7"/>
      <c r="BG366" s="7"/>
      <c r="BH366" s="7"/>
      <c r="BI366" s="7"/>
      <c r="BJ366" s="7"/>
      <c r="BK366" s="7"/>
      <c r="BL366" s="7"/>
      <c r="BM366" s="7"/>
      <c r="BN366" s="7"/>
      <c r="BO366" s="7"/>
      <c r="BP366" s="7"/>
      <c r="BQ366" s="7"/>
      <c r="BR366" s="7"/>
      <c r="BS366" s="150"/>
      <c r="BT366" s="150"/>
      <c r="BU366" s="150"/>
      <c r="BV366" s="150"/>
      <c r="BW366" s="150"/>
      <c r="BX366" s="7"/>
      <c r="BY366" s="7"/>
    </row>
    <row r="367" spans="1:77" ht="15.75"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AK367" s="7"/>
      <c r="AL367" s="7"/>
      <c r="AM367" s="7"/>
      <c r="AN367" s="7"/>
      <c r="AO367" s="7"/>
      <c r="AP367" s="7"/>
      <c r="AQ367" s="7"/>
      <c r="AR367" s="7"/>
      <c r="AS367" s="7"/>
      <c r="AT367" s="7"/>
      <c r="AU367" s="7"/>
      <c r="AV367" s="7"/>
      <c r="AW367" s="7"/>
      <c r="AX367" s="7"/>
      <c r="AY367" s="7"/>
      <c r="AZ367" s="7"/>
      <c r="BA367" s="7"/>
      <c r="BB367" s="7"/>
      <c r="BC367" s="7"/>
      <c r="BD367" s="7"/>
      <c r="BE367" s="7"/>
      <c r="BF367" s="7"/>
      <c r="BG367" s="7"/>
      <c r="BH367" s="7"/>
      <c r="BI367" s="7"/>
      <c r="BJ367" s="7"/>
      <c r="BK367" s="7"/>
      <c r="BL367" s="7"/>
      <c r="BM367" s="7"/>
      <c r="BN367" s="7"/>
      <c r="BO367" s="7"/>
      <c r="BP367" s="7"/>
      <c r="BQ367" s="7"/>
      <c r="BR367" s="7"/>
      <c r="BS367" s="150"/>
      <c r="BT367" s="150"/>
      <c r="BU367" s="150"/>
      <c r="BV367" s="150"/>
      <c r="BW367" s="150"/>
      <c r="BX367" s="7"/>
      <c r="BY367" s="7"/>
    </row>
    <row r="368" spans="1:77" ht="15.75"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AK368" s="7"/>
      <c r="AL368" s="7"/>
      <c r="AM368" s="7"/>
      <c r="AN368" s="7"/>
      <c r="AO368" s="7"/>
      <c r="AP368" s="7"/>
      <c r="AQ368" s="7"/>
      <c r="AR368" s="7"/>
      <c r="AS368" s="7"/>
      <c r="AT368" s="7"/>
      <c r="AU368" s="7"/>
      <c r="AV368" s="7"/>
      <c r="AW368" s="7"/>
      <c r="AX368" s="7"/>
      <c r="AY368" s="7"/>
      <c r="AZ368" s="7"/>
      <c r="BA368" s="7"/>
      <c r="BB368" s="7"/>
      <c r="BC368" s="7"/>
      <c r="BD368" s="7"/>
      <c r="BE368" s="7"/>
      <c r="BF368" s="7"/>
      <c r="BG368" s="7"/>
      <c r="BH368" s="7"/>
      <c r="BI368" s="7"/>
      <c r="BJ368" s="7"/>
      <c r="BK368" s="7"/>
      <c r="BL368" s="7"/>
      <c r="BM368" s="7"/>
      <c r="BN368" s="7"/>
      <c r="BO368" s="7"/>
      <c r="BP368" s="7"/>
      <c r="BQ368" s="7"/>
      <c r="BR368" s="7"/>
      <c r="BS368" s="150"/>
      <c r="BT368" s="150"/>
      <c r="BU368" s="150"/>
      <c r="BV368" s="150"/>
      <c r="BW368" s="150"/>
      <c r="BX368" s="7"/>
      <c r="BY368" s="7"/>
    </row>
    <row r="369" spans="1:77" ht="15.7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AK369" s="7"/>
      <c r="AL369" s="7"/>
      <c r="AM369" s="7"/>
      <c r="AN369" s="7"/>
      <c r="AO369" s="7"/>
      <c r="AP369" s="7"/>
      <c r="AQ369" s="7"/>
      <c r="AR369" s="7"/>
      <c r="AS369" s="7"/>
      <c r="AT369" s="7"/>
      <c r="AU369" s="7"/>
      <c r="AV369" s="7"/>
      <c r="AW369" s="7"/>
      <c r="AX369" s="7"/>
      <c r="AY369" s="7"/>
      <c r="AZ369" s="7"/>
      <c r="BA369" s="7"/>
      <c r="BB369" s="7"/>
      <c r="BC369" s="7"/>
      <c r="BD369" s="7"/>
      <c r="BE369" s="7"/>
      <c r="BF369" s="7"/>
      <c r="BG369" s="7"/>
      <c r="BH369" s="7"/>
      <c r="BI369" s="7"/>
      <c r="BJ369" s="7"/>
      <c r="BK369" s="7"/>
      <c r="BL369" s="7"/>
      <c r="BM369" s="7"/>
      <c r="BN369" s="7"/>
      <c r="BO369" s="7"/>
      <c r="BP369" s="7"/>
      <c r="BQ369" s="7"/>
      <c r="BR369" s="7"/>
      <c r="BS369" s="150"/>
      <c r="BT369" s="150"/>
      <c r="BU369" s="150"/>
      <c r="BV369" s="150"/>
      <c r="BW369" s="150"/>
      <c r="BX369" s="7"/>
      <c r="BY369" s="7"/>
    </row>
    <row r="370" spans="1:77" ht="15.7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AK370" s="7"/>
      <c r="AL370" s="7"/>
      <c r="AM370" s="7"/>
      <c r="AN370" s="7"/>
      <c r="AO370" s="7"/>
      <c r="AP370" s="7"/>
      <c r="AQ370" s="7"/>
      <c r="AR370" s="7"/>
      <c r="AS370" s="7"/>
      <c r="AT370" s="7"/>
      <c r="AU370" s="7"/>
      <c r="AV370" s="7"/>
      <c r="AW370" s="7"/>
      <c r="AX370" s="7"/>
      <c r="AY370" s="7"/>
      <c r="AZ370" s="7"/>
      <c r="BA370" s="7"/>
      <c r="BB370" s="7"/>
      <c r="BC370" s="7"/>
      <c r="BD370" s="7"/>
      <c r="BE370" s="7"/>
      <c r="BF370" s="7"/>
      <c r="BG370" s="7"/>
      <c r="BH370" s="7"/>
      <c r="BI370" s="7"/>
      <c r="BJ370" s="7"/>
      <c r="BK370" s="7"/>
      <c r="BL370" s="7"/>
      <c r="BM370" s="7"/>
      <c r="BN370" s="7"/>
      <c r="BO370" s="7"/>
      <c r="BP370" s="7"/>
      <c r="BQ370" s="7"/>
      <c r="BR370" s="7"/>
      <c r="BS370" s="150"/>
      <c r="BT370" s="150"/>
      <c r="BU370" s="150"/>
      <c r="BV370" s="150"/>
      <c r="BW370" s="150"/>
      <c r="BX370" s="7"/>
      <c r="BY370" s="7"/>
    </row>
    <row r="371" spans="1:77" ht="15.7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AK371" s="7"/>
      <c r="AL371" s="7"/>
      <c r="AM371" s="7"/>
      <c r="AN371" s="7"/>
      <c r="AO371" s="7"/>
      <c r="AP371" s="7"/>
      <c r="AQ371" s="7"/>
      <c r="AR371" s="7"/>
      <c r="AS371" s="7"/>
      <c r="AT371" s="7"/>
      <c r="AU371" s="7"/>
      <c r="AV371" s="7"/>
      <c r="AW371" s="7"/>
      <c r="AX371" s="7"/>
      <c r="AY371" s="7"/>
      <c r="AZ371" s="7"/>
      <c r="BA371" s="7"/>
      <c r="BB371" s="7"/>
      <c r="BC371" s="7"/>
      <c r="BD371" s="7"/>
      <c r="BE371" s="7"/>
      <c r="BF371" s="7"/>
      <c r="BG371" s="7"/>
      <c r="BH371" s="7"/>
      <c r="BI371" s="7"/>
      <c r="BJ371" s="7"/>
      <c r="BK371" s="7"/>
      <c r="BL371" s="7"/>
      <c r="BM371" s="7"/>
      <c r="BN371" s="7"/>
      <c r="BO371" s="7"/>
      <c r="BP371" s="7"/>
      <c r="BQ371" s="7"/>
      <c r="BR371" s="7"/>
      <c r="BS371" s="150"/>
      <c r="BT371" s="150"/>
      <c r="BU371" s="150"/>
      <c r="BV371" s="150"/>
      <c r="BW371" s="150"/>
      <c r="BX371" s="7"/>
      <c r="BY371" s="7"/>
    </row>
    <row r="372" spans="1:77" ht="15.7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c r="AM372" s="7"/>
      <c r="AN372" s="7"/>
      <c r="AO372" s="7"/>
      <c r="AP372" s="7"/>
      <c r="AQ372" s="7"/>
      <c r="AR372" s="7"/>
      <c r="AS372" s="7"/>
      <c r="AT372" s="7"/>
      <c r="AU372" s="7"/>
      <c r="AV372" s="7"/>
      <c r="AW372" s="7"/>
      <c r="AX372" s="7"/>
      <c r="AY372" s="7"/>
      <c r="AZ372" s="7"/>
      <c r="BA372" s="7"/>
      <c r="BB372" s="7"/>
      <c r="BC372" s="7"/>
      <c r="BD372" s="7"/>
      <c r="BE372" s="7"/>
      <c r="BF372" s="7"/>
      <c r="BG372" s="7"/>
      <c r="BH372" s="7"/>
      <c r="BI372" s="7"/>
      <c r="BJ372" s="7"/>
      <c r="BK372" s="7"/>
      <c r="BL372" s="7"/>
      <c r="BM372" s="7"/>
      <c r="BN372" s="7"/>
      <c r="BO372" s="7"/>
      <c r="BP372" s="7"/>
      <c r="BQ372" s="7"/>
      <c r="BR372" s="7"/>
      <c r="BS372" s="150"/>
      <c r="BT372" s="150"/>
      <c r="BU372" s="150"/>
      <c r="BV372" s="150"/>
      <c r="BW372" s="150"/>
      <c r="BX372" s="7"/>
      <c r="BY372" s="7"/>
    </row>
    <row r="373" spans="1:77" ht="15.7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c r="AM373" s="7"/>
      <c r="AN373" s="7"/>
      <c r="AO373" s="7"/>
      <c r="AP373" s="7"/>
      <c r="AQ373" s="7"/>
      <c r="AR373" s="7"/>
      <c r="AS373" s="7"/>
      <c r="AT373" s="7"/>
      <c r="AU373" s="7"/>
      <c r="AV373" s="7"/>
      <c r="AW373" s="7"/>
      <c r="AX373" s="7"/>
      <c r="AY373" s="7"/>
      <c r="AZ373" s="7"/>
      <c r="BA373" s="7"/>
      <c r="BB373" s="7"/>
      <c r="BC373" s="7"/>
      <c r="BD373" s="7"/>
      <c r="BE373" s="7"/>
      <c r="BF373" s="7"/>
      <c r="BG373" s="7"/>
      <c r="BH373" s="7"/>
      <c r="BI373" s="7"/>
      <c r="BJ373" s="7"/>
      <c r="BK373" s="7"/>
      <c r="BL373" s="7"/>
      <c r="BM373" s="7"/>
      <c r="BN373" s="7"/>
      <c r="BO373" s="7"/>
      <c r="BP373" s="7"/>
      <c r="BQ373" s="7"/>
      <c r="BR373" s="7"/>
      <c r="BS373" s="150"/>
      <c r="BT373" s="150"/>
      <c r="BU373" s="150"/>
      <c r="BV373" s="150"/>
      <c r="BW373" s="150"/>
      <c r="BX373" s="7"/>
      <c r="BY373" s="7"/>
    </row>
    <row r="374" spans="1:77" ht="15.7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c r="AW374" s="7"/>
      <c r="AX374" s="7"/>
      <c r="AY374" s="7"/>
      <c r="AZ374" s="7"/>
      <c r="BA374" s="7"/>
      <c r="BB374" s="7"/>
      <c r="BC374" s="7"/>
      <c r="BD374" s="7"/>
      <c r="BE374" s="7"/>
      <c r="BF374" s="7"/>
      <c r="BG374" s="7"/>
      <c r="BH374" s="7"/>
      <c r="BI374" s="7"/>
      <c r="BJ374" s="7"/>
      <c r="BK374" s="7"/>
      <c r="BL374" s="7"/>
      <c r="BM374" s="7"/>
      <c r="BN374" s="7"/>
      <c r="BO374" s="7"/>
      <c r="BP374" s="7"/>
      <c r="BQ374" s="7"/>
      <c r="BR374" s="7"/>
      <c r="BS374" s="150"/>
      <c r="BT374" s="150"/>
      <c r="BU374" s="150"/>
      <c r="BV374" s="150"/>
      <c r="BW374" s="150"/>
      <c r="BX374" s="7"/>
      <c r="BY374" s="7"/>
    </row>
    <row r="375" spans="1:77" ht="15.7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7"/>
      <c r="AX375" s="7"/>
      <c r="AY375" s="7"/>
      <c r="AZ375" s="7"/>
      <c r="BA375" s="7"/>
      <c r="BB375" s="7"/>
      <c r="BC375" s="7"/>
      <c r="BD375" s="7"/>
      <c r="BE375" s="7"/>
      <c r="BF375" s="7"/>
      <c r="BG375" s="7"/>
      <c r="BH375" s="7"/>
      <c r="BI375" s="7"/>
      <c r="BJ375" s="7"/>
      <c r="BK375" s="7"/>
      <c r="BL375" s="7"/>
      <c r="BM375" s="7"/>
      <c r="BN375" s="7"/>
      <c r="BO375" s="7"/>
      <c r="BP375" s="7"/>
      <c r="BQ375" s="7"/>
      <c r="BR375" s="7"/>
      <c r="BS375" s="150"/>
      <c r="BT375" s="150"/>
      <c r="BU375" s="150"/>
      <c r="BV375" s="150"/>
      <c r="BW375" s="150"/>
      <c r="BX375" s="7"/>
      <c r="BY375" s="7"/>
    </row>
    <row r="376" spans="1:77" ht="15.7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c r="AT376" s="7"/>
      <c r="AU376" s="7"/>
      <c r="AV376" s="7"/>
      <c r="AW376" s="7"/>
      <c r="AX376" s="7"/>
      <c r="AY376" s="7"/>
      <c r="AZ376" s="7"/>
      <c r="BA376" s="7"/>
      <c r="BB376" s="7"/>
      <c r="BC376" s="7"/>
      <c r="BD376" s="7"/>
      <c r="BE376" s="7"/>
      <c r="BF376" s="7"/>
      <c r="BG376" s="7"/>
      <c r="BH376" s="7"/>
      <c r="BI376" s="7"/>
      <c r="BJ376" s="7"/>
      <c r="BK376" s="7"/>
      <c r="BL376" s="7"/>
      <c r="BM376" s="7"/>
      <c r="BN376" s="7"/>
      <c r="BO376" s="7"/>
      <c r="BP376" s="7"/>
      <c r="BQ376" s="7"/>
      <c r="BR376" s="7"/>
      <c r="BS376" s="150"/>
      <c r="BT376" s="150"/>
      <c r="BU376" s="150"/>
      <c r="BV376" s="150"/>
      <c r="BW376" s="150"/>
      <c r="BX376" s="7"/>
      <c r="BY376" s="7"/>
    </row>
    <row r="377" spans="1:77" ht="15.7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c r="AT377" s="7"/>
      <c r="AU377" s="7"/>
      <c r="AV377" s="7"/>
      <c r="AW377" s="7"/>
      <c r="AX377" s="7"/>
      <c r="AY377" s="7"/>
      <c r="AZ377" s="7"/>
      <c r="BA377" s="7"/>
      <c r="BB377" s="7"/>
      <c r="BC377" s="7"/>
      <c r="BD377" s="7"/>
      <c r="BE377" s="7"/>
      <c r="BF377" s="7"/>
      <c r="BG377" s="7"/>
      <c r="BH377" s="7"/>
      <c r="BI377" s="7"/>
      <c r="BJ377" s="7"/>
      <c r="BK377" s="7"/>
      <c r="BL377" s="7"/>
      <c r="BM377" s="7"/>
      <c r="BN377" s="7"/>
      <c r="BO377" s="7"/>
      <c r="BP377" s="7"/>
      <c r="BQ377" s="7"/>
      <c r="BR377" s="7"/>
      <c r="BS377" s="150"/>
      <c r="BT377" s="150"/>
      <c r="BU377" s="150"/>
      <c r="BV377" s="150"/>
      <c r="BW377" s="150"/>
      <c r="BX377" s="7"/>
      <c r="BY377" s="7"/>
    </row>
    <row r="378" spans="1:77" ht="15.7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c r="AM378" s="7"/>
      <c r="AN378" s="7"/>
      <c r="AO378" s="7"/>
      <c r="AP378" s="7"/>
      <c r="AQ378" s="7"/>
      <c r="AR378" s="7"/>
      <c r="AS378" s="7"/>
      <c r="AT378" s="7"/>
      <c r="AU378" s="7"/>
      <c r="AV378" s="7"/>
      <c r="AW378" s="7"/>
      <c r="AX378" s="7"/>
      <c r="AY378" s="7"/>
      <c r="AZ378" s="7"/>
      <c r="BA378" s="7"/>
      <c r="BB378" s="7"/>
      <c r="BC378" s="7"/>
      <c r="BD378" s="7"/>
      <c r="BE378" s="7"/>
      <c r="BF378" s="7"/>
      <c r="BG378" s="7"/>
      <c r="BH378" s="7"/>
      <c r="BI378" s="7"/>
      <c r="BJ378" s="7"/>
      <c r="BK378" s="7"/>
      <c r="BL378" s="7"/>
      <c r="BM378" s="7"/>
      <c r="BN378" s="7"/>
      <c r="BO378" s="7"/>
      <c r="BP378" s="7"/>
      <c r="BQ378" s="7"/>
      <c r="BR378" s="7"/>
      <c r="BS378" s="150"/>
      <c r="BT378" s="150"/>
      <c r="BU378" s="150"/>
      <c r="BV378" s="150"/>
      <c r="BW378" s="150"/>
      <c r="BX378" s="7"/>
      <c r="BY378" s="7"/>
    </row>
    <row r="379" spans="1:77" ht="15.7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7"/>
      <c r="AM379" s="7"/>
      <c r="AN379" s="7"/>
      <c r="AO379" s="7"/>
      <c r="AP379" s="7"/>
      <c r="AQ379" s="7"/>
      <c r="AR379" s="7"/>
      <c r="AS379" s="7"/>
      <c r="AT379" s="7"/>
      <c r="AU379" s="7"/>
      <c r="AV379" s="7"/>
      <c r="AW379" s="7"/>
      <c r="AX379" s="7"/>
      <c r="AY379" s="7"/>
      <c r="AZ379" s="7"/>
      <c r="BA379" s="7"/>
      <c r="BB379" s="7"/>
      <c r="BC379" s="7"/>
      <c r="BD379" s="7"/>
      <c r="BE379" s="7"/>
      <c r="BF379" s="7"/>
      <c r="BG379" s="7"/>
      <c r="BH379" s="7"/>
      <c r="BI379" s="7"/>
      <c r="BJ379" s="7"/>
      <c r="BK379" s="7"/>
      <c r="BL379" s="7"/>
      <c r="BM379" s="7"/>
      <c r="BN379" s="7"/>
      <c r="BO379" s="7"/>
      <c r="BP379" s="7"/>
      <c r="BQ379" s="7"/>
      <c r="BR379" s="7"/>
      <c r="BS379" s="150"/>
      <c r="BT379" s="150"/>
      <c r="BU379" s="150"/>
      <c r="BV379" s="150"/>
      <c r="BW379" s="150"/>
      <c r="BX379" s="7"/>
      <c r="BY379" s="7"/>
    </row>
    <row r="380" spans="1:77" ht="15.7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7"/>
      <c r="AM380" s="7"/>
      <c r="AN380" s="7"/>
      <c r="AO380" s="7"/>
      <c r="AP380" s="7"/>
      <c r="AQ380" s="7"/>
      <c r="AR380" s="7"/>
      <c r="AS380" s="7"/>
      <c r="AT380" s="7"/>
      <c r="AU380" s="7"/>
      <c r="AV380" s="7"/>
      <c r="AW380" s="7"/>
      <c r="AX380" s="7"/>
      <c r="AY380" s="7"/>
      <c r="AZ380" s="7"/>
      <c r="BA380" s="7"/>
      <c r="BB380" s="7"/>
      <c r="BC380" s="7"/>
      <c r="BD380" s="7"/>
      <c r="BE380" s="7"/>
      <c r="BF380" s="7"/>
      <c r="BG380" s="7"/>
      <c r="BH380" s="7"/>
      <c r="BI380" s="7"/>
      <c r="BJ380" s="7"/>
      <c r="BK380" s="7"/>
      <c r="BL380" s="7"/>
      <c r="BM380" s="7"/>
      <c r="BN380" s="7"/>
      <c r="BO380" s="7"/>
      <c r="BP380" s="7"/>
      <c r="BQ380" s="7"/>
      <c r="BR380" s="7"/>
      <c r="BS380" s="150"/>
      <c r="BT380" s="150"/>
      <c r="BU380" s="150"/>
      <c r="BV380" s="150"/>
      <c r="BW380" s="150"/>
      <c r="BX380" s="7"/>
      <c r="BY380" s="7"/>
    </row>
    <row r="381" spans="1:77" ht="15.7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7"/>
      <c r="AL381" s="7"/>
      <c r="AM381" s="7"/>
      <c r="AN381" s="7"/>
      <c r="AO381" s="7"/>
      <c r="AP381" s="7"/>
      <c r="AQ381" s="7"/>
      <c r="AR381" s="7"/>
      <c r="AS381" s="7"/>
      <c r="AT381" s="7"/>
      <c r="AU381" s="7"/>
      <c r="AV381" s="7"/>
      <c r="AW381" s="7"/>
      <c r="AX381" s="7"/>
      <c r="AY381" s="7"/>
      <c r="AZ381" s="7"/>
      <c r="BA381" s="7"/>
      <c r="BB381" s="7"/>
      <c r="BC381" s="7"/>
      <c r="BD381" s="7"/>
      <c r="BE381" s="7"/>
      <c r="BF381" s="7"/>
      <c r="BG381" s="7"/>
      <c r="BH381" s="7"/>
      <c r="BI381" s="7"/>
      <c r="BJ381" s="7"/>
      <c r="BK381" s="7"/>
      <c r="BL381" s="7"/>
      <c r="BM381" s="7"/>
      <c r="BN381" s="7"/>
      <c r="BO381" s="7"/>
      <c r="BP381" s="7"/>
      <c r="BQ381" s="7"/>
      <c r="BR381" s="7"/>
      <c r="BS381" s="150"/>
      <c r="BT381" s="150"/>
      <c r="BU381" s="150"/>
      <c r="BV381" s="150"/>
      <c r="BW381" s="150"/>
      <c r="BX381" s="7"/>
      <c r="BY381" s="7"/>
    </row>
    <row r="382" spans="1:77" ht="15.7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7"/>
      <c r="AL382" s="7"/>
      <c r="AM382" s="7"/>
      <c r="AN382" s="7"/>
      <c r="AO382" s="7"/>
      <c r="AP382" s="7"/>
      <c r="AQ382" s="7"/>
      <c r="AR382" s="7"/>
      <c r="AS382" s="7"/>
      <c r="AT382" s="7"/>
      <c r="AU382" s="7"/>
      <c r="AV382" s="7"/>
      <c r="AW382" s="7"/>
      <c r="AX382" s="7"/>
      <c r="AY382" s="7"/>
      <c r="AZ382" s="7"/>
      <c r="BA382" s="7"/>
      <c r="BB382" s="7"/>
      <c r="BC382" s="7"/>
      <c r="BD382" s="7"/>
      <c r="BE382" s="7"/>
      <c r="BF382" s="7"/>
      <c r="BG382" s="7"/>
      <c r="BH382" s="7"/>
      <c r="BI382" s="7"/>
      <c r="BJ382" s="7"/>
      <c r="BK382" s="7"/>
      <c r="BL382" s="7"/>
      <c r="BM382" s="7"/>
      <c r="BN382" s="7"/>
      <c r="BO382" s="7"/>
      <c r="BP382" s="7"/>
      <c r="BQ382" s="7"/>
      <c r="BR382" s="7"/>
      <c r="BS382" s="150"/>
      <c r="BT382" s="150"/>
      <c r="BU382" s="150"/>
      <c r="BV382" s="150"/>
      <c r="BW382" s="150"/>
      <c r="BX382" s="7"/>
      <c r="BY382" s="7"/>
    </row>
    <row r="383" spans="1:77" ht="15.7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7"/>
      <c r="AL383" s="7"/>
      <c r="AM383" s="7"/>
      <c r="AN383" s="7"/>
      <c r="AO383" s="7"/>
      <c r="AP383" s="7"/>
      <c r="AQ383" s="7"/>
      <c r="AR383" s="7"/>
      <c r="AS383" s="7"/>
      <c r="AT383" s="7"/>
      <c r="AU383" s="7"/>
      <c r="AV383" s="7"/>
      <c r="AW383" s="7"/>
      <c r="AX383" s="7"/>
      <c r="AY383" s="7"/>
      <c r="AZ383" s="7"/>
      <c r="BA383" s="7"/>
      <c r="BB383" s="7"/>
      <c r="BC383" s="7"/>
      <c r="BD383" s="7"/>
      <c r="BE383" s="7"/>
      <c r="BF383" s="7"/>
      <c r="BG383" s="7"/>
      <c r="BH383" s="7"/>
      <c r="BI383" s="7"/>
      <c r="BJ383" s="7"/>
      <c r="BK383" s="7"/>
      <c r="BL383" s="7"/>
      <c r="BM383" s="7"/>
      <c r="BN383" s="7"/>
      <c r="BO383" s="7"/>
      <c r="BP383" s="7"/>
      <c r="BQ383" s="7"/>
      <c r="BR383" s="7"/>
      <c r="BS383" s="150"/>
      <c r="BT383" s="150"/>
      <c r="BU383" s="150"/>
      <c r="BV383" s="150"/>
      <c r="BW383" s="150"/>
      <c r="BX383" s="7"/>
      <c r="BY383" s="7"/>
    </row>
    <row r="384" spans="1:77" ht="15.7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AK384" s="7"/>
      <c r="AL384" s="7"/>
      <c r="AM384" s="7"/>
      <c r="AN384" s="7"/>
      <c r="AO384" s="7"/>
      <c r="AP384" s="7"/>
      <c r="AQ384" s="7"/>
      <c r="AR384" s="7"/>
      <c r="AS384" s="7"/>
      <c r="AT384" s="7"/>
      <c r="AU384" s="7"/>
      <c r="AV384" s="7"/>
      <c r="AW384" s="7"/>
      <c r="AX384" s="7"/>
      <c r="AY384" s="7"/>
      <c r="AZ384" s="7"/>
      <c r="BA384" s="7"/>
      <c r="BB384" s="7"/>
      <c r="BC384" s="7"/>
      <c r="BD384" s="7"/>
      <c r="BE384" s="7"/>
      <c r="BF384" s="7"/>
      <c r="BG384" s="7"/>
      <c r="BH384" s="7"/>
      <c r="BI384" s="7"/>
      <c r="BJ384" s="7"/>
      <c r="BK384" s="7"/>
      <c r="BL384" s="7"/>
      <c r="BM384" s="7"/>
      <c r="BN384" s="7"/>
      <c r="BO384" s="7"/>
      <c r="BP384" s="7"/>
      <c r="BQ384" s="7"/>
      <c r="BR384" s="7"/>
      <c r="BS384" s="150"/>
      <c r="BT384" s="150"/>
      <c r="BU384" s="150"/>
      <c r="BV384" s="150"/>
      <c r="BW384" s="150"/>
      <c r="BX384" s="7"/>
      <c r="BY384" s="7"/>
    </row>
    <row r="385" spans="1:77" ht="15.7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7"/>
      <c r="AL385" s="7"/>
      <c r="AM385" s="7"/>
      <c r="AN385" s="7"/>
      <c r="AO385" s="7"/>
      <c r="AP385" s="7"/>
      <c r="AQ385" s="7"/>
      <c r="AR385" s="7"/>
      <c r="AS385" s="7"/>
      <c r="AT385" s="7"/>
      <c r="AU385" s="7"/>
      <c r="AV385" s="7"/>
      <c r="AW385" s="7"/>
      <c r="AX385" s="7"/>
      <c r="AY385" s="7"/>
      <c r="AZ385" s="7"/>
      <c r="BA385" s="7"/>
      <c r="BB385" s="7"/>
      <c r="BC385" s="7"/>
      <c r="BD385" s="7"/>
      <c r="BE385" s="7"/>
      <c r="BF385" s="7"/>
      <c r="BG385" s="7"/>
      <c r="BH385" s="7"/>
      <c r="BI385" s="7"/>
      <c r="BJ385" s="7"/>
      <c r="BK385" s="7"/>
      <c r="BL385" s="7"/>
      <c r="BM385" s="7"/>
      <c r="BN385" s="7"/>
      <c r="BO385" s="7"/>
      <c r="BP385" s="7"/>
      <c r="BQ385" s="7"/>
      <c r="BR385" s="7"/>
      <c r="BS385" s="150"/>
      <c r="BT385" s="150"/>
      <c r="BU385" s="150"/>
      <c r="BV385" s="150"/>
      <c r="BW385" s="150"/>
      <c r="BX385" s="7"/>
      <c r="BY385" s="7"/>
    </row>
    <row r="386" spans="1:77" ht="15.7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AK386" s="7"/>
      <c r="AL386" s="7"/>
      <c r="AM386" s="7"/>
      <c r="AN386" s="7"/>
      <c r="AO386" s="7"/>
      <c r="AP386" s="7"/>
      <c r="AQ386" s="7"/>
      <c r="AR386" s="7"/>
      <c r="AS386" s="7"/>
      <c r="AT386" s="7"/>
      <c r="AU386" s="7"/>
      <c r="AV386" s="7"/>
      <c r="AW386" s="7"/>
      <c r="AX386" s="7"/>
      <c r="AY386" s="7"/>
      <c r="AZ386" s="7"/>
      <c r="BA386" s="7"/>
      <c r="BB386" s="7"/>
      <c r="BC386" s="7"/>
      <c r="BD386" s="7"/>
      <c r="BE386" s="7"/>
      <c r="BF386" s="7"/>
      <c r="BG386" s="7"/>
      <c r="BH386" s="7"/>
      <c r="BI386" s="7"/>
      <c r="BJ386" s="7"/>
      <c r="BK386" s="7"/>
      <c r="BL386" s="7"/>
      <c r="BM386" s="7"/>
      <c r="BN386" s="7"/>
      <c r="BO386" s="7"/>
      <c r="BP386" s="7"/>
      <c r="BQ386" s="7"/>
      <c r="BR386" s="7"/>
      <c r="BS386" s="150"/>
      <c r="BT386" s="150"/>
      <c r="BU386" s="150"/>
      <c r="BV386" s="150"/>
      <c r="BW386" s="150"/>
      <c r="BX386" s="7"/>
      <c r="BY386" s="7"/>
    </row>
    <row r="387" spans="1:77" ht="15.7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7"/>
      <c r="AL387" s="7"/>
      <c r="AM387" s="7"/>
      <c r="AN387" s="7"/>
      <c r="AO387" s="7"/>
      <c r="AP387" s="7"/>
      <c r="AQ387" s="7"/>
      <c r="AR387" s="7"/>
      <c r="AS387" s="7"/>
      <c r="AT387" s="7"/>
      <c r="AU387" s="7"/>
      <c r="AV387" s="7"/>
      <c r="AW387" s="7"/>
      <c r="AX387" s="7"/>
      <c r="AY387" s="7"/>
      <c r="AZ387" s="7"/>
      <c r="BA387" s="7"/>
      <c r="BB387" s="7"/>
      <c r="BC387" s="7"/>
      <c r="BD387" s="7"/>
      <c r="BE387" s="7"/>
      <c r="BF387" s="7"/>
      <c r="BG387" s="7"/>
      <c r="BH387" s="7"/>
      <c r="BI387" s="7"/>
      <c r="BJ387" s="7"/>
      <c r="BK387" s="7"/>
      <c r="BL387" s="7"/>
      <c r="BM387" s="7"/>
      <c r="BN387" s="7"/>
      <c r="BO387" s="7"/>
      <c r="BP387" s="7"/>
      <c r="BQ387" s="7"/>
      <c r="BR387" s="7"/>
      <c r="BS387" s="150"/>
      <c r="BT387" s="150"/>
      <c r="BU387" s="150"/>
      <c r="BV387" s="150"/>
      <c r="BW387" s="150"/>
      <c r="BX387" s="7"/>
      <c r="BY387" s="7"/>
    </row>
    <row r="388" spans="1:77" ht="15.7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7"/>
      <c r="AL388" s="7"/>
      <c r="AM388" s="7"/>
      <c r="AN388" s="7"/>
      <c r="AO388" s="7"/>
      <c r="AP388" s="7"/>
      <c r="AQ388" s="7"/>
      <c r="AR388" s="7"/>
      <c r="AS388" s="7"/>
      <c r="AT388" s="7"/>
      <c r="AU388" s="7"/>
      <c r="AV388" s="7"/>
      <c r="AW388" s="7"/>
      <c r="AX388" s="7"/>
      <c r="AY388" s="7"/>
      <c r="AZ388" s="7"/>
      <c r="BA388" s="7"/>
      <c r="BB388" s="7"/>
      <c r="BC388" s="7"/>
      <c r="BD388" s="7"/>
      <c r="BE388" s="7"/>
      <c r="BF388" s="7"/>
      <c r="BG388" s="7"/>
      <c r="BH388" s="7"/>
      <c r="BI388" s="7"/>
      <c r="BJ388" s="7"/>
      <c r="BK388" s="7"/>
      <c r="BL388" s="7"/>
      <c r="BM388" s="7"/>
      <c r="BN388" s="7"/>
      <c r="BO388" s="7"/>
      <c r="BP388" s="7"/>
      <c r="BQ388" s="7"/>
      <c r="BR388" s="7"/>
      <c r="BS388" s="150"/>
      <c r="BT388" s="150"/>
      <c r="BU388" s="150"/>
      <c r="BV388" s="150"/>
      <c r="BW388" s="150"/>
      <c r="BX388" s="7"/>
      <c r="BY388" s="7"/>
    </row>
    <row r="389" spans="1:77" ht="15.7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AK389" s="7"/>
      <c r="AL389" s="7"/>
      <c r="AM389" s="7"/>
      <c r="AN389" s="7"/>
      <c r="AO389" s="7"/>
      <c r="AP389" s="7"/>
      <c r="AQ389" s="7"/>
      <c r="AR389" s="7"/>
      <c r="AS389" s="7"/>
      <c r="AT389" s="7"/>
      <c r="AU389" s="7"/>
      <c r="AV389" s="7"/>
      <c r="AW389" s="7"/>
      <c r="AX389" s="7"/>
      <c r="AY389" s="7"/>
      <c r="AZ389" s="7"/>
      <c r="BA389" s="7"/>
      <c r="BB389" s="7"/>
      <c r="BC389" s="7"/>
      <c r="BD389" s="7"/>
      <c r="BE389" s="7"/>
      <c r="BF389" s="7"/>
      <c r="BG389" s="7"/>
      <c r="BH389" s="7"/>
      <c r="BI389" s="7"/>
      <c r="BJ389" s="7"/>
      <c r="BK389" s="7"/>
      <c r="BL389" s="7"/>
      <c r="BM389" s="7"/>
      <c r="BN389" s="7"/>
      <c r="BO389" s="7"/>
      <c r="BP389" s="7"/>
      <c r="BQ389" s="7"/>
      <c r="BR389" s="7"/>
      <c r="BS389" s="150"/>
      <c r="BT389" s="150"/>
      <c r="BU389" s="150"/>
      <c r="BV389" s="150"/>
      <c r="BW389" s="150"/>
      <c r="BX389" s="7"/>
      <c r="BY389" s="7"/>
    </row>
    <row r="390" spans="1:77" ht="15.7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7"/>
      <c r="AL390" s="7"/>
      <c r="AM390" s="7"/>
      <c r="AN390" s="7"/>
      <c r="AO390" s="7"/>
      <c r="AP390" s="7"/>
      <c r="AQ390" s="7"/>
      <c r="AR390" s="7"/>
      <c r="AS390" s="7"/>
      <c r="AT390" s="7"/>
      <c r="AU390" s="7"/>
      <c r="AV390" s="7"/>
      <c r="AW390" s="7"/>
      <c r="AX390" s="7"/>
      <c r="AY390" s="7"/>
      <c r="AZ390" s="7"/>
      <c r="BA390" s="7"/>
      <c r="BB390" s="7"/>
      <c r="BC390" s="7"/>
      <c r="BD390" s="7"/>
      <c r="BE390" s="7"/>
      <c r="BF390" s="7"/>
      <c r="BG390" s="7"/>
      <c r="BH390" s="7"/>
      <c r="BI390" s="7"/>
      <c r="BJ390" s="7"/>
      <c r="BK390" s="7"/>
      <c r="BL390" s="7"/>
      <c r="BM390" s="7"/>
      <c r="BN390" s="7"/>
      <c r="BO390" s="7"/>
      <c r="BP390" s="7"/>
      <c r="BQ390" s="7"/>
      <c r="BR390" s="7"/>
      <c r="BS390" s="150"/>
      <c r="BT390" s="150"/>
      <c r="BU390" s="150"/>
      <c r="BV390" s="150"/>
      <c r="BW390" s="150"/>
      <c r="BX390" s="7"/>
      <c r="BY390" s="7"/>
    </row>
    <row r="391" spans="1:77" ht="15.7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AK391" s="7"/>
      <c r="AL391" s="7"/>
      <c r="AM391" s="7"/>
      <c r="AN391" s="7"/>
      <c r="AO391" s="7"/>
      <c r="AP391" s="7"/>
      <c r="AQ391" s="7"/>
      <c r="AR391" s="7"/>
      <c r="AS391" s="7"/>
      <c r="AT391" s="7"/>
      <c r="AU391" s="7"/>
      <c r="AV391" s="7"/>
      <c r="AW391" s="7"/>
      <c r="AX391" s="7"/>
      <c r="AY391" s="7"/>
      <c r="AZ391" s="7"/>
      <c r="BA391" s="7"/>
      <c r="BB391" s="7"/>
      <c r="BC391" s="7"/>
      <c r="BD391" s="7"/>
      <c r="BE391" s="7"/>
      <c r="BF391" s="7"/>
      <c r="BG391" s="7"/>
      <c r="BH391" s="7"/>
      <c r="BI391" s="7"/>
      <c r="BJ391" s="7"/>
      <c r="BK391" s="7"/>
      <c r="BL391" s="7"/>
      <c r="BM391" s="7"/>
      <c r="BN391" s="7"/>
      <c r="BO391" s="7"/>
      <c r="BP391" s="7"/>
      <c r="BQ391" s="7"/>
      <c r="BR391" s="7"/>
      <c r="BS391" s="150"/>
      <c r="BT391" s="150"/>
      <c r="BU391" s="150"/>
      <c r="BV391" s="150"/>
      <c r="BW391" s="150"/>
      <c r="BX391" s="7"/>
      <c r="BY391" s="7"/>
    </row>
    <row r="392" spans="1:77" ht="15.7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AK392" s="7"/>
      <c r="AL392" s="7"/>
      <c r="AM392" s="7"/>
      <c r="AN392" s="7"/>
      <c r="AO392" s="7"/>
      <c r="AP392" s="7"/>
      <c r="AQ392" s="7"/>
      <c r="AR392" s="7"/>
      <c r="AS392" s="7"/>
      <c r="AT392" s="7"/>
      <c r="AU392" s="7"/>
      <c r="AV392" s="7"/>
      <c r="AW392" s="7"/>
      <c r="AX392" s="7"/>
      <c r="AY392" s="7"/>
      <c r="AZ392" s="7"/>
      <c r="BA392" s="7"/>
      <c r="BB392" s="7"/>
      <c r="BC392" s="7"/>
      <c r="BD392" s="7"/>
      <c r="BE392" s="7"/>
      <c r="BF392" s="7"/>
      <c r="BG392" s="7"/>
      <c r="BH392" s="7"/>
      <c r="BI392" s="7"/>
      <c r="BJ392" s="7"/>
      <c r="BK392" s="7"/>
      <c r="BL392" s="7"/>
      <c r="BM392" s="7"/>
      <c r="BN392" s="7"/>
      <c r="BO392" s="7"/>
      <c r="BP392" s="7"/>
      <c r="BQ392" s="7"/>
      <c r="BR392" s="7"/>
      <c r="BS392" s="150"/>
      <c r="BT392" s="150"/>
      <c r="BU392" s="150"/>
      <c r="BV392" s="150"/>
      <c r="BW392" s="150"/>
      <c r="BX392" s="7"/>
      <c r="BY392" s="7"/>
    </row>
    <row r="393" spans="1:77" ht="15.7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AK393" s="7"/>
      <c r="AL393" s="7"/>
      <c r="AM393" s="7"/>
      <c r="AN393" s="7"/>
      <c r="AO393" s="7"/>
      <c r="AP393" s="7"/>
      <c r="AQ393" s="7"/>
      <c r="AR393" s="7"/>
      <c r="AS393" s="7"/>
      <c r="AT393" s="7"/>
      <c r="AU393" s="7"/>
      <c r="AV393" s="7"/>
      <c r="AW393" s="7"/>
      <c r="AX393" s="7"/>
      <c r="AY393" s="7"/>
      <c r="AZ393" s="7"/>
      <c r="BA393" s="7"/>
      <c r="BB393" s="7"/>
      <c r="BC393" s="7"/>
      <c r="BD393" s="7"/>
      <c r="BE393" s="7"/>
      <c r="BF393" s="7"/>
      <c r="BG393" s="7"/>
      <c r="BH393" s="7"/>
      <c r="BI393" s="7"/>
      <c r="BJ393" s="7"/>
      <c r="BK393" s="7"/>
      <c r="BL393" s="7"/>
      <c r="BM393" s="7"/>
      <c r="BN393" s="7"/>
      <c r="BO393" s="7"/>
      <c r="BP393" s="7"/>
      <c r="BQ393" s="7"/>
      <c r="BR393" s="7"/>
      <c r="BS393" s="150"/>
      <c r="BT393" s="150"/>
      <c r="BU393" s="150"/>
      <c r="BV393" s="150"/>
      <c r="BW393" s="150"/>
      <c r="BX393" s="7"/>
      <c r="BY393" s="7"/>
    </row>
    <row r="394" spans="1:77" ht="15.7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AK394" s="7"/>
      <c r="AL394" s="7"/>
      <c r="AM394" s="7"/>
      <c r="AN394" s="7"/>
      <c r="AO394" s="7"/>
      <c r="AP394" s="7"/>
      <c r="AQ394" s="7"/>
      <c r="AR394" s="7"/>
      <c r="AS394" s="7"/>
      <c r="AT394" s="7"/>
      <c r="AU394" s="7"/>
      <c r="AV394" s="7"/>
      <c r="AW394" s="7"/>
      <c r="AX394" s="7"/>
      <c r="AY394" s="7"/>
      <c r="AZ394" s="7"/>
      <c r="BA394" s="7"/>
      <c r="BB394" s="7"/>
      <c r="BC394" s="7"/>
      <c r="BD394" s="7"/>
      <c r="BE394" s="7"/>
      <c r="BF394" s="7"/>
      <c r="BG394" s="7"/>
      <c r="BH394" s="7"/>
      <c r="BI394" s="7"/>
      <c r="BJ394" s="7"/>
      <c r="BK394" s="7"/>
      <c r="BL394" s="7"/>
      <c r="BM394" s="7"/>
      <c r="BN394" s="7"/>
      <c r="BO394" s="7"/>
      <c r="BP394" s="7"/>
      <c r="BQ394" s="7"/>
      <c r="BR394" s="7"/>
      <c r="BS394" s="150"/>
      <c r="BT394" s="150"/>
      <c r="BU394" s="150"/>
      <c r="BV394" s="150"/>
      <c r="BW394" s="150"/>
      <c r="BX394" s="7"/>
      <c r="BY394" s="7"/>
    </row>
    <row r="395" spans="1:77" ht="15.7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AK395" s="7"/>
      <c r="AL395" s="7"/>
      <c r="AM395" s="7"/>
      <c r="AN395" s="7"/>
      <c r="AO395" s="7"/>
      <c r="AP395" s="7"/>
      <c r="AQ395" s="7"/>
      <c r="AR395" s="7"/>
      <c r="AS395" s="7"/>
      <c r="AT395" s="7"/>
      <c r="AU395" s="7"/>
      <c r="AV395" s="7"/>
      <c r="AW395" s="7"/>
      <c r="AX395" s="7"/>
      <c r="AY395" s="7"/>
      <c r="AZ395" s="7"/>
      <c r="BA395" s="7"/>
      <c r="BB395" s="7"/>
      <c r="BC395" s="7"/>
      <c r="BD395" s="7"/>
      <c r="BE395" s="7"/>
      <c r="BF395" s="7"/>
      <c r="BG395" s="7"/>
      <c r="BH395" s="7"/>
      <c r="BI395" s="7"/>
      <c r="BJ395" s="7"/>
      <c r="BK395" s="7"/>
      <c r="BL395" s="7"/>
      <c r="BM395" s="7"/>
      <c r="BN395" s="7"/>
      <c r="BO395" s="7"/>
      <c r="BP395" s="7"/>
      <c r="BQ395" s="7"/>
      <c r="BR395" s="7"/>
      <c r="BS395" s="150"/>
      <c r="BT395" s="150"/>
      <c r="BU395" s="150"/>
      <c r="BV395" s="150"/>
      <c r="BW395" s="150"/>
      <c r="BX395" s="7"/>
      <c r="BY395" s="7"/>
    </row>
    <row r="396" spans="1:77" ht="15.7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AK396" s="7"/>
      <c r="AL396" s="7"/>
      <c r="AM396" s="7"/>
      <c r="AN396" s="7"/>
      <c r="AO396" s="7"/>
      <c r="AP396" s="7"/>
      <c r="AQ396" s="7"/>
      <c r="AR396" s="7"/>
      <c r="AS396" s="7"/>
      <c r="AT396" s="7"/>
      <c r="AU396" s="7"/>
      <c r="AV396" s="7"/>
      <c r="AW396" s="7"/>
      <c r="AX396" s="7"/>
      <c r="AY396" s="7"/>
      <c r="AZ396" s="7"/>
      <c r="BA396" s="7"/>
      <c r="BB396" s="7"/>
      <c r="BC396" s="7"/>
      <c r="BD396" s="7"/>
      <c r="BE396" s="7"/>
      <c r="BF396" s="7"/>
      <c r="BG396" s="7"/>
      <c r="BH396" s="7"/>
      <c r="BI396" s="7"/>
      <c r="BJ396" s="7"/>
      <c r="BK396" s="7"/>
      <c r="BL396" s="7"/>
      <c r="BM396" s="7"/>
      <c r="BN396" s="7"/>
      <c r="BO396" s="7"/>
      <c r="BP396" s="7"/>
      <c r="BQ396" s="7"/>
      <c r="BR396" s="7"/>
      <c r="BS396" s="150"/>
      <c r="BT396" s="150"/>
      <c r="BU396" s="150"/>
      <c r="BV396" s="150"/>
      <c r="BW396" s="150"/>
      <c r="BX396" s="7"/>
      <c r="BY396" s="7"/>
    </row>
    <row r="397" spans="1:77" ht="15.7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AK397" s="7"/>
      <c r="AL397" s="7"/>
      <c r="AM397" s="7"/>
      <c r="AN397" s="7"/>
      <c r="AO397" s="7"/>
      <c r="AP397" s="7"/>
      <c r="AQ397" s="7"/>
      <c r="AR397" s="7"/>
      <c r="AS397" s="7"/>
      <c r="AT397" s="7"/>
      <c r="AU397" s="7"/>
      <c r="AV397" s="7"/>
      <c r="AW397" s="7"/>
      <c r="AX397" s="7"/>
      <c r="AY397" s="7"/>
      <c r="AZ397" s="7"/>
      <c r="BA397" s="7"/>
      <c r="BB397" s="7"/>
      <c r="BC397" s="7"/>
      <c r="BD397" s="7"/>
      <c r="BE397" s="7"/>
      <c r="BF397" s="7"/>
      <c r="BG397" s="7"/>
      <c r="BH397" s="7"/>
      <c r="BI397" s="7"/>
      <c r="BJ397" s="7"/>
      <c r="BK397" s="7"/>
      <c r="BL397" s="7"/>
      <c r="BM397" s="7"/>
      <c r="BN397" s="7"/>
      <c r="BO397" s="7"/>
      <c r="BP397" s="7"/>
      <c r="BQ397" s="7"/>
      <c r="BR397" s="7"/>
      <c r="BS397" s="150"/>
      <c r="BT397" s="150"/>
      <c r="BU397" s="150"/>
      <c r="BV397" s="150"/>
      <c r="BW397" s="150"/>
      <c r="BX397" s="7"/>
      <c r="BY397" s="7"/>
    </row>
    <row r="398" spans="1:77" ht="15.7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7"/>
      <c r="AL398" s="7"/>
      <c r="AM398" s="7"/>
      <c r="AN398" s="7"/>
      <c r="AO398" s="7"/>
      <c r="AP398" s="7"/>
      <c r="AQ398" s="7"/>
      <c r="AR398" s="7"/>
      <c r="AS398" s="7"/>
      <c r="AT398" s="7"/>
      <c r="AU398" s="7"/>
      <c r="AV398" s="7"/>
      <c r="AW398" s="7"/>
      <c r="AX398" s="7"/>
      <c r="AY398" s="7"/>
      <c r="AZ398" s="7"/>
      <c r="BA398" s="7"/>
      <c r="BB398" s="7"/>
      <c r="BC398" s="7"/>
      <c r="BD398" s="7"/>
      <c r="BE398" s="7"/>
      <c r="BF398" s="7"/>
      <c r="BG398" s="7"/>
      <c r="BH398" s="7"/>
      <c r="BI398" s="7"/>
      <c r="BJ398" s="7"/>
      <c r="BK398" s="7"/>
      <c r="BL398" s="7"/>
      <c r="BM398" s="7"/>
      <c r="BN398" s="7"/>
      <c r="BO398" s="7"/>
      <c r="BP398" s="7"/>
      <c r="BQ398" s="7"/>
      <c r="BR398" s="7"/>
      <c r="BS398" s="150"/>
      <c r="BT398" s="150"/>
      <c r="BU398" s="150"/>
      <c r="BV398" s="150"/>
      <c r="BW398" s="150"/>
      <c r="BX398" s="7"/>
      <c r="BY398" s="7"/>
    </row>
    <row r="399" spans="1:77" ht="15.7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AK399" s="7"/>
      <c r="AL399" s="7"/>
      <c r="AM399" s="7"/>
      <c r="AN399" s="7"/>
      <c r="AO399" s="7"/>
      <c r="AP399" s="7"/>
      <c r="AQ399" s="7"/>
      <c r="AR399" s="7"/>
      <c r="AS399" s="7"/>
      <c r="AT399" s="7"/>
      <c r="AU399" s="7"/>
      <c r="AV399" s="7"/>
      <c r="AW399" s="7"/>
      <c r="AX399" s="7"/>
      <c r="AY399" s="7"/>
      <c r="AZ399" s="7"/>
      <c r="BA399" s="7"/>
      <c r="BB399" s="7"/>
      <c r="BC399" s="7"/>
      <c r="BD399" s="7"/>
      <c r="BE399" s="7"/>
      <c r="BF399" s="7"/>
      <c r="BG399" s="7"/>
      <c r="BH399" s="7"/>
      <c r="BI399" s="7"/>
      <c r="BJ399" s="7"/>
      <c r="BK399" s="7"/>
      <c r="BL399" s="7"/>
      <c r="BM399" s="7"/>
      <c r="BN399" s="7"/>
      <c r="BO399" s="7"/>
      <c r="BP399" s="7"/>
      <c r="BQ399" s="7"/>
      <c r="BR399" s="7"/>
      <c r="BS399" s="150"/>
      <c r="BT399" s="150"/>
      <c r="BU399" s="150"/>
      <c r="BV399" s="150"/>
      <c r="BW399" s="150"/>
      <c r="BX399" s="7"/>
      <c r="BY399" s="7"/>
    </row>
    <row r="400" spans="1:77" ht="15.7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AK400" s="7"/>
      <c r="AL400" s="7"/>
      <c r="AM400" s="7"/>
      <c r="AN400" s="7"/>
      <c r="AO400" s="7"/>
      <c r="AP400" s="7"/>
      <c r="AQ400" s="7"/>
      <c r="AR400" s="7"/>
      <c r="AS400" s="7"/>
      <c r="AT400" s="7"/>
      <c r="AU400" s="7"/>
      <c r="AV400" s="7"/>
      <c r="AW400" s="7"/>
      <c r="AX400" s="7"/>
      <c r="AY400" s="7"/>
      <c r="AZ400" s="7"/>
      <c r="BA400" s="7"/>
      <c r="BB400" s="7"/>
      <c r="BC400" s="7"/>
      <c r="BD400" s="7"/>
      <c r="BE400" s="7"/>
      <c r="BF400" s="7"/>
      <c r="BG400" s="7"/>
      <c r="BH400" s="7"/>
      <c r="BI400" s="7"/>
      <c r="BJ400" s="7"/>
      <c r="BK400" s="7"/>
      <c r="BL400" s="7"/>
      <c r="BM400" s="7"/>
      <c r="BN400" s="7"/>
      <c r="BO400" s="7"/>
      <c r="BP400" s="7"/>
      <c r="BQ400" s="7"/>
      <c r="BR400" s="7"/>
      <c r="BS400" s="150"/>
      <c r="BT400" s="150"/>
      <c r="BU400" s="150"/>
      <c r="BV400" s="150"/>
      <c r="BW400" s="150"/>
      <c r="BX400" s="7"/>
      <c r="BY400" s="7"/>
    </row>
    <row r="401" spans="1:77" ht="15.7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AK401" s="7"/>
      <c r="AL401" s="7"/>
      <c r="AM401" s="7"/>
      <c r="AN401" s="7"/>
      <c r="AO401" s="7"/>
      <c r="AP401" s="7"/>
      <c r="AQ401" s="7"/>
      <c r="AR401" s="7"/>
      <c r="AS401" s="7"/>
      <c r="AT401" s="7"/>
      <c r="AU401" s="7"/>
      <c r="AV401" s="7"/>
      <c r="AW401" s="7"/>
      <c r="AX401" s="7"/>
      <c r="AY401" s="7"/>
      <c r="AZ401" s="7"/>
      <c r="BA401" s="7"/>
      <c r="BB401" s="7"/>
      <c r="BC401" s="7"/>
      <c r="BD401" s="7"/>
      <c r="BE401" s="7"/>
      <c r="BF401" s="7"/>
      <c r="BG401" s="7"/>
      <c r="BH401" s="7"/>
      <c r="BI401" s="7"/>
      <c r="BJ401" s="7"/>
      <c r="BK401" s="7"/>
      <c r="BL401" s="7"/>
      <c r="BM401" s="7"/>
      <c r="BN401" s="7"/>
      <c r="BO401" s="7"/>
      <c r="BP401" s="7"/>
      <c r="BQ401" s="7"/>
      <c r="BR401" s="7"/>
      <c r="BS401" s="150"/>
      <c r="BT401" s="150"/>
      <c r="BU401" s="150"/>
      <c r="BV401" s="150"/>
      <c r="BW401" s="150"/>
      <c r="BX401" s="7"/>
      <c r="BY401" s="7"/>
    </row>
    <row r="402" spans="1:77" ht="15.7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AK402" s="7"/>
      <c r="AL402" s="7"/>
      <c r="AM402" s="7"/>
      <c r="AN402" s="7"/>
      <c r="AO402" s="7"/>
      <c r="AP402" s="7"/>
      <c r="AQ402" s="7"/>
      <c r="AR402" s="7"/>
      <c r="AS402" s="7"/>
      <c r="AT402" s="7"/>
      <c r="AU402" s="7"/>
      <c r="AV402" s="7"/>
      <c r="AW402" s="7"/>
      <c r="AX402" s="7"/>
      <c r="AY402" s="7"/>
      <c r="AZ402" s="7"/>
      <c r="BA402" s="7"/>
      <c r="BB402" s="7"/>
      <c r="BC402" s="7"/>
      <c r="BD402" s="7"/>
      <c r="BE402" s="7"/>
      <c r="BF402" s="7"/>
      <c r="BG402" s="7"/>
      <c r="BH402" s="7"/>
      <c r="BI402" s="7"/>
      <c r="BJ402" s="7"/>
      <c r="BK402" s="7"/>
      <c r="BL402" s="7"/>
      <c r="BM402" s="7"/>
      <c r="BN402" s="7"/>
      <c r="BO402" s="7"/>
      <c r="BP402" s="7"/>
      <c r="BQ402" s="7"/>
      <c r="BR402" s="7"/>
      <c r="BS402" s="150"/>
      <c r="BT402" s="150"/>
      <c r="BU402" s="150"/>
      <c r="BV402" s="150"/>
      <c r="BW402" s="150"/>
      <c r="BX402" s="7"/>
      <c r="BY402" s="7"/>
    </row>
    <row r="403" spans="1:77" ht="15.7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AK403" s="7"/>
      <c r="AL403" s="7"/>
      <c r="AM403" s="7"/>
      <c r="AN403" s="7"/>
      <c r="AO403" s="7"/>
      <c r="AP403" s="7"/>
      <c r="AQ403" s="7"/>
      <c r="AR403" s="7"/>
      <c r="AS403" s="7"/>
      <c r="AT403" s="7"/>
      <c r="AU403" s="7"/>
      <c r="AV403" s="7"/>
      <c r="AW403" s="7"/>
      <c r="AX403" s="7"/>
      <c r="AY403" s="7"/>
      <c r="AZ403" s="7"/>
      <c r="BA403" s="7"/>
      <c r="BB403" s="7"/>
      <c r="BC403" s="7"/>
      <c r="BD403" s="7"/>
      <c r="BE403" s="7"/>
      <c r="BF403" s="7"/>
      <c r="BG403" s="7"/>
      <c r="BH403" s="7"/>
      <c r="BI403" s="7"/>
      <c r="BJ403" s="7"/>
      <c r="BK403" s="7"/>
      <c r="BL403" s="7"/>
      <c r="BM403" s="7"/>
      <c r="BN403" s="7"/>
      <c r="BO403" s="7"/>
      <c r="BP403" s="7"/>
      <c r="BQ403" s="7"/>
      <c r="BR403" s="7"/>
      <c r="BS403" s="150"/>
      <c r="BT403" s="150"/>
      <c r="BU403" s="150"/>
      <c r="BV403" s="150"/>
      <c r="BW403" s="150"/>
      <c r="BX403" s="7"/>
      <c r="BY403" s="7"/>
    </row>
    <row r="404" spans="1:77" ht="15.7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AK404" s="7"/>
      <c r="AL404" s="7"/>
      <c r="AM404" s="7"/>
      <c r="AN404" s="7"/>
      <c r="AO404" s="7"/>
      <c r="AP404" s="7"/>
      <c r="AQ404" s="7"/>
      <c r="AR404" s="7"/>
      <c r="AS404" s="7"/>
      <c r="AT404" s="7"/>
      <c r="AU404" s="7"/>
      <c r="AV404" s="7"/>
      <c r="AW404" s="7"/>
      <c r="AX404" s="7"/>
      <c r="AY404" s="7"/>
      <c r="AZ404" s="7"/>
      <c r="BA404" s="7"/>
      <c r="BB404" s="7"/>
      <c r="BC404" s="7"/>
      <c r="BD404" s="7"/>
      <c r="BE404" s="7"/>
      <c r="BF404" s="7"/>
      <c r="BG404" s="7"/>
      <c r="BH404" s="7"/>
      <c r="BI404" s="7"/>
      <c r="BJ404" s="7"/>
      <c r="BK404" s="7"/>
      <c r="BL404" s="7"/>
      <c r="BM404" s="7"/>
      <c r="BN404" s="7"/>
      <c r="BO404" s="7"/>
      <c r="BP404" s="7"/>
      <c r="BQ404" s="7"/>
      <c r="BR404" s="7"/>
      <c r="BS404" s="150"/>
      <c r="BT404" s="150"/>
      <c r="BU404" s="150"/>
      <c r="BV404" s="150"/>
      <c r="BW404" s="150"/>
      <c r="BX404" s="7"/>
      <c r="BY404" s="7"/>
    </row>
    <row r="405" spans="1:77" ht="15.7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AK405" s="7"/>
      <c r="AL405" s="7"/>
      <c r="AM405" s="7"/>
      <c r="AN405" s="7"/>
      <c r="AO405" s="7"/>
      <c r="AP405" s="7"/>
      <c r="AQ405" s="7"/>
      <c r="AR405" s="7"/>
      <c r="AS405" s="7"/>
      <c r="AT405" s="7"/>
      <c r="AU405" s="7"/>
      <c r="AV405" s="7"/>
      <c r="AW405" s="7"/>
      <c r="AX405" s="7"/>
      <c r="AY405" s="7"/>
      <c r="AZ405" s="7"/>
      <c r="BA405" s="7"/>
      <c r="BB405" s="7"/>
      <c r="BC405" s="7"/>
      <c r="BD405" s="7"/>
      <c r="BE405" s="7"/>
      <c r="BF405" s="7"/>
      <c r="BG405" s="7"/>
      <c r="BH405" s="7"/>
      <c r="BI405" s="7"/>
      <c r="BJ405" s="7"/>
      <c r="BK405" s="7"/>
      <c r="BL405" s="7"/>
      <c r="BM405" s="7"/>
      <c r="BN405" s="7"/>
      <c r="BO405" s="7"/>
      <c r="BP405" s="7"/>
      <c r="BQ405" s="7"/>
      <c r="BR405" s="7"/>
      <c r="BS405" s="150"/>
      <c r="BT405" s="150"/>
      <c r="BU405" s="150"/>
      <c r="BV405" s="150"/>
      <c r="BW405" s="150"/>
      <c r="BX405" s="7"/>
      <c r="BY405" s="7"/>
    </row>
    <row r="406" spans="1:77" ht="15.7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7"/>
      <c r="AL406" s="7"/>
      <c r="AM406" s="7"/>
      <c r="AN406" s="7"/>
      <c r="AO406" s="7"/>
      <c r="AP406" s="7"/>
      <c r="AQ406" s="7"/>
      <c r="AR406" s="7"/>
      <c r="AS406" s="7"/>
      <c r="AT406" s="7"/>
      <c r="AU406" s="7"/>
      <c r="AV406" s="7"/>
      <c r="AW406" s="7"/>
      <c r="AX406" s="7"/>
      <c r="AY406" s="7"/>
      <c r="AZ406" s="7"/>
      <c r="BA406" s="7"/>
      <c r="BB406" s="7"/>
      <c r="BC406" s="7"/>
      <c r="BD406" s="7"/>
      <c r="BE406" s="7"/>
      <c r="BF406" s="7"/>
      <c r="BG406" s="7"/>
      <c r="BH406" s="7"/>
      <c r="BI406" s="7"/>
      <c r="BJ406" s="7"/>
      <c r="BK406" s="7"/>
      <c r="BL406" s="7"/>
      <c r="BM406" s="7"/>
      <c r="BN406" s="7"/>
      <c r="BO406" s="7"/>
      <c r="BP406" s="7"/>
      <c r="BQ406" s="7"/>
      <c r="BR406" s="7"/>
      <c r="BS406" s="150"/>
      <c r="BT406" s="150"/>
      <c r="BU406" s="150"/>
      <c r="BV406" s="150"/>
      <c r="BW406" s="150"/>
      <c r="BX406" s="7"/>
      <c r="BY406" s="7"/>
    </row>
    <row r="407" spans="1:77" ht="15.7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AK407" s="7"/>
      <c r="AL407" s="7"/>
      <c r="AM407" s="7"/>
      <c r="AN407" s="7"/>
      <c r="AO407" s="7"/>
      <c r="AP407" s="7"/>
      <c r="AQ407" s="7"/>
      <c r="AR407" s="7"/>
      <c r="AS407" s="7"/>
      <c r="AT407" s="7"/>
      <c r="AU407" s="7"/>
      <c r="AV407" s="7"/>
      <c r="AW407" s="7"/>
      <c r="AX407" s="7"/>
      <c r="AY407" s="7"/>
      <c r="AZ407" s="7"/>
      <c r="BA407" s="7"/>
      <c r="BB407" s="7"/>
      <c r="BC407" s="7"/>
      <c r="BD407" s="7"/>
      <c r="BE407" s="7"/>
      <c r="BF407" s="7"/>
      <c r="BG407" s="7"/>
      <c r="BH407" s="7"/>
      <c r="BI407" s="7"/>
      <c r="BJ407" s="7"/>
      <c r="BK407" s="7"/>
      <c r="BL407" s="7"/>
      <c r="BM407" s="7"/>
      <c r="BN407" s="7"/>
      <c r="BO407" s="7"/>
      <c r="BP407" s="7"/>
      <c r="BQ407" s="7"/>
      <c r="BR407" s="7"/>
      <c r="BS407" s="150"/>
      <c r="BT407" s="150"/>
      <c r="BU407" s="150"/>
      <c r="BV407" s="150"/>
      <c r="BW407" s="150"/>
      <c r="BX407" s="7"/>
      <c r="BY407" s="7"/>
    </row>
    <row r="408" spans="1:77" ht="15.7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AK408" s="7"/>
      <c r="AL408" s="7"/>
      <c r="AM408" s="7"/>
      <c r="AN408" s="7"/>
      <c r="AO408" s="7"/>
      <c r="AP408" s="7"/>
      <c r="AQ408" s="7"/>
      <c r="AR408" s="7"/>
      <c r="AS408" s="7"/>
      <c r="AT408" s="7"/>
      <c r="AU408" s="7"/>
      <c r="AV408" s="7"/>
      <c r="AW408" s="7"/>
      <c r="AX408" s="7"/>
      <c r="AY408" s="7"/>
      <c r="AZ408" s="7"/>
      <c r="BA408" s="7"/>
      <c r="BB408" s="7"/>
      <c r="BC408" s="7"/>
      <c r="BD408" s="7"/>
      <c r="BE408" s="7"/>
      <c r="BF408" s="7"/>
      <c r="BG408" s="7"/>
      <c r="BH408" s="7"/>
      <c r="BI408" s="7"/>
      <c r="BJ408" s="7"/>
      <c r="BK408" s="7"/>
      <c r="BL408" s="7"/>
      <c r="BM408" s="7"/>
      <c r="BN408" s="7"/>
      <c r="BO408" s="7"/>
      <c r="BP408" s="7"/>
      <c r="BQ408" s="7"/>
      <c r="BR408" s="7"/>
      <c r="BS408" s="150"/>
      <c r="BT408" s="150"/>
      <c r="BU408" s="150"/>
      <c r="BV408" s="150"/>
      <c r="BW408" s="150"/>
      <c r="BX408" s="7"/>
      <c r="BY408" s="7"/>
    </row>
    <row r="409" spans="1:77" ht="15.7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c r="AG409" s="7"/>
      <c r="AH409" s="7"/>
      <c r="AI409" s="7"/>
      <c r="AJ409" s="7"/>
      <c r="AK409" s="7"/>
      <c r="AL409" s="7"/>
      <c r="AM409" s="7"/>
      <c r="AN409" s="7"/>
      <c r="AO409" s="7"/>
      <c r="AP409" s="7"/>
      <c r="AQ409" s="7"/>
      <c r="AR409" s="7"/>
      <c r="AS409" s="7"/>
      <c r="AT409" s="7"/>
      <c r="AU409" s="7"/>
      <c r="AV409" s="7"/>
      <c r="AW409" s="7"/>
      <c r="AX409" s="7"/>
      <c r="AY409" s="7"/>
      <c r="AZ409" s="7"/>
      <c r="BA409" s="7"/>
      <c r="BB409" s="7"/>
      <c r="BC409" s="7"/>
      <c r="BD409" s="7"/>
      <c r="BE409" s="7"/>
      <c r="BF409" s="7"/>
      <c r="BG409" s="7"/>
      <c r="BH409" s="7"/>
      <c r="BI409" s="7"/>
      <c r="BJ409" s="7"/>
      <c r="BK409" s="7"/>
      <c r="BL409" s="7"/>
      <c r="BM409" s="7"/>
      <c r="BN409" s="7"/>
      <c r="BO409" s="7"/>
      <c r="BP409" s="7"/>
      <c r="BQ409" s="7"/>
      <c r="BR409" s="7"/>
      <c r="BS409" s="150"/>
      <c r="BT409" s="150"/>
      <c r="BU409" s="150"/>
      <c r="BV409" s="150"/>
      <c r="BW409" s="150"/>
      <c r="BX409" s="7"/>
      <c r="BY409" s="7"/>
    </row>
    <row r="410" spans="1:77" ht="15.7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c r="AG410" s="7"/>
      <c r="AH410" s="7"/>
      <c r="AI410" s="7"/>
      <c r="AJ410" s="7"/>
      <c r="AK410" s="7"/>
      <c r="AL410" s="7"/>
      <c r="AM410" s="7"/>
      <c r="AN410" s="7"/>
      <c r="AO410" s="7"/>
      <c r="AP410" s="7"/>
      <c r="AQ410" s="7"/>
      <c r="AR410" s="7"/>
      <c r="AS410" s="7"/>
      <c r="AT410" s="7"/>
      <c r="AU410" s="7"/>
      <c r="AV410" s="7"/>
      <c r="AW410" s="7"/>
      <c r="AX410" s="7"/>
      <c r="AY410" s="7"/>
      <c r="AZ410" s="7"/>
      <c r="BA410" s="7"/>
      <c r="BB410" s="7"/>
      <c r="BC410" s="7"/>
      <c r="BD410" s="7"/>
      <c r="BE410" s="7"/>
      <c r="BF410" s="7"/>
      <c r="BG410" s="7"/>
      <c r="BH410" s="7"/>
      <c r="BI410" s="7"/>
      <c r="BJ410" s="7"/>
      <c r="BK410" s="7"/>
      <c r="BL410" s="7"/>
      <c r="BM410" s="7"/>
      <c r="BN410" s="7"/>
      <c r="BO410" s="7"/>
      <c r="BP410" s="7"/>
      <c r="BQ410" s="7"/>
      <c r="BR410" s="7"/>
      <c r="BS410" s="150"/>
      <c r="BT410" s="150"/>
      <c r="BU410" s="150"/>
      <c r="BV410" s="150"/>
      <c r="BW410" s="150"/>
      <c r="BX410" s="7"/>
      <c r="BY410" s="7"/>
    </row>
    <row r="411" spans="1:77" ht="15.7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c r="AG411" s="7"/>
      <c r="AH411" s="7"/>
      <c r="AI411" s="7"/>
      <c r="AJ411" s="7"/>
      <c r="AK411" s="7"/>
      <c r="AL411" s="7"/>
      <c r="AM411" s="7"/>
      <c r="AN411" s="7"/>
      <c r="AO411" s="7"/>
      <c r="AP411" s="7"/>
      <c r="AQ411" s="7"/>
      <c r="AR411" s="7"/>
      <c r="AS411" s="7"/>
      <c r="AT411" s="7"/>
      <c r="AU411" s="7"/>
      <c r="AV411" s="7"/>
      <c r="AW411" s="7"/>
      <c r="AX411" s="7"/>
      <c r="AY411" s="7"/>
      <c r="AZ411" s="7"/>
      <c r="BA411" s="7"/>
      <c r="BB411" s="7"/>
      <c r="BC411" s="7"/>
      <c r="BD411" s="7"/>
      <c r="BE411" s="7"/>
      <c r="BF411" s="7"/>
      <c r="BG411" s="7"/>
      <c r="BH411" s="7"/>
      <c r="BI411" s="7"/>
      <c r="BJ411" s="7"/>
      <c r="BK411" s="7"/>
      <c r="BL411" s="7"/>
      <c r="BM411" s="7"/>
      <c r="BN411" s="7"/>
      <c r="BO411" s="7"/>
      <c r="BP411" s="7"/>
      <c r="BQ411" s="7"/>
      <c r="BR411" s="7"/>
      <c r="BS411" s="150"/>
      <c r="BT411" s="150"/>
      <c r="BU411" s="150"/>
      <c r="BV411" s="150"/>
      <c r="BW411" s="150"/>
      <c r="BX411" s="7"/>
      <c r="BY411" s="7"/>
    </row>
    <row r="412" spans="1:77" ht="15.7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c r="AG412" s="7"/>
      <c r="AH412" s="7"/>
      <c r="AI412" s="7"/>
      <c r="AJ412" s="7"/>
      <c r="AK412" s="7"/>
      <c r="AL412" s="7"/>
      <c r="AM412" s="7"/>
      <c r="AN412" s="7"/>
      <c r="AO412" s="7"/>
      <c r="AP412" s="7"/>
      <c r="AQ412" s="7"/>
      <c r="AR412" s="7"/>
      <c r="AS412" s="7"/>
      <c r="AT412" s="7"/>
      <c r="AU412" s="7"/>
      <c r="AV412" s="7"/>
      <c r="AW412" s="7"/>
      <c r="AX412" s="7"/>
      <c r="AY412" s="7"/>
      <c r="AZ412" s="7"/>
      <c r="BA412" s="7"/>
      <c r="BB412" s="7"/>
      <c r="BC412" s="7"/>
      <c r="BD412" s="7"/>
      <c r="BE412" s="7"/>
      <c r="BF412" s="7"/>
      <c r="BG412" s="7"/>
      <c r="BH412" s="7"/>
      <c r="BI412" s="7"/>
      <c r="BJ412" s="7"/>
      <c r="BK412" s="7"/>
      <c r="BL412" s="7"/>
      <c r="BM412" s="7"/>
      <c r="BN412" s="7"/>
      <c r="BO412" s="7"/>
      <c r="BP412" s="7"/>
      <c r="BQ412" s="7"/>
      <c r="BR412" s="7"/>
      <c r="BS412" s="150"/>
      <c r="BT412" s="150"/>
      <c r="BU412" s="150"/>
      <c r="BV412" s="150"/>
      <c r="BW412" s="150"/>
      <c r="BX412" s="7"/>
      <c r="BY412" s="7"/>
    </row>
    <row r="413" spans="1:77" ht="15.7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c r="AG413" s="7"/>
      <c r="AH413" s="7"/>
      <c r="AI413" s="7"/>
      <c r="AJ413" s="7"/>
      <c r="AK413" s="7"/>
      <c r="AL413" s="7"/>
      <c r="AM413" s="7"/>
      <c r="AN413" s="7"/>
      <c r="AO413" s="7"/>
      <c r="AP413" s="7"/>
      <c r="AQ413" s="7"/>
      <c r="AR413" s="7"/>
      <c r="AS413" s="7"/>
      <c r="AT413" s="7"/>
      <c r="AU413" s="7"/>
      <c r="AV413" s="7"/>
      <c r="AW413" s="7"/>
      <c r="AX413" s="7"/>
      <c r="AY413" s="7"/>
      <c r="AZ413" s="7"/>
      <c r="BA413" s="7"/>
      <c r="BB413" s="7"/>
      <c r="BC413" s="7"/>
      <c r="BD413" s="7"/>
      <c r="BE413" s="7"/>
      <c r="BF413" s="7"/>
      <c r="BG413" s="7"/>
      <c r="BH413" s="7"/>
      <c r="BI413" s="7"/>
      <c r="BJ413" s="7"/>
      <c r="BK413" s="7"/>
      <c r="BL413" s="7"/>
      <c r="BM413" s="7"/>
      <c r="BN413" s="7"/>
      <c r="BO413" s="7"/>
      <c r="BP413" s="7"/>
      <c r="BQ413" s="7"/>
      <c r="BR413" s="7"/>
      <c r="BS413" s="150"/>
      <c r="BT413" s="150"/>
      <c r="BU413" s="150"/>
      <c r="BV413" s="150"/>
      <c r="BW413" s="150"/>
      <c r="BX413" s="7"/>
      <c r="BY413" s="7"/>
    </row>
    <row r="414" spans="1:77" ht="15.7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c r="AI414" s="7"/>
      <c r="AJ414" s="7"/>
      <c r="AK414" s="7"/>
      <c r="AL414" s="7"/>
      <c r="AM414" s="7"/>
      <c r="AN414" s="7"/>
      <c r="AO414" s="7"/>
      <c r="AP414" s="7"/>
      <c r="AQ414" s="7"/>
      <c r="AR414" s="7"/>
      <c r="AS414" s="7"/>
      <c r="AT414" s="7"/>
      <c r="AU414" s="7"/>
      <c r="AV414" s="7"/>
      <c r="AW414" s="7"/>
      <c r="AX414" s="7"/>
      <c r="AY414" s="7"/>
      <c r="AZ414" s="7"/>
      <c r="BA414" s="7"/>
      <c r="BB414" s="7"/>
      <c r="BC414" s="7"/>
      <c r="BD414" s="7"/>
      <c r="BE414" s="7"/>
      <c r="BF414" s="7"/>
      <c r="BG414" s="7"/>
      <c r="BH414" s="7"/>
      <c r="BI414" s="7"/>
      <c r="BJ414" s="7"/>
      <c r="BK414" s="7"/>
      <c r="BL414" s="7"/>
      <c r="BM414" s="7"/>
      <c r="BN414" s="7"/>
      <c r="BO414" s="7"/>
      <c r="BP414" s="7"/>
      <c r="BQ414" s="7"/>
      <c r="BR414" s="7"/>
      <c r="BS414" s="150"/>
      <c r="BT414" s="150"/>
      <c r="BU414" s="150"/>
      <c r="BV414" s="150"/>
      <c r="BW414" s="150"/>
      <c r="BX414" s="7"/>
      <c r="BY414" s="7"/>
    </row>
    <row r="415" spans="1:77" ht="15.7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c r="AG415" s="7"/>
      <c r="AH415" s="7"/>
      <c r="AI415" s="7"/>
      <c r="AJ415" s="7"/>
      <c r="AK415" s="7"/>
      <c r="AL415" s="7"/>
      <c r="AM415" s="7"/>
      <c r="AN415" s="7"/>
      <c r="AO415" s="7"/>
      <c r="AP415" s="7"/>
      <c r="AQ415" s="7"/>
      <c r="AR415" s="7"/>
      <c r="AS415" s="7"/>
      <c r="AT415" s="7"/>
      <c r="AU415" s="7"/>
      <c r="AV415" s="7"/>
      <c r="AW415" s="7"/>
      <c r="AX415" s="7"/>
      <c r="AY415" s="7"/>
      <c r="AZ415" s="7"/>
      <c r="BA415" s="7"/>
      <c r="BB415" s="7"/>
      <c r="BC415" s="7"/>
      <c r="BD415" s="7"/>
      <c r="BE415" s="7"/>
      <c r="BF415" s="7"/>
      <c r="BG415" s="7"/>
      <c r="BH415" s="7"/>
      <c r="BI415" s="7"/>
      <c r="BJ415" s="7"/>
      <c r="BK415" s="7"/>
      <c r="BL415" s="7"/>
      <c r="BM415" s="7"/>
      <c r="BN415" s="7"/>
      <c r="BO415" s="7"/>
      <c r="BP415" s="7"/>
      <c r="BQ415" s="7"/>
      <c r="BR415" s="7"/>
      <c r="BS415" s="150"/>
      <c r="BT415" s="150"/>
      <c r="BU415" s="150"/>
      <c r="BV415" s="150"/>
      <c r="BW415" s="150"/>
      <c r="BX415" s="7"/>
      <c r="BY415" s="7"/>
    </row>
    <row r="416" spans="1:77" ht="15.7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c r="AG416" s="7"/>
      <c r="AH416" s="7"/>
      <c r="AI416" s="7"/>
      <c r="AJ416" s="7"/>
      <c r="AK416" s="7"/>
      <c r="AL416" s="7"/>
      <c r="AM416" s="7"/>
      <c r="AN416" s="7"/>
      <c r="AO416" s="7"/>
      <c r="AP416" s="7"/>
      <c r="AQ416" s="7"/>
      <c r="AR416" s="7"/>
      <c r="AS416" s="7"/>
      <c r="AT416" s="7"/>
      <c r="AU416" s="7"/>
      <c r="AV416" s="7"/>
      <c r="AW416" s="7"/>
      <c r="AX416" s="7"/>
      <c r="AY416" s="7"/>
      <c r="AZ416" s="7"/>
      <c r="BA416" s="7"/>
      <c r="BB416" s="7"/>
      <c r="BC416" s="7"/>
      <c r="BD416" s="7"/>
      <c r="BE416" s="7"/>
      <c r="BF416" s="7"/>
      <c r="BG416" s="7"/>
      <c r="BH416" s="7"/>
      <c r="BI416" s="7"/>
      <c r="BJ416" s="7"/>
      <c r="BK416" s="7"/>
      <c r="BL416" s="7"/>
      <c r="BM416" s="7"/>
      <c r="BN416" s="7"/>
      <c r="BO416" s="7"/>
      <c r="BP416" s="7"/>
      <c r="BQ416" s="7"/>
      <c r="BR416" s="7"/>
      <c r="BS416" s="150"/>
      <c r="BT416" s="150"/>
      <c r="BU416" s="150"/>
      <c r="BV416" s="150"/>
      <c r="BW416" s="150"/>
      <c r="BX416" s="7"/>
      <c r="BY416" s="7"/>
    </row>
    <row r="417" spans="1:77" ht="15.7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c r="AG417" s="7"/>
      <c r="AH417" s="7"/>
      <c r="AI417" s="7"/>
      <c r="AJ417" s="7"/>
      <c r="AK417" s="7"/>
      <c r="AL417" s="7"/>
      <c r="AM417" s="7"/>
      <c r="AN417" s="7"/>
      <c r="AO417" s="7"/>
      <c r="AP417" s="7"/>
      <c r="AQ417" s="7"/>
      <c r="AR417" s="7"/>
      <c r="AS417" s="7"/>
      <c r="AT417" s="7"/>
      <c r="AU417" s="7"/>
      <c r="AV417" s="7"/>
      <c r="AW417" s="7"/>
      <c r="AX417" s="7"/>
      <c r="AY417" s="7"/>
      <c r="AZ417" s="7"/>
      <c r="BA417" s="7"/>
      <c r="BB417" s="7"/>
      <c r="BC417" s="7"/>
      <c r="BD417" s="7"/>
      <c r="BE417" s="7"/>
      <c r="BF417" s="7"/>
      <c r="BG417" s="7"/>
      <c r="BH417" s="7"/>
      <c r="BI417" s="7"/>
      <c r="BJ417" s="7"/>
      <c r="BK417" s="7"/>
      <c r="BL417" s="7"/>
      <c r="BM417" s="7"/>
      <c r="BN417" s="7"/>
      <c r="BO417" s="7"/>
      <c r="BP417" s="7"/>
      <c r="BQ417" s="7"/>
      <c r="BR417" s="7"/>
      <c r="BS417" s="150"/>
      <c r="BT417" s="150"/>
      <c r="BU417" s="150"/>
      <c r="BV417" s="150"/>
      <c r="BW417" s="150"/>
      <c r="BX417" s="7"/>
      <c r="BY417" s="7"/>
    </row>
    <row r="418" spans="1:77" ht="15.7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c r="AE418" s="7"/>
      <c r="AF418" s="7"/>
      <c r="AG418" s="7"/>
      <c r="AH418" s="7"/>
      <c r="AI418" s="7"/>
      <c r="AJ418" s="7"/>
      <c r="AK418" s="7"/>
      <c r="AL418" s="7"/>
      <c r="AM418" s="7"/>
      <c r="AN418" s="7"/>
      <c r="AO418" s="7"/>
      <c r="AP418" s="7"/>
      <c r="AQ418" s="7"/>
      <c r="AR418" s="7"/>
      <c r="AS418" s="7"/>
      <c r="AT418" s="7"/>
      <c r="AU418" s="7"/>
      <c r="AV418" s="7"/>
      <c r="AW418" s="7"/>
      <c r="AX418" s="7"/>
      <c r="AY418" s="7"/>
      <c r="AZ418" s="7"/>
      <c r="BA418" s="7"/>
      <c r="BB418" s="7"/>
      <c r="BC418" s="7"/>
      <c r="BD418" s="7"/>
      <c r="BE418" s="7"/>
      <c r="BF418" s="7"/>
      <c r="BG418" s="7"/>
      <c r="BH418" s="7"/>
      <c r="BI418" s="7"/>
      <c r="BJ418" s="7"/>
      <c r="BK418" s="7"/>
      <c r="BL418" s="7"/>
      <c r="BM418" s="7"/>
      <c r="BN418" s="7"/>
      <c r="BO418" s="7"/>
      <c r="BP418" s="7"/>
      <c r="BQ418" s="7"/>
      <c r="BR418" s="7"/>
      <c r="BS418" s="150"/>
      <c r="BT418" s="150"/>
      <c r="BU418" s="150"/>
      <c r="BV418" s="150"/>
      <c r="BW418" s="150"/>
      <c r="BX418" s="7"/>
      <c r="BY418" s="7"/>
    </row>
    <row r="419" spans="1:77" ht="15.7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c r="AG419" s="7"/>
      <c r="AH419" s="7"/>
      <c r="AI419" s="7"/>
      <c r="AJ419" s="7"/>
      <c r="AK419" s="7"/>
      <c r="AL419" s="7"/>
      <c r="AM419" s="7"/>
      <c r="AN419" s="7"/>
      <c r="AO419" s="7"/>
      <c r="AP419" s="7"/>
      <c r="AQ419" s="7"/>
      <c r="AR419" s="7"/>
      <c r="AS419" s="7"/>
      <c r="AT419" s="7"/>
      <c r="AU419" s="7"/>
      <c r="AV419" s="7"/>
      <c r="AW419" s="7"/>
      <c r="AX419" s="7"/>
      <c r="AY419" s="7"/>
      <c r="AZ419" s="7"/>
      <c r="BA419" s="7"/>
      <c r="BB419" s="7"/>
      <c r="BC419" s="7"/>
      <c r="BD419" s="7"/>
      <c r="BE419" s="7"/>
      <c r="BF419" s="7"/>
      <c r="BG419" s="7"/>
      <c r="BH419" s="7"/>
      <c r="BI419" s="7"/>
      <c r="BJ419" s="7"/>
      <c r="BK419" s="7"/>
      <c r="BL419" s="7"/>
      <c r="BM419" s="7"/>
      <c r="BN419" s="7"/>
      <c r="BO419" s="7"/>
      <c r="BP419" s="7"/>
      <c r="BQ419" s="7"/>
      <c r="BR419" s="7"/>
      <c r="BS419" s="150"/>
      <c r="BT419" s="150"/>
      <c r="BU419" s="150"/>
      <c r="BV419" s="150"/>
      <c r="BW419" s="150"/>
      <c r="BX419" s="7"/>
      <c r="BY419" s="7"/>
    </row>
    <row r="420" spans="1:77" ht="15.7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c r="AG420" s="7"/>
      <c r="AH420" s="7"/>
      <c r="AI420" s="7"/>
      <c r="AJ420" s="7"/>
      <c r="AK420" s="7"/>
      <c r="AL420" s="7"/>
      <c r="AM420" s="7"/>
      <c r="AN420" s="7"/>
      <c r="AO420" s="7"/>
      <c r="AP420" s="7"/>
      <c r="AQ420" s="7"/>
      <c r="AR420" s="7"/>
      <c r="AS420" s="7"/>
      <c r="AT420" s="7"/>
      <c r="AU420" s="7"/>
      <c r="AV420" s="7"/>
      <c r="AW420" s="7"/>
      <c r="AX420" s="7"/>
      <c r="AY420" s="7"/>
      <c r="AZ420" s="7"/>
      <c r="BA420" s="7"/>
      <c r="BB420" s="7"/>
      <c r="BC420" s="7"/>
      <c r="BD420" s="7"/>
      <c r="BE420" s="7"/>
      <c r="BF420" s="7"/>
      <c r="BG420" s="7"/>
      <c r="BH420" s="7"/>
      <c r="BI420" s="7"/>
      <c r="BJ420" s="7"/>
      <c r="BK420" s="7"/>
      <c r="BL420" s="7"/>
      <c r="BM420" s="7"/>
      <c r="BN420" s="7"/>
      <c r="BO420" s="7"/>
      <c r="BP420" s="7"/>
      <c r="BQ420" s="7"/>
      <c r="BR420" s="7"/>
      <c r="BS420" s="150"/>
      <c r="BT420" s="150"/>
      <c r="BU420" s="150"/>
      <c r="BV420" s="150"/>
      <c r="BW420" s="150"/>
      <c r="BX420" s="7"/>
      <c r="BY420" s="7"/>
    </row>
    <row r="421" spans="1:77" ht="15.7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c r="AG421" s="7"/>
      <c r="AH421" s="7"/>
      <c r="AI421" s="7"/>
      <c r="AJ421" s="7"/>
      <c r="AK421" s="7"/>
      <c r="AL421" s="7"/>
      <c r="AM421" s="7"/>
      <c r="AN421" s="7"/>
      <c r="AO421" s="7"/>
      <c r="AP421" s="7"/>
      <c r="AQ421" s="7"/>
      <c r="AR421" s="7"/>
      <c r="AS421" s="7"/>
      <c r="AT421" s="7"/>
      <c r="AU421" s="7"/>
      <c r="AV421" s="7"/>
      <c r="AW421" s="7"/>
      <c r="AX421" s="7"/>
      <c r="AY421" s="7"/>
      <c r="AZ421" s="7"/>
      <c r="BA421" s="7"/>
      <c r="BB421" s="7"/>
      <c r="BC421" s="7"/>
      <c r="BD421" s="7"/>
      <c r="BE421" s="7"/>
      <c r="BF421" s="7"/>
      <c r="BG421" s="7"/>
      <c r="BH421" s="7"/>
      <c r="BI421" s="7"/>
      <c r="BJ421" s="7"/>
      <c r="BK421" s="7"/>
      <c r="BL421" s="7"/>
      <c r="BM421" s="7"/>
      <c r="BN421" s="7"/>
      <c r="BO421" s="7"/>
      <c r="BP421" s="7"/>
      <c r="BQ421" s="7"/>
      <c r="BR421" s="7"/>
      <c r="BS421" s="150"/>
      <c r="BT421" s="150"/>
      <c r="BU421" s="150"/>
      <c r="BV421" s="150"/>
      <c r="BW421" s="150"/>
      <c r="BX421" s="7"/>
      <c r="BY421" s="7"/>
    </row>
    <row r="422" spans="1:77" ht="15.7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c r="AC422" s="7"/>
      <c r="AD422" s="7"/>
      <c r="AE422" s="7"/>
      <c r="AF422" s="7"/>
      <c r="AG422" s="7"/>
      <c r="AH422" s="7"/>
      <c r="AI422" s="7"/>
      <c r="AJ422" s="7"/>
      <c r="AK422" s="7"/>
      <c r="AL422" s="7"/>
      <c r="AM422" s="7"/>
      <c r="AN422" s="7"/>
      <c r="AO422" s="7"/>
      <c r="AP422" s="7"/>
      <c r="AQ422" s="7"/>
      <c r="AR422" s="7"/>
      <c r="AS422" s="7"/>
      <c r="AT422" s="7"/>
      <c r="AU422" s="7"/>
      <c r="AV422" s="7"/>
      <c r="AW422" s="7"/>
      <c r="AX422" s="7"/>
      <c r="AY422" s="7"/>
      <c r="AZ422" s="7"/>
      <c r="BA422" s="7"/>
      <c r="BB422" s="7"/>
      <c r="BC422" s="7"/>
      <c r="BD422" s="7"/>
      <c r="BE422" s="7"/>
      <c r="BF422" s="7"/>
      <c r="BG422" s="7"/>
      <c r="BH422" s="7"/>
      <c r="BI422" s="7"/>
      <c r="BJ422" s="7"/>
      <c r="BK422" s="7"/>
      <c r="BL422" s="7"/>
      <c r="BM422" s="7"/>
      <c r="BN422" s="7"/>
      <c r="BO422" s="7"/>
      <c r="BP422" s="7"/>
      <c r="BQ422" s="7"/>
      <c r="BR422" s="7"/>
      <c r="BS422" s="150"/>
      <c r="BT422" s="150"/>
      <c r="BU422" s="150"/>
      <c r="BV422" s="150"/>
      <c r="BW422" s="150"/>
      <c r="BX422" s="7"/>
      <c r="BY422" s="7"/>
    </row>
    <row r="423" spans="1:77" ht="15.7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AK423" s="7"/>
      <c r="AL423" s="7"/>
      <c r="AM423" s="7"/>
      <c r="AN423" s="7"/>
      <c r="AO423" s="7"/>
      <c r="AP423" s="7"/>
      <c r="AQ423" s="7"/>
      <c r="AR423" s="7"/>
      <c r="AS423" s="7"/>
      <c r="AT423" s="7"/>
      <c r="AU423" s="7"/>
      <c r="AV423" s="7"/>
      <c r="AW423" s="7"/>
      <c r="AX423" s="7"/>
      <c r="AY423" s="7"/>
      <c r="AZ423" s="7"/>
      <c r="BA423" s="7"/>
      <c r="BB423" s="7"/>
      <c r="BC423" s="7"/>
      <c r="BD423" s="7"/>
      <c r="BE423" s="7"/>
      <c r="BF423" s="7"/>
      <c r="BG423" s="7"/>
      <c r="BH423" s="7"/>
      <c r="BI423" s="7"/>
      <c r="BJ423" s="7"/>
      <c r="BK423" s="7"/>
      <c r="BL423" s="7"/>
      <c r="BM423" s="7"/>
      <c r="BN423" s="7"/>
      <c r="BO423" s="7"/>
      <c r="BP423" s="7"/>
      <c r="BQ423" s="7"/>
      <c r="BR423" s="7"/>
      <c r="BS423" s="150"/>
      <c r="BT423" s="150"/>
      <c r="BU423" s="150"/>
      <c r="BV423" s="150"/>
      <c r="BW423" s="150"/>
      <c r="BX423" s="7"/>
      <c r="BY423" s="7"/>
    </row>
    <row r="424" spans="1:77" ht="15.7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c r="AT424" s="7"/>
      <c r="AU424" s="7"/>
      <c r="AV424" s="7"/>
      <c r="AW424" s="7"/>
      <c r="AX424" s="7"/>
      <c r="AY424" s="7"/>
      <c r="AZ424" s="7"/>
      <c r="BA424" s="7"/>
      <c r="BB424" s="7"/>
      <c r="BC424" s="7"/>
      <c r="BD424" s="7"/>
      <c r="BE424" s="7"/>
      <c r="BF424" s="7"/>
      <c r="BG424" s="7"/>
      <c r="BH424" s="7"/>
      <c r="BI424" s="7"/>
      <c r="BJ424" s="7"/>
      <c r="BK424" s="7"/>
      <c r="BL424" s="7"/>
      <c r="BM424" s="7"/>
      <c r="BN424" s="7"/>
      <c r="BO424" s="7"/>
      <c r="BP424" s="7"/>
      <c r="BQ424" s="7"/>
      <c r="BR424" s="7"/>
      <c r="BS424" s="150"/>
      <c r="BT424" s="150"/>
      <c r="BU424" s="150"/>
      <c r="BV424" s="150"/>
      <c r="BW424" s="150"/>
      <c r="BX424" s="7"/>
      <c r="BY424" s="7"/>
    </row>
    <row r="425" spans="1:77" ht="15.7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c r="AC425" s="7"/>
      <c r="AD425" s="7"/>
      <c r="AE425" s="7"/>
      <c r="AF425" s="7"/>
      <c r="AG425" s="7"/>
      <c r="AH425" s="7"/>
      <c r="AI425" s="7"/>
      <c r="AJ425" s="7"/>
      <c r="AK425" s="7"/>
      <c r="AL425" s="7"/>
      <c r="AM425" s="7"/>
      <c r="AN425" s="7"/>
      <c r="AO425" s="7"/>
      <c r="AP425" s="7"/>
      <c r="AQ425" s="7"/>
      <c r="AR425" s="7"/>
      <c r="AS425" s="7"/>
      <c r="AT425" s="7"/>
      <c r="AU425" s="7"/>
      <c r="AV425" s="7"/>
      <c r="AW425" s="7"/>
      <c r="AX425" s="7"/>
      <c r="AY425" s="7"/>
      <c r="AZ425" s="7"/>
      <c r="BA425" s="7"/>
      <c r="BB425" s="7"/>
      <c r="BC425" s="7"/>
      <c r="BD425" s="7"/>
      <c r="BE425" s="7"/>
      <c r="BF425" s="7"/>
      <c r="BG425" s="7"/>
      <c r="BH425" s="7"/>
      <c r="BI425" s="7"/>
      <c r="BJ425" s="7"/>
      <c r="BK425" s="7"/>
      <c r="BL425" s="7"/>
      <c r="BM425" s="7"/>
      <c r="BN425" s="7"/>
      <c r="BO425" s="7"/>
      <c r="BP425" s="7"/>
      <c r="BQ425" s="7"/>
      <c r="BR425" s="7"/>
      <c r="BS425" s="150"/>
      <c r="BT425" s="150"/>
      <c r="BU425" s="150"/>
      <c r="BV425" s="150"/>
      <c r="BW425" s="150"/>
      <c r="BX425" s="7"/>
      <c r="BY425" s="7"/>
    </row>
    <row r="426" spans="1:77" ht="15.7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c r="AT426" s="7"/>
      <c r="AU426" s="7"/>
      <c r="AV426" s="7"/>
      <c r="AW426" s="7"/>
      <c r="AX426" s="7"/>
      <c r="AY426" s="7"/>
      <c r="AZ426" s="7"/>
      <c r="BA426" s="7"/>
      <c r="BB426" s="7"/>
      <c r="BC426" s="7"/>
      <c r="BD426" s="7"/>
      <c r="BE426" s="7"/>
      <c r="BF426" s="7"/>
      <c r="BG426" s="7"/>
      <c r="BH426" s="7"/>
      <c r="BI426" s="7"/>
      <c r="BJ426" s="7"/>
      <c r="BK426" s="7"/>
      <c r="BL426" s="7"/>
      <c r="BM426" s="7"/>
      <c r="BN426" s="7"/>
      <c r="BO426" s="7"/>
      <c r="BP426" s="7"/>
      <c r="BQ426" s="7"/>
      <c r="BR426" s="7"/>
      <c r="BS426" s="150"/>
      <c r="BT426" s="150"/>
      <c r="BU426" s="150"/>
      <c r="BV426" s="150"/>
      <c r="BW426" s="150"/>
      <c r="BX426" s="7"/>
      <c r="BY426" s="7"/>
    </row>
    <row r="427" spans="1:77" ht="15.7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c r="AA427" s="7"/>
      <c r="AB427" s="7"/>
      <c r="AC427" s="7"/>
      <c r="AD427" s="7"/>
      <c r="AE427" s="7"/>
      <c r="AF427" s="7"/>
      <c r="AG427" s="7"/>
      <c r="AH427" s="7"/>
      <c r="AI427" s="7"/>
      <c r="AJ427" s="7"/>
      <c r="AK427" s="7"/>
      <c r="AL427" s="7"/>
      <c r="AM427" s="7"/>
      <c r="AN427" s="7"/>
      <c r="AO427" s="7"/>
      <c r="AP427" s="7"/>
      <c r="AQ427" s="7"/>
      <c r="AR427" s="7"/>
      <c r="AS427" s="7"/>
      <c r="AT427" s="7"/>
      <c r="AU427" s="7"/>
      <c r="AV427" s="7"/>
      <c r="AW427" s="7"/>
      <c r="AX427" s="7"/>
      <c r="AY427" s="7"/>
      <c r="AZ427" s="7"/>
      <c r="BA427" s="7"/>
      <c r="BB427" s="7"/>
      <c r="BC427" s="7"/>
      <c r="BD427" s="7"/>
      <c r="BE427" s="7"/>
      <c r="BF427" s="7"/>
      <c r="BG427" s="7"/>
      <c r="BH427" s="7"/>
      <c r="BI427" s="7"/>
      <c r="BJ427" s="7"/>
      <c r="BK427" s="7"/>
      <c r="BL427" s="7"/>
      <c r="BM427" s="7"/>
      <c r="BN427" s="7"/>
      <c r="BO427" s="7"/>
      <c r="BP427" s="7"/>
      <c r="BQ427" s="7"/>
      <c r="BR427" s="7"/>
      <c r="BS427" s="150"/>
      <c r="BT427" s="150"/>
      <c r="BU427" s="150"/>
      <c r="BV427" s="150"/>
      <c r="BW427" s="150"/>
      <c r="BX427" s="7"/>
      <c r="BY427" s="7"/>
    </row>
    <row r="428" spans="1:77" ht="15.7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c r="AC428" s="7"/>
      <c r="AD428" s="7"/>
      <c r="AE428" s="7"/>
      <c r="AF428" s="7"/>
      <c r="AG428" s="7"/>
      <c r="AH428" s="7"/>
      <c r="AI428" s="7"/>
      <c r="AJ428" s="7"/>
      <c r="AK428" s="7"/>
      <c r="AL428" s="7"/>
      <c r="AM428" s="7"/>
      <c r="AN428" s="7"/>
      <c r="AO428" s="7"/>
      <c r="AP428" s="7"/>
      <c r="AQ428" s="7"/>
      <c r="AR428" s="7"/>
      <c r="AS428" s="7"/>
      <c r="AT428" s="7"/>
      <c r="AU428" s="7"/>
      <c r="AV428" s="7"/>
      <c r="AW428" s="7"/>
      <c r="AX428" s="7"/>
      <c r="AY428" s="7"/>
      <c r="AZ428" s="7"/>
      <c r="BA428" s="7"/>
      <c r="BB428" s="7"/>
      <c r="BC428" s="7"/>
      <c r="BD428" s="7"/>
      <c r="BE428" s="7"/>
      <c r="BF428" s="7"/>
      <c r="BG428" s="7"/>
      <c r="BH428" s="7"/>
      <c r="BI428" s="7"/>
      <c r="BJ428" s="7"/>
      <c r="BK428" s="7"/>
      <c r="BL428" s="7"/>
      <c r="BM428" s="7"/>
      <c r="BN428" s="7"/>
      <c r="BO428" s="7"/>
      <c r="BP428" s="7"/>
      <c r="BQ428" s="7"/>
      <c r="BR428" s="7"/>
      <c r="BS428" s="150"/>
      <c r="BT428" s="150"/>
      <c r="BU428" s="150"/>
      <c r="BV428" s="150"/>
      <c r="BW428" s="150"/>
      <c r="BX428" s="7"/>
      <c r="BY428" s="7"/>
    </row>
    <row r="429" spans="1:77" ht="15.7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c r="AC429" s="7"/>
      <c r="AD429" s="7"/>
      <c r="AE429" s="7"/>
      <c r="AF429" s="7"/>
      <c r="AG429" s="7"/>
      <c r="AH429" s="7"/>
      <c r="AI429" s="7"/>
      <c r="AJ429" s="7"/>
      <c r="AK429" s="7"/>
      <c r="AL429" s="7"/>
      <c r="AM429" s="7"/>
      <c r="AN429" s="7"/>
      <c r="AO429" s="7"/>
      <c r="AP429" s="7"/>
      <c r="AQ429" s="7"/>
      <c r="AR429" s="7"/>
      <c r="AS429" s="7"/>
      <c r="AT429" s="7"/>
      <c r="AU429" s="7"/>
      <c r="AV429" s="7"/>
      <c r="AW429" s="7"/>
      <c r="AX429" s="7"/>
      <c r="AY429" s="7"/>
      <c r="AZ429" s="7"/>
      <c r="BA429" s="7"/>
      <c r="BB429" s="7"/>
      <c r="BC429" s="7"/>
      <c r="BD429" s="7"/>
      <c r="BE429" s="7"/>
      <c r="BF429" s="7"/>
      <c r="BG429" s="7"/>
      <c r="BH429" s="7"/>
      <c r="BI429" s="7"/>
      <c r="BJ429" s="7"/>
      <c r="BK429" s="7"/>
      <c r="BL429" s="7"/>
      <c r="BM429" s="7"/>
      <c r="BN429" s="7"/>
      <c r="BO429" s="7"/>
      <c r="BP429" s="7"/>
      <c r="BQ429" s="7"/>
      <c r="BR429" s="7"/>
      <c r="BS429" s="150"/>
      <c r="BT429" s="150"/>
      <c r="BU429" s="150"/>
      <c r="BV429" s="150"/>
      <c r="BW429" s="150"/>
      <c r="BX429" s="7"/>
      <c r="BY429" s="7"/>
    </row>
    <row r="430" spans="1:77" ht="15.7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c r="AC430" s="7"/>
      <c r="AD430" s="7"/>
      <c r="AE430" s="7"/>
      <c r="AF430" s="7"/>
      <c r="AG430" s="7"/>
      <c r="AH430" s="7"/>
      <c r="AI430" s="7"/>
      <c r="AJ430" s="7"/>
      <c r="AK430" s="7"/>
      <c r="AL430" s="7"/>
      <c r="AM430" s="7"/>
      <c r="AN430" s="7"/>
      <c r="AO430" s="7"/>
      <c r="AP430" s="7"/>
      <c r="AQ430" s="7"/>
      <c r="AR430" s="7"/>
      <c r="AS430" s="7"/>
      <c r="AT430" s="7"/>
      <c r="AU430" s="7"/>
      <c r="AV430" s="7"/>
      <c r="AW430" s="7"/>
      <c r="AX430" s="7"/>
      <c r="AY430" s="7"/>
      <c r="AZ430" s="7"/>
      <c r="BA430" s="7"/>
      <c r="BB430" s="7"/>
      <c r="BC430" s="7"/>
      <c r="BD430" s="7"/>
      <c r="BE430" s="7"/>
      <c r="BF430" s="7"/>
      <c r="BG430" s="7"/>
      <c r="BH430" s="7"/>
      <c r="BI430" s="7"/>
      <c r="BJ430" s="7"/>
      <c r="BK430" s="7"/>
      <c r="BL430" s="7"/>
      <c r="BM430" s="7"/>
      <c r="BN430" s="7"/>
      <c r="BO430" s="7"/>
      <c r="BP430" s="7"/>
      <c r="BQ430" s="7"/>
      <c r="BR430" s="7"/>
      <c r="BS430" s="150"/>
      <c r="BT430" s="150"/>
      <c r="BU430" s="150"/>
      <c r="BV430" s="150"/>
      <c r="BW430" s="150"/>
      <c r="BX430" s="7"/>
      <c r="BY430" s="7"/>
    </row>
    <row r="431" spans="1:77" ht="15.7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c r="AC431" s="7"/>
      <c r="AD431" s="7"/>
      <c r="AE431" s="7"/>
      <c r="AF431" s="7"/>
      <c r="AG431" s="7"/>
      <c r="AH431" s="7"/>
      <c r="AI431" s="7"/>
      <c r="AJ431" s="7"/>
      <c r="AK431" s="7"/>
      <c r="AL431" s="7"/>
      <c r="AM431" s="7"/>
      <c r="AN431" s="7"/>
      <c r="AO431" s="7"/>
      <c r="AP431" s="7"/>
      <c r="AQ431" s="7"/>
      <c r="AR431" s="7"/>
      <c r="AS431" s="7"/>
      <c r="AT431" s="7"/>
      <c r="AU431" s="7"/>
      <c r="AV431" s="7"/>
      <c r="AW431" s="7"/>
      <c r="AX431" s="7"/>
      <c r="AY431" s="7"/>
      <c r="AZ431" s="7"/>
      <c r="BA431" s="7"/>
      <c r="BB431" s="7"/>
      <c r="BC431" s="7"/>
      <c r="BD431" s="7"/>
      <c r="BE431" s="7"/>
      <c r="BF431" s="7"/>
      <c r="BG431" s="7"/>
      <c r="BH431" s="7"/>
      <c r="BI431" s="7"/>
      <c r="BJ431" s="7"/>
      <c r="BK431" s="7"/>
      <c r="BL431" s="7"/>
      <c r="BM431" s="7"/>
      <c r="BN431" s="7"/>
      <c r="BO431" s="7"/>
      <c r="BP431" s="7"/>
      <c r="BQ431" s="7"/>
      <c r="BR431" s="7"/>
      <c r="BS431" s="150"/>
      <c r="BT431" s="150"/>
      <c r="BU431" s="150"/>
      <c r="BV431" s="150"/>
      <c r="BW431" s="150"/>
      <c r="BX431" s="7"/>
      <c r="BY431" s="7"/>
    </row>
    <row r="432" spans="1:77" ht="15.7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c r="AC432" s="7"/>
      <c r="AD432" s="7"/>
      <c r="AE432" s="7"/>
      <c r="AF432" s="7"/>
      <c r="AG432" s="7"/>
      <c r="AH432" s="7"/>
      <c r="AI432" s="7"/>
      <c r="AJ432" s="7"/>
      <c r="AK432" s="7"/>
      <c r="AL432" s="7"/>
      <c r="AM432" s="7"/>
      <c r="AN432" s="7"/>
      <c r="AO432" s="7"/>
      <c r="AP432" s="7"/>
      <c r="AQ432" s="7"/>
      <c r="AR432" s="7"/>
      <c r="AS432" s="7"/>
      <c r="AT432" s="7"/>
      <c r="AU432" s="7"/>
      <c r="AV432" s="7"/>
      <c r="AW432" s="7"/>
      <c r="AX432" s="7"/>
      <c r="AY432" s="7"/>
      <c r="AZ432" s="7"/>
      <c r="BA432" s="7"/>
      <c r="BB432" s="7"/>
      <c r="BC432" s="7"/>
      <c r="BD432" s="7"/>
      <c r="BE432" s="7"/>
      <c r="BF432" s="7"/>
      <c r="BG432" s="7"/>
      <c r="BH432" s="7"/>
      <c r="BI432" s="7"/>
      <c r="BJ432" s="7"/>
      <c r="BK432" s="7"/>
      <c r="BL432" s="7"/>
      <c r="BM432" s="7"/>
      <c r="BN432" s="7"/>
      <c r="BO432" s="7"/>
      <c r="BP432" s="7"/>
      <c r="BQ432" s="7"/>
      <c r="BR432" s="7"/>
      <c r="BS432" s="150"/>
      <c r="BT432" s="150"/>
      <c r="BU432" s="150"/>
      <c r="BV432" s="150"/>
      <c r="BW432" s="150"/>
      <c r="BX432" s="7"/>
      <c r="BY432" s="7"/>
    </row>
    <row r="433" spans="1:77" ht="15.7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c r="AA433" s="7"/>
      <c r="AB433" s="7"/>
      <c r="AC433" s="7"/>
      <c r="AD433" s="7"/>
      <c r="AE433" s="7"/>
      <c r="AF433" s="7"/>
      <c r="AG433" s="7"/>
      <c r="AH433" s="7"/>
      <c r="AI433" s="7"/>
      <c r="AJ433" s="7"/>
      <c r="AK433" s="7"/>
      <c r="AL433" s="7"/>
      <c r="AM433" s="7"/>
      <c r="AN433" s="7"/>
      <c r="AO433" s="7"/>
      <c r="AP433" s="7"/>
      <c r="AQ433" s="7"/>
      <c r="AR433" s="7"/>
      <c r="AS433" s="7"/>
      <c r="AT433" s="7"/>
      <c r="AU433" s="7"/>
      <c r="AV433" s="7"/>
      <c r="AW433" s="7"/>
      <c r="AX433" s="7"/>
      <c r="AY433" s="7"/>
      <c r="AZ433" s="7"/>
      <c r="BA433" s="7"/>
      <c r="BB433" s="7"/>
      <c r="BC433" s="7"/>
      <c r="BD433" s="7"/>
      <c r="BE433" s="7"/>
      <c r="BF433" s="7"/>
      <c r="BG433" s="7"/>
      <c r="BH433" s="7"/>
      <c r="BI433" s="7"/>
      <c r="BJ433" s="7"/>
      <c r="BK433" s="7"/>
      <c r="BL433" s="7"/>
      <c r="BM433" s="7"/>
      <c r="BN433" s="7"/>
      <c r="BO433" s="7"/>
      <c r="BP433" s="7"/>
      <c r="BQ433" s="7"/>
      <c r="BR433" s="7"/>
      <c r="BS433" s="150"/>
      <c r="BT433" s="150"/>
      <c r="BU433" s="150"/>
      <c r="BV433" s="150"/>
      <c r="BW433" s="150"/>
      <c r="BX433" s="7"/>
      <c r="BY433" s="7"/>
    </row>
    <row r="434" spans="1:77" ht="15.7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c r="AC434" s="7"/>
      <c r="AD434" s="7"/>
      <c r="AE434" s="7"/>
      <c r="AF434" s="7"/>
      <c r="AG434" s="7"/>
      <c r="AH434" s="7"/>
      <c r="AI434" s="7"/>
      <c r="AJ434" s="7"/>
      <c r="AK434" s="7"/>
      <c r="AL434" s="7"/>
      <c r="AM434" s="7"/>
      <c r="AN434" s="7"/>
      <c r="AO434" s="7"/>
      <c r="AP434" s="7"/>
      <c r="AQ434" s="7"/>
      <c r="AR434" s="7"/>
      <c r="AS434" s="7"/>
      <c r="AT434" s="7"/>
      <c r="AU434" s="7"/>
      <c r="AV434" s="7"/>
      <c r="AW434" s="7"/>
      <c r="AX434" s="7"/>
      <c r="AY434" s="7"/>
      <c r="AZ434" s="7"/>
      <c r="BA434" s="7"/>
      <c r="BB434" s="7"/>
      <c r="BC434" s="7"/>
      <c r="BD434" s="7"/>
      <c r="BE434" s="7"/>
      <c r="BF434" s="7"/>
      <c r="BG434" s="7"/>
      <c r="BH434" s="7"/>
      <c r="BI434" s="7"/>
      <c r="BJ434" s="7"/>
      <c r="BK434" s="7"/>
      <c r="BL434" s="7"/>
      <c r="BM434" s="7"/>
      <c r="BN434" s="7"/>
      <c r="BO434" s="7"/>
      <c r="BP434" s="7"/>
      <c r="BQ434" s="7"/>
      <c r="BR434" s="7"/>
      <c r="BS434" s="150"/>
      <c r="BT434" s="150"/>
      <c r="BU434" s="150"/>
      <c r="BV434" s="150"/>
      <c r="BW434" s="150"/>
      <c r="BX434" s="7"/>
      <c r="BY434" s="7"/>
    </row>
    <row r="435" spans="1:77" ht="15.7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c r="AA435" s="7"/>
      <c r="AB435" s="7"/>
      <c r="AC435" s="7"/>
      <c r="AD435" s="7"/>
      <c r="AE435" s="7"/>
      <c r="AF435" s="7"/>
      <c r="AG435" s="7"/>
      <c r="AH435" s="7"/>
      <c r="AI435" s="7"/>
      <c r="AJ435" s="7"/>
      <c r="AK435" s="7"/>
      <c r="AL435" s="7"/>
      <c r="AM435" s="7"/>
      <c r="AN435" s="7"/>
      <c r="AO435" s="7"/>
      <c r="AP435" s="7"/>
      <c r="AQ435" s="7"/>
      <c r="AR435" s="7"/>
      <c r="AS435" s="7"/>
      <c r="AT435" s="7"/>
      <c r="AU435" s="7"/>
      <c r="AV435" s="7"/>
      <c r="AW435" s="7"/>
      <c r="AX435" s="7"/>
      <c r="AY435" s="7"/>
      <c r="AZ435" s="7"/>
      <c r="BA435" s="7"/>
      <c r="BB435" s="7"/>
      <c r="BC435" s="7"/>
      <c r="BD435" s="7"/>
      <c r="BE435" s="7"/>
      <c r="BF435" s="7"/>
      <c r="BG435" s="7"/>
      <c r="BH435" s="7"/>
      <c r="BI435" s="7"/>
      <c r="BJ435" s="7"/>
      <c r="BK435" s="7"/>
      <c r="BL435" s="7"/>
      <c r="BM435" s="7"/>
      <c r="BN435" s="7"/>
      <c r="BO435" s="7"/>
      <c r="BP435" s="7"/>
      <c r="BQ435" s="7"/>
      <c r="BR435" s="7"/>
      <c r="BS435" s="150"/>
      <c r="BT435" s="150"/>
      <c r="BU435" s="150"/>
      <c r="BV435" s="150"/>
      <c r="BW435" s="150"/>
      <c r="BX435" s="7"/>
      <c r="BY435" s="7"/>
    </row>
    <row r="436" spans="1:77" ht="15.7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c r="AC436" s="7"/>
      <c r="AD436" s="7"/>
      <c r="AE436" s="7"/>
      <c r="AF436" s="7"/>
      <c r="AG436" s="7"/>
      <c r="AH436" s="7"/>
      <c r="AI436" s="7"/>
      <c r="AJ436" s="7"/>
      <c r="AK436" s="7"/>
      <c r="AL436" s="7"/>
      <c r="AM436" s="7"/>
      <c r="AN436" s="7"/>
      <c r="AO436" s="7"/>
      <c r="AP436" s="7"/>
      <c r="AQ436" s="7"/>
      <c r="AR436" s="7"/>
      <c r="AS436" s="7"/>
      <c r="AT436" s="7"/>
      <c r="AU436" s="7"/>
      <c r="AV436" s="7"/>
      <c r="AW436" s="7"/>
      <c r="AX436" s="7"/>
      <c r="AY436" s="7"/>
      <c r="AZ436" s="7"/>
      <c r="BA436" s="7"/>
      <c r="BB436" s="7"/>
      <c r="BC436" s="7"/>
      <c r="BD436" s="7"/>
      <c r="BE436" s="7"/>
      <c r="BF436" s="7"/>
      <c r="BG436" s="7"/>
      <c r="BH436" s="7"/>
      <c r="BI436" s="7"/>
      <c r="BJ436" s="7"/>
      <c r="BK436" s="7"/>
      <c r="BL436" s="7"/>
      <c r="BM436" s="7"/>
      <c r="BN436" s="7"/>
      <c r="BO436" s="7"/>
      <c r="BP436" s="7"/>
      <c r="BQ436" s="7"/>
      <c r="BR436" s="7"/>
      <c r="BS436" s="150"/>
      <c r="BT436" s="150"/>
      <c r="BU436" s="150"/>
      <c r="BV436" s="150"/>
      <c r="BW436" s="150"/>
      <c r="BX436" s="7"/>
      <c r="BY436" s="7"/>
    </row>
    <row r="437" spans="1:77" ht="15.7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c r="AA437" s="7"/>
      <c r="AB437" s="7"/>
      <c r="AC437" s="7"/>
      <c r="AD437" s="7"/>
      <c r="AE437" s="7"/>
      <c r="AF437" s="7"/>
      <c r="AG437" s="7"/>
      <c r="AH437" s="7"/>
      <c r="AI437" s="7"/>
      <c r="AJ437" s="7"/>
      <c r="AK437" s="7"/>
      <c r="AL437" s="7"/>
      <c r="AM437" s="7"/>
      <c r="AN437" s="7"/>
      <c r="AO437" s="7"/>
      <c r="AP437" s="7"/>
      <c r="AQ437" s="7"/>
      <c r="AR437" s="7"/>
      <c r="AS437" s="7"/>
      <c r="AT437" s="7"/>
      <c r="AU437" s="7"/>
      <c r="AV437" s="7"/>
      <c r="AW437" s="7"/>
      <c r="AX437" s="7"/>
      <c r="AY437" s="7"/>
      <c r="AZ437" s="7"/>
      <c r="BA437" s="7"/>
      <c r="BB437" s="7"/>
      <c r="BC437" s="7"/>
      <c r="BD437" s="7"/>
      <c r="BE437" s="7"/>
      <c r="BF437" s="7"/>
      <c r="BG437" s="7"/>
      <c r="BH437" s="7"/>
      <c r="BI437" s="7"/>
      <c r="BJ437" s="7"/>
      <c r="BK437" s="7"/>
      <c r="BL437" s="7"/>
      <c r="BM437" s="7"/>
      <c r="BN437" s="7"/>
      <c r="BO437" s="7"/>
      <c r="BP437" s="7"/>
      <c r="BQ437" s="7"/>
      <c r="BR437" s="7"/>
      <c r="BS437" s="150"/>
      <c r="BT437" s="150"/>
      <c r="BU437" s="150"/>
      <c r="BV437" s="150"/>
      <c r="BW437" s="150"/>
      <c r="BX437" s="7"/>
      <c r="BY437" s="7"/>
    </row>
    <row r="438" spans="1:77" ht="15.7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c r="AA438" s="7"/>
      <c r="AB438" s="7"/>
      <c r="AC438" s="7"/>
      <c r="AD438" s="7"/>
      <c r="AE438" s="7"/>
      <c r="AF438" s="7"/>
      <c r="AG438" s="7"/>
      <c r="AH438" s="7"/>
      <c r="AI438" s="7"/>
      <c r="AJ438" s="7"/>
      <c r="AK438" s="7"/>
      <c r="AL438" s="7"/>
      <c r="AM438" s="7"/>
      <c r="AN438" s="7"/>
      <c r="AO438" s="7"/>
      <c r="AP438" s="7"/>
      <c r="AQ438" s="7"/>
      <c r="AR438" s="7"/>
      <c r="AS438" s="7"/>
      <c r="AT438" s="7"/>
      <c r="AU438" s="7"/>
      <c r="AV438" s="7"/>
      <c r="AW438" s="7"/>
      <c r="AX438" s="7"/>
      <c r="AY438" s="7"/>
      <c r="AZ438" s="7"/>
      <c r="BA438" s="7"/>
      <c r="BB438" s="7"/>
      <c r="BC438" s="7"/>
      <c r="BD438" s="7"/>
      <c r="BE438" s="7"/>
      <c r="BF438" s="7"/>
      <c r="BG438" s="7"/>
      <c r="BH438" s="7"/>
      <c r="BI438" s="7"/>
      <c r="BJ438" s="7"/>
      <c r="BK438" s="7"/>
      <c r="BL438" s="7"/>
      <c r="BM438" s="7"/>
      <c r="BN438" s="7"/>
      <c r="BO438" s="7"/>
      <c r="BP438" s="7"/>
      <c r="BQ438" s="7"/>
      <c r="BR438" s="7"/>
      <c r="BS438" s="150"/>
      <c r="BT438" s="150"/>
      <c r="BU438" s="150"/>
      <c r="BV438" s="150"/>
      <c r="BW438" s="150"/>
      <c r="BX438" s="7"/>
      <c r="BY438" s="7"/>
    </row>
    <row r="439" spans="1:77" ht="15.7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c r="AA439" s="7"/>
      <c r="AB439" s="7"/>
      <c r="AC439" s="7"/>
      <c r="AD439" s="7"/>
      <c r="AE439" s="7"/>
      <c r="AF439" s="7"/>
      <c r="AG439" s="7"/>
      <c r="AH439" s="7"/>
      <c r="AI439" s="7"/>
      <c r="AJ439" s="7"/>
      <c r="AK439" s="7"/>
      <c r="AL439" s="7"/>
      <c r="AM439" s="7"/>
      <c r="AN439" s="7"/>
      <c r="AO439" s="7"/>
      <c r="AP439" s="7"/>
      <c r="AQ439" s="7"/>
      <c r="AR439" s="7"/>
      <c r="AS439" s="7"/>
      <c r="AT439" s="7"/>
      <c r="AU439" s="7"/>
      <c r="AV439" s="7"/>
      <c r="AW439" s="7"/>
      <c r="AX439" s="7"/>
      <c r="AY439" s="7"/>
      <c r="AZ439" s="7"/>
      <c r="BA439" s="7"/>
      <c r="BB439" s="7"/>
      <c r="BC439" s="7"/>
      <c r="BD439" s="7"/>
      <c r="BE439" s="7"/>
      <c r="BF439" s="7"/>
      <c r="BG439" s="7"/>
      <c r="BH439" s="7"/>
      <c r="BI439" s="7"/>
      <c r="BJ439" s="7"/>
      <c r="BK439" s="7"/>
      <c r="BL439" s="7"/>
      <c r="BM439" s="7"/>
      <c r="BN439" s="7"/>
      <c r="BO439" s="7"/>
      <c r="BP439" s="7"/>
      <c r="BQ439" s="7"/>
      <c r="BR439" s="7"/>
      <c r="BS439" s="150"/>
      <c r="BT439" s="150"/>
      <c r="BU439" s="150"/>
      <c r="BV439" s="150"/>
      <c r="BW439" s="150"/>
      <c r="BX439" s="7"/>
      <c r="BY439" s="7"/>
    </row>
    <row r="440" spans="1:77" ht="15.7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c r="AA440" s="7"/>
      <c r="AB440" s="7"/>
      <c r="AC440" s="7"/>
      <c r="AD440" s="7"/>
      <c r="AE440" s="7"/>
      <c r="AF440" s="7"/>
      <c r="AG440" s="7"/>
      <c r="AH440" s="7"/>
      <c r="AI440" s="7"/>
      <c r="AJ440" s="7"/>
      <c r="AK440" s="7"/>
      <c r="AL440" s="7"/>
      <c r="AM440" s="7"/>
      <c r="AN440" s="7"/>
      <c r="AO440" s="7"/>
      <c r="AP440" s="7"/>
      <c r="AQ440" s="7"/>
      <c r="AR440" s="7"/>
      <c r="AS440" s="7"/>
      <c r="AT440" s="7"/>
      <c r="AU440" s="7"/>
      <c r="AV440" s="7"/>
      <c r="AW440" s="7"/>
      <c r="AX440" s="7"/>
      <c r="AY440" s="7"/>
      <c r="AZ440" s="7"/>
      <c r="BA440" s="7"/>
      <c r="BB440" s="7"/>
      <c r="BC440" s="7"/>
      <c r="BD440" s="7"/>
      <c r="BE440" s="7"/>
      <c r="BF440" s="7"/>
      <c r="BG440" s="7"/>
      <c r="BH440" s="7"/>
      <c r="BI440" s="7"/>
      <c r="BJ440" s="7"/>
      <c r="BK440" s="7"/>
      <c r="BL440" s="7"/>
      <c r="BM440" s="7"/>
      <c r="BN440" s="7"/>
      <c r="BO440" s="7"/>
      <c r="BP440" s="7"/>
      <c r="BQ440" s="7"/>
      <c r="BR440" s="7"/>
      <c r="BS440" s="150"/>
      <c r="BT440" s="150"/>
      <c r="BU440" s="150"/>
      <c r="BV440" s="150"/>
      <c r="BW440" s="150"/>
      <c r="BX440" s="7"/>
      <c r="BY440" s="7"/>
    </row>
    <row r="441" spans="1:77" ht="15.7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c r="AA441" s="7"/>
      <c r="AB441" s="7"/>
      <c r="AC441" s="7"/>
      <c r="AD441" s="7"/>
      <c r="AE441" s="7"/>
      <c r="AF441" s="7"/>
      <c r="AG441" s="7"/>
      <c r="AH441" s="7"/>
      <c r="AI441" s="7"/>
      <c r="AJ441" s="7"/>
      <c r="AK441" s="7"/>
      <c r="AL441" s="7"/>
      <c r="AM441" s="7"/>
      <c r="AN441" s="7"/>
      <c r="AO441" s="7"/>
      <c r="AP441" s="7"/>
      <c r="AQ441" s="7"/>
      <c r="AR441" s="7"/>
      <c r="AS441" s="7"/>
      <c r="AT441" s="7"/>
      <c r="AU441" s="7"/>
      <c r="AV441" s="7"/>
      <c r="AW441" s="7"/>
      <c r="AX441" s="7"/>
      <c r="AY441" s="7"/>
      <c r="AZ441" s="7"/>
      <c r="BA441" s="7"/>
      <c r="BB441" s="7"/>
      <c r="BC441" s="7"/>
      <c r="BD441" s="7"/>
      <c r="BE441" s="7"/>
      <c r="BF441" s="7"/>
      <c r="BG441" s="7"/>
      <c r="BH441" s="7"/>
      <c r="BI441" s="7"/>
      <c r="BJ441" s="7"/>
      <c r="BK441" s="7"/>
      <c r="BL441" s="7"/>
      <c r="BM441" s="7"/>
      <c r="BN441" s="7"/>
      <c r="BO441" s="7"/>
      <c r="BP441" s="7"/>
      <c r="BQ441" s="7"/>
      <c r="BR441" s="7"/>
      <c r="BS441" s="150"/>
      <c r="BT441" s="150"/>
      <c r="BU441" s="150"/>
      <c r="BV441" s="150"/>
      <c r="BW441" s="150"/>
      <c r="BX441" s="7"/>
      <c r="BY441" s="7"/>
    </row>
    <row r="442" spans="1:77" ht="15.7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c r="AA442" s="7"/>
      <c r="AB442" s="7"/>
      <c r="AC442" s="7"/>
      <c r="AD442" s="7"/>
      <c r="AE442" s="7"/>
      <c r="AF442" s="7"/>
      <c r="AG442" s="7"/>
      <c r="AH442" s="7"/>
      <c r="AI442" s="7"/>
      <c r="AJ442" s="7"/>
      <c r="AK442" s="7"/>
      <c r="AL442" s="7"/>
      <c r="AM442" s="7"/>
      <c r="AN442" s="7"/>
      <c r="AO442" s="7"/>
      <c r="AP442" s="7"/>
      <c r="AQ442" s="7"/>
      <c r="AR442" s="7"/>
      <c r="AS442" s="7"/>
      <c r="AT442" s="7"/>
      <c r="AU442" s="7"/>
      <c r="AV442" s="7"/>
      <c r="AW442" s="7"/>
      <c r="AX442" s="7"/>
      <c r="AY442" s="7"/>
      <c r="AZ442" s="7"/>
      <c r="BA442" s="7"/>
      <c r="BB442" s="7"/>
      <c r="BC442" s="7"/>
      <c r="BD442" s="7"/>
      <c r="BE442" s="7"/>
      <c r="BF442" s="7"/>
      <c r="BG442" s="7"/>
      <c r="BH442" s="7"/>
      <c r="BI442" s="7"/>
      <c r="BJ442" s="7"/>
      <c r="BK442" s="7"/>
      <c r="BL442" s="7"/>
      <c r="BM442" s="7"/>
      <c r="BN442" s="7"/>
      <c r="BO442" s="7"/>
      <c r="BP442" s="7"/>
      <c r="BQ442" s="7"/>
      <c r="BR442" s="7"/>
      <c r="BS442" s="150"/>
      <c r="BT442" s="150"/>
      <c r="BU442" s="150"/>
      <c r="BV442" s="150"/>
      <c r="BW442" s="150"/>
      <c r="BX442" s="7"/>
      <c r="BY442" s="7"/>
    </row>
    <row r="443" spans="1:77" ht="15.7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c r="AA443" s="7"/>
      <c r="AB443" s="7"/>
      <c r="AC443" s="7"/>
      <c r="AD443" s="7"/>
      <c r="AE443" s="7"/>
      <c r="AF443" s="7"/>
      <c r="AG443" s="7"/>
      <c r="AH443" s="7"/>
      <c r="AI443" s="7"/>
      <c r="AJ443" s="7"/>
      <c r="AK443" s="7"/>
      <c r="AL443" s="7"/>
      <c r="AM443" s="7"/>
      <c r="AN443" s="7"/>
      <c r="AO443" s="7"/>
      <c r="AP443" s="7"/>
      <c r="AQ443" s="7"/>
      <c r="AR443" s="7"/>
      <c r="AS443" s="7"/>
      <c r="AT443" s="7"/>
      <c r="AU443" s="7"/>
      <c r="AV443" s="7"/>
      <c r="AW443" s="7"/>
      <c r="AX443" s="7"/>
      <c r="AY443" s="7"/>
      <c r="AZ443" s="7"/>
      <c r="BA443" s="7"/>
      <c r="BB443" s="7"/>
      <c r="BC443" s="7"/>
      <c r="BD443" s="7"/>
      <c r="BE443" s="7"/>
      <c r="BF443" s="7"/>
      <c r="BG443" s="7"/>
      <c r="BH443" s="7"/>
      <c r="BI443" s="7"/>
      <c r="BJ443" s="7"/>
      <c r="BK443" s="7"/>
      <c r="BL443" s="7"/>
      <c r="BM443" s="7"/>
      <c r="BN443" s="7"/>
      <c r="BO443" s="7"/>
      <c r="BP443" s="7"/>
      <c r="BQ443" s="7"/>
      <c r="BR443" s="7"/>
      <c r="BS443" s="150"/>
      <c r="BT443" s="150"/>
      <c r="BU443" s="150"/>
      <c r="BV443" s="150"/>
      <c r="BW443" s="150"/>
      <c r="BX443" s="7"/>
      <c r="BY443" s="7"/>
    </row>
    <row r="444" spans="1:77" ht="15.7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c r="AA444" s="7"/>
      <c r="AB444" s="7"/>
      <c r="AC444" s="7"/>
      <c r="AD444" s="7"/>
      <c r="AE444" s="7"/>
      <c r="AF444" s="7"/>
      <c r="AG444" s="7"/>
      <c r="AH444" s="7"/>
      <c r="AI444" s="7"/>
      <c r="AJ444" s="7"/>
      <c r="AK444" s="7"/>
      <c r="AL444" s="7"/>
      <c r="AM444" s="7"/>
      <c r="AN444" s="7"/>
      <c r="AO444" s="7"/>
      <c r="AP444" s="7"/>
      <c r="AQ444" s="7"/>
      <c r="AR444" s="7"/>
      <c r="AS444" s="7"/>
      <c r="AT444" s="7"/>
      <c r="AU444" s="7"/>
      <c r="AV444" s="7"/>
      <c r="AW444" s="7"/>
      <c r="AX444" s="7"/>
      <c r="AY444" s="7"/>
      <c r="AZ444" s="7"/>
      <c r="BA444" s="7"/>
      <c r="BB444" s="7"/>
      <c r="BC444" s="7"/>
      <c r="BD444" s="7"/>
      <c r="BE444" s="7"/>
      <c r="BF444" s="7"/>
      <c r="BG444" s="7"/>
      <c r="BH444" s="7"/>
      <c r="BI444" s="7"/>
      <c r="BJ444" s="7"/>
      <c r="BK444" s="7"/>
      <c r="BL444" s="7"/>
      <c r="BM444" s="7"/>
      <c r="BN444" s="7"/>
      <c r="BO444" s="7"/>
      <c r="BP444" s="7"/>
      <c r="BQ444" s="7"/>
      <c r="BR444" s="7"/>
      <c r="BS444" s="150"/>
      <c r="BT444" s="150"/>
      <c r="BU444" s="150"/>
      <c r="BV444" s="150"/>
      <c r="BW444" s="150"/>
      <c r="BX444" s="7"/>
      <c r="BY444" s="7"/>
    </row>
    <row r="445" spans="1:77" ht="15.7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c r="AA445" s="7"/>
      <c r="AB445" s="7"/>
      <c r="AC445" s="7"/>
      <c r="AD445" s="7"/>
      <c r="AE445" s="7"/>
      <c r="AF445" s="7"/>
      <c r="AG445" s="7"/>
      <c r="AH445" s="7"/>
      <c r="AI445" s="7"/>
      <c r="AJ445" s="7"/>
      <c r="AK445" s="7"/>
      <c r="AL445" s="7"/>
      <c r="AM445" s="7"/>
      <c r="AN445" s="7"/>
      <c r="AO445" s="7"/>
      <c r="AP445" s="7"/>
      <c r="AQ445" s="7"/>
      <c r="AR445" s="7"/>
      <c r="AS445" s="7"/>
      <c r="AT445" s="7"/>
      <c r="AU445" s="7"/>
      <c r="AV445" s="7"/>
      <c r="AW445" s="7"/>
      <c r="AX445" s="7"/>
      <c r="AY445" s="7"/>
      <c r="AZ445" s="7"/>
      <c r="BA445" s="7"/>
      <c r="BB445" s="7"/>
      <c r="BC445" s="7"/>
      <c r="BD445" s="7"/>
      <c r="BE445" s="7"/>
      <c r="BF445" s="7"/>
      <c r="BG445" s="7"/>
      <c r="BH445" s="7"/>
      <c r="BI445" s="7"/>
      <c r="BJ445" s="7"/>
      <c r="BK445" s="7"/>
      <c r="BL445" s="7"/>
      <c r="BM445" s="7"/>
      <c r="BN445" s="7"/>
      <c r="BO445" s="7"/>
      <c r="BP445" s="7"/>
      <c r="BQ445" s="7"/>
      <c r="BR445" s="7"/>
      <c r="BS445" s="150"/>
      <c r="BT445" s="150"/>
      <c r="BU445" s="150"/>
      <c r="BV445" s="150"/>
      <c r="BW445" s="150"/>
      <c r="BX445" s="7"/>
      <c r="BY445" s="7"/>
    </row>
    <row r="446" spans="1:77" ht="15.7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c r="AA446" s="7"/>
      <c r="AB446" s="7"/>
      <c r="AC446" s="7"/>
      <c r="AD446" s="7"/>
      <c r="AE446" s="7"/>
      <c r="AF446" s="7"/>
      <c r="AG446" s="7"/>
      <c r="AH446" s="7"/>
      <c r="AI446" s="7"/>
      <c r="AJ446" s="7"/>
      <c r="AK446" s="7"/>
      <c r="AL446" s="7"/>
      <c r="AM446" s="7"/>
      <c r="AN446" s="7"/>
      <c r="AO446" s="7"/>
      <c r="AP446" s="7"/>
      <c r="AQ446" s="7"/>
      <c r="AR446" s="7"/>
      <c r="AS446" s="7"/>
      <c r="AT446" s="7"/>
      <c r="AU446" s="7"/>
      <c r="AV446" s="7"/>
      <c r="AW446" s="7"/>
      <c r="AX446" s="7"/>
      <c r="AY446" s="7"/>
      <c r="AZ446" s="7"/>
      <c r="BA446" s="7"/>
      <c r="BB446" s="7"/>
      <c r="BC446" s="7"/>
      <c r="BD446" s="7"/>
      <c r="BE446" s="7"/>
      <c r="BF446" s="7"/>
      <c r="BG446" s="7"/>
      <c r="BH446" s="7"/>
      <c r="BI446" s="7"/>
      <c r="BJ446" s="7"/>
      <c r="BK446" s="7"/>
      <c r="BL446" s="7"/>
      <c r="BM446" s="7"/>
      <c r="BN446" s="7"/>
      <c r="BO446" s="7"/>
      <c r="BP446" s="7"/>
      <c r="BQ446" s="7"/>
      <c r="BR446" s="7"/>
      <c r="BS446" s="150"/>
      <c r="BT446" s="150"/>
      <c r="BU446" s="150"/>
      <c r="BV446" s="150"/>
      <c r="BW446" s="150"/>
      <c r="BX446" s="7"/>
      <c r="BY446" s="7"/>
    </row>
    <row r="447" spans="1:77" ht="15.7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c r="AA447" s="7"/>
      <c r="AB447" s="7"/>
      <c r="AC447" s="7"/>
      <c r="AD447" s="7"/>
      <c r="AE447" s="7"/>
      <c r="AF447" s="7"/>
      <c r="AG447" s="7"/>
      <c r="AH447" s="7"/>
      <c r="AI447" s="7"/>
      <c r="AJ447" s="7"/>
      <c r="AK447" s="7"/>
      <c r="AL447" s="7"/>
      <c r="AM447" s="7"/>
      <c r="AN447" s="7"/>
      <c r="AO447" s="7"/>
      <c r="AP447" s="7"/>
      <c r="AQ447" s="7"/>
      <c r="AR447" s="7"/>
      <c r="AS447" s="7"/>
      <c r="AT447" s="7"/>
      <c r="AU447" s="7"/>
      <c r="AV447" s="7"/>
      <c r="AW447" s="7"/>
      <c r="AX447" s="7"/>
      <c r="AY447" s="7"/>
      <c r="AZ447" s="7"/>
      <c r="BA447" s="7"/>
      <c r="BB447" s="7"/>
      <c r="BC447" s="7"/>
      <c r="BD447" s="7"/>
      <c r="BE447" s="7"/>
      <c r="BF447" s="7"/>
      <c r="BG447" s="7"/>
      <c r="BH447" s="7"/>
      <c r="BI447" s="7"/>
      <c r="BJ447" s="7"/>
      <c r="BK447" s="7"/>
      <c r="BL447" s="7"/>
      <c r="BM447" s="7"/>
      <c r="BN447" s="7"/>
      <c r="BO447" s="7"/>
      <c r="BP447" s="7"/>
      <c r="BQ447" s="7"/>
      <c r="BR447" s="7"/>
      <c r="BS447" s="150"/>
      <c r="BT447" s="150"/>
      <c r="BU447" s="150"/>
      <c r="BV447" s="150"/>
      <c r="BW447" s="150"/>
      <c r="BX447" s="7"/>
      <c r="BY447" s="7"/>
    </row>
    <row r="448" spans="1:77" ht="15.7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c r="AA448" s="7"/>
      <c r="AB448" s="7"/>
      <c r="AC448" s="7"/>
      <c r="AD448" s="7"/>
      <c r="AE448" s="7"/>
      <c r="AF448" s="7"/>
      <c r="AG448" s="7"/>
      <c r="AH448" s="7"/>
      <c r="AI448" s="7"/>
      <c r="AJ448" s="7"/>
      <c r="AK448" s="7"/>
      <c r="AL448" s="7"/>
      <c r="AM448" s="7"/>
      <c r="AN448" s="7"/>
      <c r="AO448" s="7"/>
      <c r="AP448" s="7"/>
      <c r="AQ448" s="7"/>
      <c r="AR448" s="7"/>
      <c r="AS448" s="7"/>
      <c r="AT448" s="7"/>
      <c r="AU448" s="7"/>
      <c r="AV448" s="7"/>
      <c r="AW448" s="7"/>
      <c r="AX448" s="7"/>
      <c r="AY448" s="7"/>
      <c r="AZ448" s="7"/>
      <c r="BA448" s="7"/>
      <c r="BB448" s="7"/>
      <c r="BC448" s="7"/>
      <c r="BD448" s="7"/>
      <c r="BE448" s="7"/>
      <c r="BF448" s="7"/>
      <c r="BG448" s="7"/>
      <c r="BH448" s="7"/>
      <c r="BI448" s="7"/>
      <c r="BJ448" s="7"/>
      <c r="BK448" s="7"/>
      <c r="BL448" s="7"/>
      <c r="BM448" s="7"/>
      <c r="BN448" s="7"/>
      <c r="BO448" s="7"/>
      <c r="BP448" s="7"/>
      <c r="BQ448" s="7"/>
      <c r="BR448" s="7"/>
      <c r="BS448" s="150"/>
      <c r="BT448" s="150"/>
      <c r="BU448" s="150"/>
      <c r="BV448" s="150"/>
      <c r="BW448" s="150"/>
      <c r="BX448" s="7"/>
      <c r="BY448" s="7"/>
    </row>
    <row r="449" spans="1:77" ht="15.7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c r="AA449" s="7"/>
      <c r="AB449" s="7"/>
      <c r="AC449" s="7"/>
      <c r="AD449" s="7"/>
      <c r="AE449" s="7"/>
      <c r="AF449" s="7"/>
      <c r="AG449" s="7"/>
      <c r="AH449" s="7"/>
      <c r="AI449" s="7"/>
      <c r="AJ449" s="7"/>
      <c r="AK449" s="7"/>
      <c r="AL449" s="7"/>
      <c r="AM449" s="7"/>
      <c r="AN449" s="7"/>
      <c r="AO449" s="7"/>
      <c r="AP449" s="7"/>
      <c r="AQ449" s="7"/>
      <c r="AR449" s="7"/>
      <c r="AS449" s="7"/>
      <c r="AT449" s="7"/>
      <c r="AU449" s="7"/>
      <c r="AV449" s="7"/>
      <c r="AW449" s="7"/>
      <c r="AX449" s="7"/>
      <c r="AY449" s="7"/>
      <c r="AZ449" s="7"/>
      <c r="BA449" s="7"/>
      <c r="BB449" s="7"/>
      <c r="BC449" s="7"/>
      <c r="BD449" s="7"/>
      <c r="BE449" s="7"/>
      <c r="BF449" s="7"/>
      <c r="BG449" s="7"/>
      <c r="BH449" s="7"/>
      <c r="BI449" s="7"/>
      <c r="BJ449" s="7"/>
      <c r="BK449" s="7"/>
      <c r="BL449" s="7"/>
      <c r="BM449" s="7"/>
      <c r="BN449" s="7"/>
      <c r="BO449" s="7"/>
      <c r="BP449" s="7"/>
      <c r="BQ449" s="7"/>
      <c r="BR449" s="7"/>
      <c r="BS449" s="150"/>
      <c r="BT449" s="150"/>
      <c r="BU449" s="150"/>
      <c r="BV449" s="150"/>
      <c r="BW449" s="150"/>
      <c r="BX449" s="7"/>
      <c r="BY449" s="7"/>
    </row>
    <row r="450" spans="1:77" ht="15.7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c r="AA450" s="7"/>
      <c r="AB450" s="7"/>
      <c r="AC450" s="7"/>
      <c r="AD450" s="7"/>
      <c r="AE450" s="7"/>
      <c r="AF450" s="7"/>
      <c r="AG450" s="7"/>
      <c r="AH450" s="7"/>
      <c r="AI450" s="7"/>
      <c r="AJ450" s="7"/>
      <c r="AK450" s="7"/>
      <c r="AL450" s="7"/>
      <c r="AM450" s="7"/>
      <c r="AN450" s="7"/>
      <c r="AO450" s="7"/>
      <c r="AP450" s="7"/>
      <c r="AQ450" s="7"/>
      <c r="AR450" s="7"/>
      <c r="AS450" s="7"/>
      <c r="AT450" s="7"/>
      <c r="AU450" s="7"/>
      <c r="AV450" s="7"/>
      <c r="AW450" s="7"/>
      <c r="AX450" s="7"/>
      <c r="AY450" s="7"/>
      <c r="AZ450" s="7"/>
      <c r="BA450" s="7"/>
      <c r="BB450" s="7"/>
      <c r="BC450" s="7"/>
      <c r="BD450" s="7"/>
      <c r="BE450" s="7"/>
      <c r="BF450" s="7"/>
      <c r="BG450" s="7"/>
      <c r="BH450" s="7"/>
      <c r="BI450" s="7"/>
      <c r="BJ450" s="7"/>
      <c r="BK450" s="7"/>
      <c r="BL450" s="7"/>
      <c r="BM450" s="7"/>
      <c r="BN450" s="7"/>
      <c r="BO450" s="7"/>
      <c r="BP450" s="7"/>
      <c r="BQ450" s="7"/>
      <c r="BR450" s="7"/>
      <c r="BS450" s="150"/>
      <c r="BT450" s="150"/>
      <c r="BU450" s="150"/>
      <c r="BV450" s="150"/>
      <c r="BW450" s="150"/>
      <c r="BX450" s="7"/>
      <c r="BY450" s="7"/>
    </row>
    <row r="451" spans="1:77" ht="15.7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c r="AA451" s="7"/>
      <c r="AB451" s="7"/>
      <c r="AC451" s="7"/>
      <c r="AD451" s="7"/>
      <c r="AE451" s="7"/>
      <c r="AF451" s="7"/>
      <c r="AG451" s="7"/>
      <c r="AH451" s="7"/>
      <c r="AI451" s="7"/>
      <c r="AJ451" s="7"/>
      <c r="AK451" s="7"/>
      <c r="AL451" s="7"/>
      <c r="AM451" s="7"/>
      <c r="AN451" s="7"/>
      <c r="AO451" s="7"/>
      <c r="AP451" s="7"/>
      <c r="AQ451" s="7"/>
      <c r="AR451" s="7"/>
      <c r="AS451" s="7"/>
      <c r="AT451" s="7"/>
      <c r="AU451" s="7"/>
      <c r="AV451" s="7"/>
      <c r="AW451" s="7"/>
      <c r="AX451" s="7"/>
      <c r="AY451" s="7"/>
      <c r="AZ451" s="7"/>
      <c r="BA451" s="7"/>
      <c r="BB451" s="7"/>
      <c r="BC451" s="7"/>
      <c r="BD451" s="7"/>
      <c r="BE451" s="7"/>
      <c r="BF451" s="7"/>
      <c r="BG451" s="7"/>
      <c r="BH451" s="7"/>
      <c r="BI451" s="7"/>
      <c r="BJ451" s="7"/>
      <c r="BK451" s="7"/>
      <c r="BL451" s="7"/>
      <c r="BM451" s="7"/>
      <c r="BN451" s="7"/>
      <c r="BO451" s="7"/>
      <c r="BP451" s="7"/>
      <c r="BQ451" s="7"/>
      <c r="BR451" s="7"/>
      <c r="BS451" s="150"/>
      <c r="BT451" s="150"/>
      <c r="BU451" s="150"/>
      <c r="BV451" s="150"/>
      <c r="BW451" s="150"/>
      <c r="BX451" s="7"/>
      <c r="BY451" s="7"/>
    </row>
    <row r="452" spans="1:77" ht="15.7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c r="AA452" s="7"/>
      <c r="AB452" s="7"/>
      <c r="AC452" s="7"/>
      <c r="AD452" s="7"/>
      <c r="AE452" s="7"/>
      <c r="AF452" s="7"/>
      <c r="AG452" s="7"/>
      <c r="AH452" s="7"/>
      <c r="AI452" s="7"/>
      <c r="AJ452" s="7"/>
      <c r="AK452" s="7"/>
      <c r="AL452" s="7"/>
      <c r="AM452" s="7"/>
      <c r="AN452" s="7"/>
      <c r="AO452" s="7"/>
      <c r="AP452" s="7"/>
      <c r="AQ452" s="7"/>
      <c r="AR452" s="7"/>
      <c r="AS452" s="7"/>
      <c r="AT452" s="7"/>
      <c r="AU452" s="7"/>
      <c r="AV452" s="7"/>
      <c r="AW452" s="7"/>
      <c r="AX452" s="7"/>
      <c r="AY452" s="7"/>
      <c r="AZ452" s="7"/>
      <c r="BA452" s="7"/>
      <c r="BB452" s="7"/>
      <c r="BC452" s="7"/>
      <c r="BD452" s="7"/>
      <c r="BE452" s="7"/>
      <c r="BF452" s="7"/>
      <c r="BG452" s="7"/>
      <c r="BH452" s="7"/>
      <c r="BI452" s="7"/>
      <c r="BJ452" s="7"/>
      <c r="BK452" s="7"/>
      <c r="BL452" s="7"/>
      <c r="BM452" s="7"/>
      <c r="BN452" s="7"/>
      <c r="BO452" s="7"/>
      <c r="BP452" s="7"/>
      <c r="BQ452" s="7"/>
      <c r="BR452" s="7"/>
      <c r="BS452" s="150"/>
      <c r="BT452" s="150"/>
      <c r="BU452" s="150"/>
      <c r="BV452" s="150"/>
      <c r="BW452" s="150"/>
      <c r="BX452" s="7"/>
      <c r="BY452" s="7"/>
    </row>
    <row r="453" spans="1:77" ht="15.7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c r="AA453" s="7"/>
      <c r="AB453" s="7"/>
      <c r="AC453" s="7"/>
      <c r="AD453" s="7"/>
      <c r="AE453" s="7"/>
      <c r="AF453" s="7"/>
      <c r="AG453" s="7"/>
      <c r="AH453" s="7"/>
      <c r="AI453" s="7"/>
      <c r="AJ453" s="7"/>
      <c r="AK453" s="7"/>
      <c r="AL453" s="7"/>
      <c r="AM453" s="7"/>
      <c r="AN453" s="7"/>
      <c r="AO453" s="7"/>
      <c r="AP453" s="7"/>
      <c r="AQ453" s="7"/>
      <c r="AR453" s="7"/>
      <c r="AS453" s="7"/>
      <c r="AT453" s="7"/>
      <c r="AU453" s="7"/>
      <c r="AV453" s="7"/>
      <c r="AW453" s="7"/>
      <c r="AX453" s="7"/>
      <c r="AY453" s="7"/>
      <c r="AZ453" s="7"/>
      <c r="BA453" s="7"/>
      <c r="BB453" s="7"/>
      <c r="BC453" s="7"/>
      <c r="BD453" s="7"/>
      <c r="BE453" s="7"/>
      <c r="BF453" s="7"/>
      <c r="BG453" s="7"/>
      <c r="BH453" s="7"/>
      <c r="BI453" s="7"/>
      <c r="BJ453" s="7"/>
      <c r="BK453" s="7"/>
      <c r="BL453" s="7"/>
      <c r="BM453" s="7"/>
      <c r="BN453" s="7"/>
      <c r="BO453" s="7"/>
      <c r="BP453" s="7"/>
      <c r="BQ453" s="7"/>
      <c r="BR453" s="7"/>
      <c r="BS453" s="150"/>
      <c r="BT453" s="150"/>
      <c r="BU453" s="150"/>
      <c r="BV453" s="150"/>
      <c r="BW453" s="150"/>
      <c r="BX453" s="7"/>
      <c r="BY453" s="7"/>
    </row>
    <row r="454" spans="1:77" ht="15.7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c r="AF454" s="7"/>
      <c r="AG454" s="7"/>
      <c r="AH454" s="7"/>
      <c r="AI454" s="7"/>
      <c r="AJ454" s="7"/>
      <c r="AK454" s="7"/>
      <c r="AL454" s="7"/>
      <c r="AM454" s="7"/>
      <c r="AN454" s="7"/>
      <c r="AO454" s="7"/>
      <c r="AP454" s="7"/>
      <c r="AQ454" s="7"/>
      <c r="AR454" s="7"/>
      <c r="AS454" s="7"/>
      <c r="AT454" s="7"/>
      <c r="AU454" s="7"/>
      <c r="AV454" s="7"/>
      <c r="AW454" s="7"/>
      <c r="AX454" s="7"/>
      <c r="AY454" s="7"/>
      <c r="AZ454" s="7"/>
      <c r="BA454" s="7"/>
      <c r="BB454" s="7"/>
      <c r="BC454" s="7"/>
      <c r="BD454" s="7"/>
      <c r="BE454" s="7"/>
      <c r="BF454" s="7"/>
      <c r="BG454" s="7"/>
      <c r="BH454" s="7"/>
      <c r="BI454" s="7"/>
      <c r="BJ454" s="7"/>
      <c r="BK454" s="7"/>
      <c r="BL454" s="7"/>
      <c r="BM454" s="7"/>
      <c r="BN454" s="7"/>
      <c r="BO454" s="7"/>
      <c r="BP454" s="7"/>
      <c r="BQ454" s="7"/>
      <c r="BR454" s="7"/>
      <c r="BS454" s="150"/>
      <c r="BT454" s="150"/>
      <c r="BU454" s="150"/>
      <c r="BV454" s="150"/>
      <c r="BW454" s="150"/>
      <c r="BX454" s="7"/>
      <c r="BY454" s="7"/>
    </row>
    <row r="455" spans="1:77" ht="15.7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c r="AA455" s="7"/>
      <c r="AB455" s="7"/>
      <c r="AC455" s="7"/>
      <c r="AD455" s="7"/>
      <c r="AE455" s="7"/>
      <c r="AF455" s="7"/>
      <c r="AG455" s="7"/>
      <c r="AH455" s="7"/>
      <c r="AI455" s="7"/>
      <c r="AJ455" s="7"/>
      <c r="AK455" s="7"/>
      <c r="AL455" s="7"/>
      <c r="AM455" s="7"/>
      <c r="AN455" s="7"/>
      <c r="AO455" s="7"/>
      <c r="AP455" s="7"/>
      <c r="AQ455" s="7"/>
      <c r="AR455" s="7"/>
      <c r="AS455" s="7"/>
      <c r="AT455" s="7"/>
      <c r="AU455" s="7"/>
      <c r="AV455" s="7"/>
      <c r="AW455" s="7"/>
      <c r="AX455" s="7"/>
      <c r="AY455" s="7"/>
      <c r="AZ455" s="7"/>
      <c r="BA455" s="7"/>
      <c r="BB455" s="7"/>
      <c r="BC455" s="7"/>
      <c r="BD455" s="7"/>
      <c r="BE455" s="7"/>
      <c r="BF455" s="7"/>
      <c r="BG455" s="7"/>
      <c r="BH455" s="7"/>
      <c r="BI455" s="7"/>
      <c r="BJ455" s="7"/>
      <c r="BK455" s="7"/>
      <c r="BL455" s="7"/>
      <c r="BM455" s="7"/>
      <c r="BN455" s="7"/>
      <c r="BO455" s="7"/>
      <c r="BP455" s="7"/>
      <c r="BQ455" s="7"/>
      <c r="BR455" s="7"/>
      <c r="BS455" s="150"/>
      <c r="BT455" s="150"/>
      <c r="BU455" s="150"/>
      <c r="BV455" s="150"/>
      <c r="BW455" s="150"/>
      <c r="BX455" s="7"/>
      <c r="BY455" s="7"/>
    </row>
    <row r="456" spans="1:77" ht="15.7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c r="AA456" s="7"/>
      <c r="AB456" s="7"/>
      <c r="AC456" s="7"/>
      <c r="AD456" s="7"/>
      <c r="AE456" s="7"/>
      <c r="AF456" s="7"/>
      <c r="AG456" s="7"/>
      <c r="AH456" s="7"/>
      <c r="AI456" s="7"/>
      <c r="AJ456" s="7"/>
      <c r="AK456" s="7"/>
      <c r="AL456" s="7"/>
      <c r="AM456" s="7"/>
      <c r="AN456" s="7"/>
      <c r="AO456" s="7"/>
      <c r="AP456" s="7"/>
      <c r="AQ456" s="7"/>
      <c r="AR456" s="7"/>
      <c r="AS456" s="7"/>
      <c r="AT456" s="7"/>
      <c r="AU456" s="7"/>
      <c r="AV456" s="7"/>
      <c r="AW456" s="7"/>
      <c r="AX456" s="7"/>
      <c r="AY456" s="7"/>
      <c r="AZ456" s="7"/>
      <c r="BA456" s="7"/>
      <c r="BB456" s="7"/>
      <c r="BC456" s="7"/>
      <c r="BD456" s="7"/>
      <c r="BE456" s="7"/>
      <c r="BF456" s="7"/>
      <c r="BG456" s="7"/>
      <c r="BH456" s="7"/>
      <c r="BI456" s="7"/>
      <c r="BJ456" s="7"/>
      <c r="BK456" s="7"/>
      <c r="BL456" s="7"/>
      <c r="BM456" s="7"/>
      <c r="BN456" s="7"/>
      <c r="BO456" s="7"/>
      <c r="BP456" s="7"/>
      <c r="BQ456" s="7"/>
      <c r="BR456" s="7"/>
      <c r="BS456" s="150"/>
      <c r="BT456" s="150"/>
      <c r="BU456" s="150"/>
      <c r="BV456" s="150"/>
      <c r="BW456" s="150"/>
      <c r="BX456" s="7"/>
      <c r="BY456" s="7"/>
    </row>
    <row r="457" spans="1:77" ht="15.7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c r="AA457" s="7"/>
      <c r="AB457" s="7"/>
      <c r="AC457" s="7"/>
      <c r="AD457" s="7"/>
      <c r="AE457" s="7"/>
      <c r="AF457" s="7"/>
      <c r="AG457" s="7"/>
      <c r="AH457" s="7"/>
      <c r="AI457" s="7"/>
      <c r="AJ457" s="7"/>
      <c r="AK457" s="7"/>
      <c r="AL457" s="7"/>
      <c r="AM457" s="7"/>
      <c r="AN457" s="7"/>
      <c r="AO457" s="7"/>
      <c r="AP457" s="7"/>
      <c r="AQ457" s="7"/>
      <c r="AR457" s="7"/>
      <c r="AS457" s="7"/>
      <c r="AT457" s="7"/>
      <c r="AU457" s="7"/>
      <c r="AV457" s="7"/>
      <c r="AW457" s="7"/>
      <c r="AX457" s="7"/>
      <c r="AY457" s="7"/>
      <c r="AZ457" s="7"/>
      <c r="BA457" s="7"/>
      <c r="BB457" s="7"/>
      <c r="BC457" s="7"/>
      <c r="BD457" s="7"/>
      <c r="BE457" s="7"/>
      <c r="BF457" s="7"/>
      <c r="BG457" s="7"/>
      <c r="BH457" s="7"/>
      <c r="BI457" s="7"/>
      <c r="BJ457" s="7"/>
      <c r="BK457" s="7"/>
      <c r="BL457" s="7"/>
      <c r="BM457" s="7"/>
      <c r="BN457" s="7"/>
      <c r="BO457" s="7"/>
      <c r="BP457" s="7"/>
      <c r="BQ457" s="7"/>
      <c r="BR457" s="7"/>
      <c r="BS457" s="150"/>
      <c r="BT457" s="150"/>
      <c r="BU457" s="150"/>
      <c r="BV457" s="150"/>
      <c r="BW457" s="150"/>
      <c r="BX457" s="7"/>
      <c r="BY457" s="7"/>
    </row>
    <row r="458" spans="1:77" ht="15.7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c r="AA458" s="7"/>
      <c r="AB458" s="7"/>
      <c r="AC458" s="7"/>
      <c r="AD458" s="7"/>
      <c r="AE458" s="7"/>
      <c r="AF458" s="7"/>
      <c r="AG458" s="7"/>
      <c r="AH458" s="7"/>
      <c r="AI458" s="7"/>
      <c r="AJ458" s="7"/>
      <c r="AK458" s="7"/>
      <c r="AL458" s="7"/>
      <c r="AM458" s="7"/>
      <c r="AN458" s="7"/>
      <c r="AO458" s="7"/>
      <c r="AP458" s="7"/>
      <c r="AQ458" s="7"/>
      <c r="AR458" s="7"/>
      <c r="AS458" s="7"/>
      <c r="AT458" s="7"/>
      <c r="AU458" s="7"/>
      <c r="AV458" s="7"/>
      <c r="AW458" s="7"/>
      <c r="AX458" s="7"/>
      <c r="AY458" s="7"/>
      <c r="AZ458" s="7"/>
      <c r="BA458" s="7"/>
      <c r="BB458" s="7"/>
      <c r="BC458" s="7"/>
      <c r="BD458" s="7"/>
      <c r="BE458" s="7"/>
      <c r="BF458" s="7"/>
      <c r="BG458" s="7"/>
      <c r="BH458" s="7"/>
      <c r="BI458" s="7"/>
      <c r="BJ458" s="7"/>
      <c r="BK458" s="7"/>
      <c r="BL458" s="7"/>
      <c r="BM458" s="7"/>
      <c r="BN458" s="7"/>
      <c r="BO458" s="7"/>
      <c r="BP458" s="7"/>
      <c r="BQ458" s="7"/>
      <c r="BR458" s="7"/>
      <c r="BS458" s="150"/>
      <c r="BT458" s="150"/>
      <c r="BU458" s="150"/>
      <c r="BV458" s="150"/>
      <c r="BW458" s="150"/>
      <c r="BX458" s="7"/>
      <c r="BY458" s="7"/>
    </row>
    <row r="459" spans="1:77" ht="15.7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c r="AA459" s="7"/>
      <c r="AB459" s="7"/>
      <c r="AC459" s="7"/>
      <c r="AD459" s="7"/>
      <c r="AE459" s="7"/>
      <c r="AF459" s="7"/>
      <c r="AG459" s="7"/>
      <c r="AH459" s="7"/>
      <c r="AI459" s="7"/>
      <c r="AJ459" s="7"/>
      <c r="AK459" s="7"/>
      <c r="AL459" s="7"/>
      <c r="AM459" s="7"/>
      <c r="AN459" s="7"/>
      <c r="AO459" s="7"/>
      <c r="AP459" s="7"/>
      <c r="AQ459" s="7"/>
      <c r="AR459" s="7"/>
      <c r="AS459" s="7"/>
      <c r="AT459" s="7"/>
      <c r="AU459" s="7"/>
      <c r="AV459" s="7"/>
      <c r="AW459" s="7"/>
      <c r="AX459" s="7"/>
      <c r="AY459" s="7"/>
      <c r="AZ459" s="7"/>
      <c r="BA459" s="7"/>
      <c r="BB459" s="7"/>
      <c r="BC459" s="7"/>
      <c r="BD459" s="7"/>
      <c r="BE459" s="7"/>
      <c r="BF459" s="7"/>
      <c r="BG459" s="7"/>
      <c r="BH459" s="7"/>
      <c r="BI459" s="7"/>
      <c r="BJ459" s="7"/>
      <c r="BK459" s="7"/>
      <c r="BL459" s="7"/>
      <c r="BM459" s="7"/>
      <c r="BN459" s="7"/>
      <c r="BO459" s="7"/>
      <c r="BP459" s="7"/>
      <c r="BQ459" s="7"/>
      <c r="BR459" s="7"/>
      <c r="BS459" s="150"/>
      <c r="BT459" s="150"/>
      <c r="BU459" s="150"/>
      <c r="BV459" s="150"/>
      <c r="BW459" s="150"/>
      <c r="BX459" s="7"/>
      <c r="BY459" s="7"/>
    </row>
    <row r="460" spans="1:77" ht="15.7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c r="AA460" s="7"/>
      <c r="AB460" s="7"/>
      <c r="AC460" s="7"/>
      <c r="AD460" s="7"/>
      <c r="AE460" s="7"/>
      <c r="AF460" s="7"/>
      <c r="AG460" s="7"/>
      <c r="AH460" s="7"/>
      <c r="AI460" s="7"/>
      <c r="AJ460" s="7"/>
      <c r="AK460" s="7"/>
      <c r="AL460" s="7"/>
      <c r="AM460" s="7"/>
      <c r="AN460" s="7"/>
      <c r="AO460" s="7"/>
      <c r="AP460" s="7"/>
      <c r="AQ460" s="7"/>
      <c r="AR460" s="7"/>
      <c r="AS460" s="7"/>
      <c r="AT460" s="7"/>
      <c r="AU460" s="7"/>
      <c r="AV460" s="7"/>
      <c r="AW460" s="7"/>
      <c r="AX460" s="7"/>
      <c r="AY460" s="7"/>
      <c r="AZ460" s="7"/>
      <c r="BA460" s="7"/>
      <c r="BB460" s="7"/>
      <c r="BC460" s="7"/>
      <c r="BD460" s="7"/>
      <c r="BE460" s="7"/>
      <c r="BF460" s="7"/>
      <c r="BG460" s="7"/>
      <c r="BH460" s="7"/>
      <c r="BI460" s="7"/>
      <c r="BJ460" s="7"/>
      <c r="BK460" s="7"/>
      <c r="BL460" s="7"/>
      <c r="BM460" s="7"/>
      <c r="BN460" s="7"/>
      <c r="BO460" s="7"/>
      <c r="BP460" s="7"/>
      <c r="BQ460" s="7"/>
      <c r="BR460" s="7"/>
      <c r="BS460" s="150"/>
      <c r="BT460" s="150"/>
      <c r="BU460" s="150"/>
      <c r="BV460" s="150"/>
      <c r="BW460" s="150"/>
      <c r="BX460" s="7"/>
      <c r="BY460" s="7"/>
    </row>
    <row r="461" spans="1:77" ht="15.7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c r="AA461" s="7"/>
      <c r="AB461" s="7"/>
      <c r="AC461" s="7"/>
      <c r="AD461" s="7"/>
      <c r="AE461" s="7"/>
      <c r="AF461" s="7"/>
      <c r="AG461" s="7"/>
      <c r="AH461" s="7"/>
      <c r="AI461" s="7"/>
      <c r="AJ461" s="7"/>
      <c r="AK461" s="7"/>
      <c r="AL461" s="7"/>
      <c r="AM461" s="7"/>
      <c r="AN461" s="7"/>
      <c r="AO461" s="7"/>
      <c r="AP461" s="7"/>
      <c r="AQ461" s="7"/>
      <c r="AR461" s="7"/>
      <c r="AS461" s="7"/>
      <c r="AT461" s="7"/>
      <c r="AU461" s="7"/>
      <c r="AV461" s="7"/>
      <c r="AW461" s="7"/>
      <c r="AX461" s="7"/>
      <c r="AY461" s="7"/>
      <c r="AZ461" s="7"/>
      <c r="BA461" s="7"/>
      <c r="BB461" s="7"/>
      <c r="BC461" s="7"/>
      <c r="BD461" s="7"/>
      <c r="BE461" s="7"/>
      <c r="BF461" s="7"/>
      <c r="BG461" s="7"/>
      <c r="BH461" s="7"/>
      <c r="BI461" s="7"/>
      <c r="BJ461" s="7"/>
      <c r="BK461" s="7"/>
      <c r="BL461" s="7"/>
      <c r="BM461" s="7"/>
      <c r="BN461" s="7"/>
      <c r="BO461" s="7"/>
      <c r="BP461" s="7"/>
      <c r="BQ461" s="7"/>
      <c r="BR461" s="7"/>
      <c r="BS461" s="150"/>
      <c r="BT461" s="150"/>
      <c r="BU461" s="150"/>
      <c r="BV461" s="150"/>
      <c r="BW461" s="150"/>
      <c r="BX461" s="7"/>
      <c r="BY461" s="7"/>
    </row>
    <row r="462" spans="1:77" ht="15.7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c r="AA462" s="7"/>
      <c r="AB462" s="7"/>
      <c r="AC462" s="7"/>
      <c r="AD462" s="7"/>
      <c r="AE462" s="7"/>
      <c r="AF462" s="7"/>
      <c r="AG462" s="7"/>
      <c r="AH462" s="7"/>
      <c r="AI462" s="7"/>
      <c r="AJ462" s="7"/>
      <c r="AK462" s="7"/>
      <c r="AL462" s="7"/>
      <c r="AM462" s="7"/>
      <c r="AN462" s="7"/>
      <c r="AO462" s="7"/>
      <c r="AP462" s="7"/>
      <c r="AQ462" s="7"/>
      <c r="AR462" s="7"/>
      <c r="AS462" s="7"/>
      <c r="AT462" s="7"/>
      <c r="AU462" s="7"/>
      <c r="AV462" s="7"/>
      <c r="AW462" s="7"/>
      <c r="AX462" s="7"/>
      <c r="AY462" s="7"/>
      <c r="AZ462" s="7"/>
      <c r="BA462" s="7"/>
      <c r="BB462" s="7"/>
      <c r="BC462" s="7"/>
      <c r="BD462" s="7"/>
      <c r="BE462" s="7"/>
      <c r="BF462" s="7"/>
      <c r="BG462" s="7"/>
      <c r="BH462" s="7"/>
      <c r="BI462" s="7"/>
      <c r="BJ462" s="7"/>
      <c r="BK462" s="7"/>
      <c r="BL462" s="7"/>
      <c r="BM462" s="7"/>
      <c r="BN462" s="7"/>
      <c r="BO462" s="7"/>
      <c r="BP462" s="7"/>
      <c r="BQ462" s="7"/>
      <c r="BR462" s="7"/>
      <c r="BS462" s="150"/>
      <c r="BT462" s="150"/>
      <c r="BU462" s="150"/>
      <c r="BV462" s="150"/>
      <c r="BW462" s="150"/>
      <c r="BX462" s="7"/>
      <c r="BY462" s="7"/>
    </row>
    <row r="463" spans="1:77" ht="15.7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c r="AA463" s="7"/>
      <c r="AB463" s="7"/>
      <c r="AC463" s="7"/>
      <c r="AD463" s="7"/>
      <c r="AE463" s="7"/>
      <c r="AF463" s="7"/>
      <c r="AG463" s="7"/>
      <c r="AH463" s="7"/>
      <c r="AI463" s="7"/>
      <c r="AJ463" s="7"/>
      <c r="AK463" s="7"/>
      <c r="AL463" s="7"/>
      <c r="AM463" s="7"/>
      <c r="AN463" s="7"/>
      <c r="AO463" s="7"/>
      <c r="AP463" s="7"/>
      <c r="AQ463" s="7"/>
      <c r="AR463" s="7"/>
      <c r="AS463" s="7"/>
      <c r="AT463" s="7"/>
      <c r="AU463" s="7"/>
      <c r="AV463" s="7"/>
      <c r="AW463" s="7"/>
      <c r="AX463" s="7"/>
      <c r="AY463" s="7"/>
      <c r="AZ463" s="7"/>
      <c r="BA463" s="7"/>
      <c r="BB463" s="7"/>
      <c r="BC463" s="7"/>
      <c r="BD463" s="7"/>
      <c r="BE463" s="7"/>
      <c r="BF463" s="7"/>
      <c r="BG463" s="7"/>
      <c r="BH463" s="7"/>
      <c r="BI463" s="7"/>
      <c r="BJ463" s="7"/>
      <c r="BK463" s="7"/>
      <c r="BL463" s="7"/>
      <c r="BM463" s="7"/>
      <c r="BN463" s="7"/>
      <c r="BO463" s="7"/>
      <c r="BP463" s="7"/>
      <c r="BQ463" s="7"/>
      <c r="BR463" s="7"/>
      <c r="BS463" s="150"/>
      <c r="BT463" s="150"/>
      <c r="BU463" s="150"/>
      <c r="BV463" s="150"/>
      <c r="BW463" s="150"/>
      <c r="BX463" s="7"/>
      <c r="BY463" s="7"/>
    </row>
    <row r="464" spans="1:77" ht="15.7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c r="AC464" s="7"/>
      <c r="AD464" s="7"/>
      <c r="AE464" s="7"/>
      <c r="AF464" s="7"/>
      <c r="AG464" s="7"/>
      <c r="AH464" s="7"/>
      <c r="AI464" s="7"/>
      <c r="AJ464" s="7"/>
      <c r="AK464" s="7"/>
      <c r="AL464" s="7"/>
      <c r="AM464" s="7"/>
      <c r="AN464" s="7"/>
      <c r="AO464" s="7"/>
      <c r="AP464" s="7"/>
      <c r="AQ464" s="7"/>
      <c r="AR464" s="7"/>
      <c r="AS464" s="7"/>
      <c r="AT464" s="7"/>
      <c r="AU464" s="7"/>
      <c r="AV464" s="7"/>
      <c r="AW464" s="7"/>
      <c r="AX464" s="7"/>
      <c r="AY464" s="7"/>
      <c r="AZ464" s="7"/>
      <c r="BA464" s="7"/>
      <c r="BB464" s="7"/>
      <c r="BC464" s="7"/>
      <c r="BD464" s="7"/>
      <c r="BE464" s="7"/>
      <c r="BF464" s="7"/>
      <c r="BG464" s="7"/>
      <c r="BH464" s="7"/>
      <c r="BI464" s="7"/>
      <c r="BJ464" s="7"/>
      <c r="BK464" s="7"/>
      <c r="BL464" s="7"/>
      <c r="BM464" s="7"/>
      <c r="BN464" s="7"/>
      <c r="BO464" s="7"/>
      <c r="BP464" s="7"/>
      <c r="BQ464" s="7"/>
      <c r="BR464" s="7"/>
      <c r="BS464" s="150"/>
      <c r="BT464" s="150"/>
      <c r="BU464" s="150"/>
      <c r="BV464" s="150"/>
      <c r="BW464" s="150"/>
      <c r="BX464" s="7"/>
      <c r="BY464" s="7"/>
    </row>
    <row r="465" spans="1:77" ht="15.7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c r="AA465" s="7"/>
      <c r="AB465" s="7"/>
      <c r="AC465" s="7"/>
      <c r="AD465" s="7"/>
      <c r="AE465" s="7"/>
      <c r="AF465" s="7"/>
      <c r="AG465" s="7"/>
      <c r="AH465" s="7"/>
      <c r="AI465" s="7"/>
      <c r="AJ465" s="7"/>
      <c r="AK465" s="7"/>
      <c r="AL465" s="7"/>
      <c r="AM465" s="7"/>
      <c r="AN465" s="7"/>
      <c r="AO465" s="7"/>
      <c r="AP465" s="7"/>
      <c r="AQ465" s="7"/>
      <c r="AR465" s="7"/>
      <c r="AS465" s="7"/>
      <c r="AT465" s="7"/>
      <c r="AU465" s="7"/>
      <c r="AV465" s="7"/>
      <c r="AW465" s="7"/>
      <c r="AX465" s="7"/>
      <c r="AY465" s="7"/>
      <c r="AZ465" s="7"/>
      <c r="BA465" s="7"/>
      <c r="BB465" s="7"/>
      <c r="BC465" s="7"/>
      <c r="BD465" s="7"/>
      <c r="BE465" s="7"/>
      <c r="BF465" s="7"/>
      <c r="BG465" s="7"/>
      <c r="BH465" s="7"/>
      <c r="BI465" s="7"/>
      <c r="BJ465" s="7"/>
      <c r="BK465" s="7"/>
      <c r="BL465" s="7"/>
      <c r="BM465" s="7"/>
      <c r="BN465" s="7"/>
      <c r="BO465" s="7"/>
      <c r="BP465" s="7"/>
      <c r="BQ465" s="7"/>
      <c r="BR465" s="7"/>
      <c r="BS465" s="150"/>
      <c r="BT465" s="150"/>
      <c r="BU465" s="150"/>
      <c r="BV465" s="150"/>
      <c r="BW465" s="150"/>
      <c r="BX465" s="7"/>
      <c r="BY465" s="7"/>
    </row>
    <row r="466" spans="1:77" ht="15.7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c r="AC466" s="7"/>
      <c r="AD466" s="7"/>
      <c r="AE466" s="7"/>
      <c r="AF466" s="7"/>
      <c r="AG466" s="7"/>
      <c r="AH466" s="7"/>
      <c r="AI466" s="7"/>
      <c r="AJ466" s="7"/>
      <c r="AK466" s="7"/>
      <c r="AL466" s="7"/>
      <c r="AM466" s="7"/>
      <c r="AN466" s="7"/>
      <c r="AO466" s="7"/>
      <c r="AP466" s="7"/>
      <c r="AQ466" s="7"/>
      <c r="AR466" s="7"/>
      <c r="AS466" s="7"/>
      <c r="AT466" s="7"/>
      <c r="AU466" s="7"/>
      <c r="AV466" s="7"/>
      <c r="AW466" s="7"/>
      <c r="AX466" s="7"/>
      <c r="AY466" s="7"/>
      <c r="AZ466" s="7"/>
      <c r="BA466" s="7"/>
      <c r="BB466" s="7"/>
      <c r="BC466" s="7"/>
      <c r="BD466" s="7"/>
      <c r="BE466" s="7"/>
      <c r="BF466" s="7"/>
      <c r="BG466" s="7"/>
      <c r="BH466" s="7"/>
      <c r="BI466" s="7"/>
      <c r="BJ466" s="7"/>
      <c r="BK466" s="7"/>
      <c r="BL466" s="7"/>
      <c r="BM466" s="7"/>
      <c r="BN466" s="7"/>
      <c r="BO466" s="7"/>
      <c r="BP466" s="7"/>
      <c r="BQ466" s="7"/>
      <c r="BR466" s="7"/>
      <c r="BS466" s="150"/>
      <c r="BT466" s="150"/>
      <c r="BU466" s="150"/>
      <c r="BV466" s="150"/>
      <c r="BW466" s="150"/>
      <c r="BX466" s="7"/>
      <c r="BY466" s="7"/>
    </row>
    <row r="467" spans="1:77" ht="15.7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c r="AC467" s="7"/>
      <c r="AD467" s="7"/>
      <c r="AE467" s="7"/>
      <c r="AF467" s="7"/>
      <c r="AG467" s="7"/>
      <c r="AH467" s="7"/>
      <c r="AI467" s="7"/>
      <c r="AJ467" s="7"/>
      <c r="AK467" s="7"/>
      <c r="AL467" s="7"/>
      <c r="AM467" s="7"/>
      <c r="AN467" s="7"/>
      <c r="AO467" s="7"/>
      <c r="AP467" s="7"/>
      <c r="AQ467" s="7"/>
      <c r="AR467" s="7"/>
      <c r="AS467" s="7"/>
      <c r="AT467" s="7"/>
      <c r="AU467" s="7"/>
      <c r="AV467" s="7"/>
      <c r="AW467" s="7"/>
      <c r="AX467" s="7"/>
      <c r="AY467" s="7"/>
      <c r="AZ467" s="7"/>
      <c r="BA467" s="7"/>
      <c r="BB467" s="7"/>
      <c r="BC467" s="7"/>
      <c r="BD467" s="7"/>
      <c r="BE467" s="7"/>
      <c r="BF467" s="7"/>
      <c r="BG467" s="7"/>
      <c r="BH467" s="7"/>
      <c r="BI467" s="7"/>
      <c r="BJ467" s="7"/>
      <c r="BK467" s="7"/>
      <c r="BL467" s="7"/>
      <c r="BM467" s="7"/>
      <c r="BN467" s="7"/>
      <c r="BO467" s="7"/>
      <c r="BP467" s="7"/>
      <c r="BQ467" s="7"/>
      <c r="BR467" s="7"/>
      <c r="BS467" s="150"/>
      <c r="BT467" s="150"/>
      <c r="BU467" s="150"/>
      <c r="BV467" s="150"/>
      <c r="BW467" s="150"/>
      <c r="BX467" s="7"/>
      <c r="BY467" s="7"/>
    </row>
    <row r="468" spans="1:77" ht="15.7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c r="AC468" s="7"/>
      <c r="AD468" s="7"/>
      <c r="AE468" s="7"/>
      <c r="AF468" s="7"/>
      <c r="AG468" s="7"/>
      <c r="AH468" s="7"/>
      <c r="AI468" s="7"/>
      <c r="AJ468" s="7"/>
      <c r="AK468" s="7"/>
      <c r="AL468" s="7"/>
      <c r="AM468" s="7"/>
      <c r="AN468" s="7"/>
      <c r="AO468" s="7"/>
      <c r="AP468" s="7"/>
      <c r="AQ468" s="7"/>
      <c r="AR468" s="7"/>
      <c r="AS468" s="7"/>
      <c r="AT468" s="7"/>
      <c r="AU468" s="7"/>
      <c r="AV468" s="7"/>
      <c r="AW468" s="7"/>
      <c r="AX468" s="7"/>
      <c r="AY468" s="7"/>
      <c r="AZ468" s="7"/>
      <c r="BA468" s="7"/>
      <c r="BB468" s="7"/>
      <c r="BC468" s="7"/>
      <c r="BD468" s="7"/>
      <c r="BE468" s="7"/>
      <c r="BF468" s="7"/>
      <c r="BG468" s="7"/>
      <c r="BH468" s="7"/>
      <c r="BI468" s="7"/>
      <c r="BJ468" s="7"/>
      <c r="BK468" s="7"/>
      <c r="BL468" s="7"/>
      <c r="BM468" s="7"/>
      <c r="BN468" s="7"/>
      <c r="BO468" s="7"/>
      <c r="BP468" s="7"/>
      <c r="BQ468" s="7"/>
      <c r="BR468" s="7"/>
      <c r="BS468" s="150"/>
      <c r="BT468" s="150"/>
      <c r="BU468" s="150"/>
      <c r="BV468" s="150"/>
      <c r="BW468" s="150"/>
      <c r="BX468" s="7"/>
      <c r="BY468" s="7"/>
    </row>
    <row r="469" spans="1:77" ht="15.7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c r="AI469" s="7"/>
      <c r="AJ469" s="7"/>
      <c r="AK469" s="7"/>
      <c r="AL469" s="7"/>
      <c r="AM469" s="7"/>
      <c r="AN469" s="7"/>
      <c r="AO469" s="7"/>
      <c r="AP469" s="7"/>
      <c r="AQ469" s="7"/>
      <c r="AR469" s="7"/>
      <c r="AS469" s="7"/>
      <c r="AT469" s="7"/>
      <c r="AU469" s="7"/>
      <c r="AV469" s="7"/>
      <c r="AW469" s="7"/>
      <c r="AX469" s="7"/>
      <c r="AY469" s="7"/>
      <c r="AZ469" s="7"/>
      <c r="BA469" s="7"/>
      <c r="BB469" s="7"/>
      <c r="BC469" s="7"/>
      <c r="BD469" s="7"/>
      <c r="BE469" s="7"/>
      <c r="BF469" s="7"/>
      <c r="BG469" s="7"/>
      <c r="BH469" s="7"/>
      <c r="BI469" s="7"/>
      <c r="BJ469" s="7"/>
      <c r="BK469" s="7"/>
      <c r="BL469" s="7"/>
      <c r="BM469" s="7"/>
      <c r="BN469" s="7"/>
      <c r="BO469" s="7"/>
      <c r="BP469" s="7"/>
      <c r="BQ469" s="7"/>
      <c r="BR469" s="7"/>
      <c r="BS469" s="150"/>
      <c r="BT469" s="150"/>
      <c r="BU469" s="150"/>
      <c r="BV469" s="150"/>
      <c r="BW469" s="150"/>
      <c r="BX469" s="7"/>
      <c r="BY469" s="7"/>
    </row>
    <row r="470" spans="1:77" ht="15.7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c r="AI470" s="7"/>
      <c r="AJ470" s="7"/>
      <c r="AK470" s="7"/>
      <c r="AL470" s="7"/>
      <c r="AM470" s="7"/>
      <c r="AN470" s="7"/>
      <c r="AO470" s="7"/>
      <c r="AP470" s="7"/>
      <c r="AQ470" s="7"/>
      <c r="AR470" s="7"/>
      <c r="AS470" s="7"/>
      <c r="AT470" s="7"/>
      <c r="AU470" s="7"/>
      <c r="AV470" s="7"/>
      <c r="AW470" s="7"/>
      <c r="AX470" s="7"/>
      <c r="AY470" s="7"/>
      <c r="AZ470" s="7"/>
      <c r="BA470" s="7"/>
      <c r="BB470" s="7"/>
      <c r="BC470" s="7"/>
      <c r="BD470" s="7"/>
      <c r="BE470" s="7"/>
      <c r="BF470" s="7"/>
      <c r="BG470" s="7"/>
      <c r="BH470" s="7"/>
      <c r="BI470" s="7"/>
      <c r="BJ470" s="7"/>
      <c r="BK470" s="7"/>
      <c r="BL470" s="7"/>
      <c r="BM470" s="7"/>
      <c r="BN470" s="7"/>
      <c r="BO470" s="7"/>
      <c r="BP470" s="7"/>
      <c r="BQ470" s="7"/>
      <c r="BR470" s="7"/>
      <c r="BS470" s="150"/>
      <c r="BT470" s="150"/>
      <c r="BU470" s="150"/>
      <c r="BV470" s="150"/>
      <c r="BW470" s="150"/>
      <c r="BX470" s="7"/>
      <c r="BY470" s="7"/>
    </row>
    <row r="471" spans="1:77" ht="15.7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c r="AC471" s="7"/>
      <c r="AD471" s="7"/>
      <c r="AE471" s="7"/>
      <c r="AF471" s="7"/>
      <c r="AG471" s="7"/>
      <c r="AH471" s="7"/>
      <c r="AI471" s="7"/>
      <c r="AJ471" s="7"/>
      <c r="AK471" s="7"/>
      <c r="AL471" s="7"/>
      <c r="AM471" s="7"/>
      <c r="AN471" s="7"/>
      <c r="AO471" s="7"/>
      <c r="AP471" s="7"/>
      <c r="AQ471" s="7"/>
      <c r="AR471" s="7"/>
      <c r="AS471" s="7"/>
      <c r="AT471" s="7"/>
      <c r="AU471" s="7"/>
      <c r="AV471" s="7"/>
      <c r="AW471" s="7"/>
      <c r="AX471" s="7"/>
      <c r="AY471" s="7"/>
      <c r="AZ471" s="7"/>
      <c r="BA471" s="7"/>
      <c r="BB471" s="7"/>
      <c r="BC471" s="7"/>
      <c r="BD471" s="7"/>
      <c r="BE471" s="7"/>
      <c r="BF471" s="7"/>
      <c r="BG471" s="7"/>
      <c r="BH471" s="7"/>
      <c r="BI471" s="7"/>
      <c r="BJ471" s="7"/>
      <c r="BK471" s="7"/>
      <c r="BL471" s="7"/>
      <c r="BM471" s="7"/>
      <c r="BN471" s="7"/>
      <c r="BO471" s="7"/>
      <c r="BP471" s="7"/>
      <c r="BQ471" s="7"/>
      <c r="BR471" s="7"/>
      <c r="BS471" s="150"/>
      <c r="BT471" s="150"/>
      <c r="BU471" s="150"/>
      <c r="BV471" s="150"/>
      <c r="BW471" s="150"/>
      <c r="BX471" s="7"/>
      <c r="BY471" s="7"/>
    </row>
    <row r="472" spans="1:77" ht="15.7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c r="AA472" s="7"/>
      <c r="AB472" s="7"/>
      <c r="AC472" s="7"/>
      <c r="AD472" s="7"/>
      <c r="AE472" s="7"/>
      <c r="AF472" s="7"/>
      <c r="AG472" s="7"/>
      <c r="AH472" s="7"/>
      <c r="AI472" s="7"/>
      <c r="AJ472" s="7"/>
      <c r="AK472" s="7"/>
      <c r="AL472" s="7"/>
      <c r="AM472" s="7"/>
      <c r="AN472" s="7"/>
      <c r="AO472" s="7"/>
      <c r="AP472" s="7"/>
      <c r="AQ472" s="7"/>
      <c r="AR472" s="7"/>
      <c r="AS472" s="7"/>
      <c r="AT472" s="7"/>
      <c r="AU472" s="7"/>
      <c r="AV472" s="7"/>
      <c r="AW472" s="7"/>
      <c r="AX472" s="7"/>
      <c r="AY472" s="7"/>
      <c r="AZ472" s="7"/>
      <c r="BA472" s="7"/>
      <c r="BB472" s="7"/>
      <c r="BC472" s="7"/>
      <c r="BD472" s="7"/>
      <c r="BE472" s="7"/>
      <c r="BF472" s="7"/>
      <c r="BG472" s="7"/>
      <c r="BH472" s="7"/>
      <c r="BI472" s="7"/>
      <c r="BJ472" s="7"/>
      <c r="BK472" s="7"/>
      <c r="BL472" s="7"/>
      <c r="BM472" s="7"/>
      <c r="BN472" s="7"/>
      <c r="BO472" s="7"/>
      <c r="BP472" s="7"/>
      <c r="BQ472" s="7"/>
      <c r="BR472" s="7"/>
      <c r="BS472" s="150"/>
      <c r="BT472" s="150"/>
      <c r="BU472" s="150"/>
      <c r="BV472" s="150"/>
      <c r="BW472" s="150"/>
      <c r="BX472" s="7"/>
      <c r="BY472" s="7"/>
    </row>
    <row r="473" spans="1:77" ht="15.7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c r="AA473" s="7"/>
      <c r="AB473" s="7"/>
      <c r="AC473" s="7"/>
      <c r="AD473" s="7"/>
      <c r="AE473" s="7"/>
      <c r="AF473" s="7"/>
      <c r="AG473" s="7"/>
      <c r="AH473" s="7"/>
      <c r="AI473" s="7"/>
      <c r="AJ473" s="7"/>
      <c r="AK473" s="7"/>
      <c r="AL473" s="7"/>
      <c r="AM473" s="7"/>
      <c r="AN473" s="7"/>
      <c r="AO473" s="7"/>
      <c r="AP473" s="7"/>
      <c r="AQ473" s="7"/>
      <c r="AR473" s="7"/>
      <c r="AS473" s="7"/>
      <c r="AT473" s="7"/>
      <c r="AU473" s="7"/>
      <c r="AV473" s="7"/>
      <c r="AW473" s="7"/>
      <c r="AX473" s="7"/>
      <c r="AY473" s="7"/>
      <c r="AZ473" s="7"/>
      <c r="BA473" s="7"/>
      <c r="BB473" s="7"/>
      <c r="BC473" s="7"/>
      <c r="BD473" s="7"/>
      <c r="BE473" s="7"/>
      <c r="BF473" s="7"/>
      <c r="BG473" s="7"/>
      <c r="BH473" s="7"/>
      <c r="BI473" s="7"/>
      <c r="BJ473" s="7"/>
      <c r="BK473" s="7"/>
      <c r="BL473" s="7"/>
      <c r="BM473" s="7"/>
      <c r="BN473" s="7"/>
      <c r="BO473" s="7"/>
      <c r="BP473" s="7"/>
      <c r="BQ473" s="7"/>
      <c r="BR473" s="7"/>
      <c r="BS473" s="150"/>
      <c r="BT473" s="150"/>
      <c r="BU473" s="150"/>
      <c r="BV473" s="150"/>
      <c r="BW473" s="150"/>
      <c r="BX473" s="7"/>
      <c r="BY473" s="7"/>
    </row>
    <row r="474" spans="1:77" ht="15.7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c r="AB474" s="7"/>
      <c r="AC474" s="7"/>
      <c r="AD474" s="7"/>
      <c r="AE474" s="7"/>
      <c r="AF474" s="7"/>
      <c r="AG474" s="7"/>
      <c r="AH474" s="7"/>
      <c r="AI474" s="7"/>
      <c r="AJ474" s="7"/>
      <c r="AK474" s="7"/>
      <c r="AL474" s="7"/>
      <c r="AM474" s="7"/>
      <c r="AN474" s="7"/>
      <c r="AO474" s="7"/>
      <c r="AP474" s="7"/>
      <c r="AQ474" s="7"/>
      <c r="AR474" s="7"/>
      <c r="AS474" s="7"/>
      <c r="AT474" s="7"/>
      <c r="AU474" s="7"/>
      <c r="AV474" s="7"/>
      <c r="AW474" s="7"/>
      <c r="AX474" s="7"/>
      <c r="AY474" s="7"/>
      <c r="AZ474" s="7"/>
      <c r="BA474" s="7"/>
      <c r="BB474" s="7"/>
      <c r="BC474" s="7"/>
      <c r="BD474" s="7"/>
      <c r="BE474" s="7"/>
      <c r="BF474" s="7"/>
      <c r="BG474" s="7"/>
      <c r="BH474" s="7"/>
      <c r="BI474" s="7"/>
      <c r="BJ474" s="7"/>
      <c r="BK474" s="7"/>
      <c r="BL474" s="7"/>
      <c r="BM474" s="7"/>
      <c r="BN474" s="7"/>
      <c r="BO474" s="7"/>
      <c r="BP474" s="7"/>
      <c r="BQ474" s="7"/>
      <c r="BR474" s="7"/>
      <c r="BS474" s="150"/>
      <c r="BT474" s="150"/>
      <c r="BU474" s="150"/>
      <c r="BV474" s="150"/>
      <c r="BW474" s="150"/>
      <c r="BX474" s="7"/>
      <c r="BY474" s="7"/>
    </row>
    <row r="475" spans="1:77" ht="15.7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c r="AA475" s="7"/>
      <c r="AB475" s="7"/>
      <c r="AC475" s="7"/>
      <c r="AD475" s="7"/>
      <c r="AE475" s="7"/>
      <c r="AF475" s="7"/>
      <c r="AG475" s="7"/>
      <c r="AH475" s="7"/>
      <c r="AI475" s="7"/>
      <c r="AJ475" s="7"/>
      <c r="AK475" s="7"/>
      <c r="AL475" s="7"/>
      <c r="AM475" s="7"/>
      <c r="AN475" s="7"/>
      <c r="AO475" s="7"/>
      <c r="AP475" s="7"/>
      <c r="AQ475" s="7"/>
      <c r="AR475" s="7"/>
      <c r="AS475" s="7"/>
      <c r="AT475" s="7"/>
      <c r="AU475" s="7"/>
      <c r="AV475" s="7"/>
      <c r="AW475" s="7"/>
      <c r="AX475" s="7"/>
      <c r="AY475" s="7"/>
      <c r="AZ475" s="7"/>
      <c r="BA475" s="7"/>
      <c r="BB475" s="7"/>
      <c r="BC475" s="7"/>
      <c r="BD475" s="7"/>
      <c r="BE475" s="7"/>
      <c r="BF475" s="7"/>
      <c r="BG475" s="7"/>
      <c r="BH475" s="7"/>
      <c r="BI475" s="7"/>
      <c r="BJ475" s="7"/>
      <c r="BK475" s="7"/>
      <c r="BL475" s="7"/>
      <c r="BM475" s="7"/>
      <c r="BN475" s="7"/>
      <c r="BO475" s="7"/>
      <c r="BP475" s="7"/>
      <c r="BQ475" s="7"/>
      <c r="BR475" s="7"/>
      <c r="BS475" s="150"/>
      <c r="BT475" s="150"/>
      <c r="BU475" s="150"/>
      <c r="BV475" s="150"/>
      <c r="BW475" s="150"/>
      <c r="BX475" s="7"/>
      <c r="BY475" s="7"/>
    </row>
    <row r="476" spans="1:77" ht="15.7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c r="AA476" s="7"/>
      <c r="AB476" s="7"/>
      <c r="AC476" s="7"/>
      <c r="AD476" s="7"/>
      <c r="AE476" s="7"/>
      <c r="AF476" s="7"/>
      <c r="AG476" s="7"/>
      <c r="AH476" s="7"/>
      <c r="AI476" s="7"/>
      <c r="AJ476" s="7"/>
      <c r="AK476" s="7"/>
      <c r="AL476" s="7"/>
      <c r="AM476" s="7"/>
      <c r="AN476" s="7"/>
      <c r="AO476" s="7"/>
      <c r="AP476" s="7"/>
      <c r="AQ476" s="7"/>
      <c r="AR476" s="7"/>
      <c r="AS476" s="7"/>
      <c r="AT476" s="7"/>
      <c r="AU476" s="7"/>
      <c r="AV476" s="7"/>
      <c r="AW476" s="7"/>
      <c r="AX476" s="7"/>
      <c r="AY476" s="7"/>
      <c r="AZ476" s="7"/>
      <c r="BA476" s="7"/>
      <c r="BB476" s="7"/>
      <c r="BC476" s="7"/>
      <c r="BD476" s="7"/>
      <c r="BE476" s="7"/>
      <c r="BF476" s="7"/>
      <c r="BG476" s="7"/>
      <c r="BH476" s="7"/>
      <c r="BI476" s="7"/>
      <c r="BJ476" s="7"/>
      <c r="BK476" s="7"/>
      <c r="BL476" s="7"/>
      <c r="BM476" s="7"/>
      <c r="BN476" s="7"/>
      <c r="BO476" s="7"/>
      <c r="BP476" s="7"/>
      <c r="BQ476" s="7"/>
      <c r="BR476" s="7"/>
      <c r="BS476" s="150"/>
      <c r="BT476" s="150"/>
      <c r="BU476" s="150"/>
      <c r="BV476" s="150"/>
      <c r="BW476" s="150"/>
      <c r="BX476" s="7"/>
      <c r="BY476" s="7"/>
    </row>
    <row r="477" spans="1:77" ht="15.7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c r="AA477" s="7"/>
      <c r="AB477" s="7"/>
      <c r="AC477" s="7"/>
      <c r="AD477" s="7"/>
      <c r="AE477" s="7"/>
      <c r="AF477" s="7"/>
      <c r="AG477" s="7"/>
      <c r="AH477" s="7"/>
      <c r="AI477" s="7"/>
      <c r="AJ477" s="7"/>
      <c r="AK477" s="7"/>
      <c r="AL477" s="7"/>
      <c r="AM477" s="7"/>
      <c r="AN477" s="7"/>
      <c r="AO477" s="7"/>
      <c r="AP477" s="7"/>
      <c r="AQ477" s="7"/>
      <c r="AR477" s="7"/>
      <c r="AS477" s="7"/>
      <c r="AT477" s="7"/>
      <c r="AU477" s="7"/>
      <c r="AV477" s="7"/>
      <c r="AW477" s="7"/>
      <c r="AX477" s="7"/>
      <c r="AY477" s="7"/>
      <c r="AZ477" s="7"/>
      <c r="BA477" s="7"/>
      <c r="BB477" s="7"/>
      <c r="BC477" s="7"/>
      <c r="BD477" s="7"/>
      <c r="BE477" s="7"/>
      <c r="BF477" s="7"/>
      <c r="BG477" s="7"/>
      <c r="BH477" s="7"/>
      <c r="BI477" s="7"/>
      <c r="BJ477" s="7"/>
      <c r="BK477" s="7"/>
      <c r="BL477" s="7"/>
      <c r="BM477" s="7"/>
      <c r="BN477" s="7"/>
      <c r="BO477" s="7"/>
      <c r="BP477" s="7"/>
      <c r="BQ477" s="7"/>
      <c r="BR477" s="7"/>
      <c r="BS477" s="150"/>
      <c r="BT477" s="150"/>
      <c r="BU477" s="150"/>
      <c r="BV477" s="150"/>
      <c r="BW477" s="150"/>
      <c r="BX477" s="7"/>
      <c r="BY477" s="7"/>
    </row>
    <row r="478" spans="1:77" ht="15.7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c r="AA478" s="7"/>
      <c r="AB478" s="7"/>
      <c r="AC478" s="7"/>
      <c r="AD478" s="7"/>
      <c r="AE478" s="7"/>
      <c r="AF478" s="7"/>
      <c r="AG478" s="7"/>
      <c r="AH478" s="7"/>
      <c r="AI478" s="7"/>
      <c r="AJ478" s="7"/>
      <c r="AK478" s="7"/>
      <c r="AL478" s="7"/>
      <c r="AM478" s="7"/>
      <c r="AN478" s="7"/>
      <c r="AO478" s="7"/>
      <c r="AP478" s="7"/>
      <c r="AQ478" s="7"/>
      <c r="AR478" s="7"/>
      <c r="AS478" s="7"/>
      <c r="AT478" s="7"/>
      <c r="AU478" s="7"/>
      <c r="AV478" s="7"/>
      <c r="AW478" s="7"/>
      <c r="AX478" s="7"/>
      <c r="AY478" s="7"/>
      <c r="AZ478" s="7"/>
      <c r="BA478" s="7"/>
      <c r="BB478" s="7"/>
      <c r="BC478" s="7"/>
      <c r="BD478" s="7"/>
      <c r="BE478" s="7"/>
      <c r="BF478" s="7"/>
      <c r="BG478" s="7"/>
      <c r="BH478" s="7"/>
      <c r="BI478" s="7"/>
      <c r="BJ478" s="7"/>
      <c r="BK478" s="7"/>
      <c r="BL478" s="7"/>
      <c r="BM478" s="7"/>
      <c r="BN478" s="7"/>
      <c r="BO478" s="7"/>
      <c r="BP478" s="7"/>
      <c r="BQ478" s="7"/>
      <c r="BR478" s="7"/>
      <c r="BS478" s="150"/>
      <c r="BT478" s="150"/>
      <c r="BU478" s="150"/>
      <c r="BV478" s="150"/>
      <c r="BW478" s="150"/>
      <c r="BX478" s="7"/>
      <c r="BY478" s="7"/>
    </row>
    <row r="479" spans="1:77" ht="15.7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c r="AA479" s="7"/>
      <c r="AB479" s="7"/>
      <c r="AC479" s="7"/>
      <c r="AD479" s="7"/>
      <c r="AE479" s="7"/>
      <c r="AF479" s="7"/>
      <c r="AG479" s="7"/>
      <c r="AH479" s="7"/>
      <c r="AI479" s="7"/>
      <c r="AJ479" s="7"/>
      <c r="AK479" s="7"/>
      <c r="AL479" s="7"/>
      <c r="AM479" s="7"/>
      <c r="AN479" s="7"/>
      <c r="AO479" s="7"/>
      <c r="AP479" s="7"/>
      <c r="AQ479" s="7"/>
      <c r="AR479" s="7"/>
      <c r="AS479" s="7"/>
      <c r="AT479" s="7"/>
      <c r="AU479" s="7"/>
      <c r="AV479" s="7"/>
      <c r="AW479" s="7"/>
      <c r="AX479" s="7"/>
      <c r="AY479" s="7"/>
      <c r="AZ479" s="7"/>
      <c r="BA479" s="7"/>
      <c r="BB479" s="7"/>
      <c r="BC479" s="7"/>
      <c r="BD479" s="7"/>
      <c r="BE479" s="7"/>
      <c r="BF479" s="7"/>
      <c r="BG479" s="7"/>
      <c r="BH479" s="7"/>
      <c r="BI479" s="7"/>
      <c r="BJ479" s="7"/>
      <c r="BK479" s="7"/>
      <c r="BL479" s="7"/>
      <c r="BM479" s="7"/>
      <c r="BN479" s="7"/>
      <c r="BO479" s="7"/>
      <c r="BP479" s="7"/>
      <c r="BQ479" s="7"/>
      <c r="BR479" s="7"/>
      <c r="BS479" s="150"/>
      <c r="BT479" s="150"/>
      <c r="BU479" s="150"/>
      <c r="BV479" s="150"/>
      <c r="BW479" s="150"/>
      <c r="BX479" s="7"/>
      <c r="BY479" s="7"/>
    </row>
    <row r="480" spans="1:77" ht="15.7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c r="AA480" s="7"/>
      <c r="AB480" s="7"/>
      <c r="AC480" s="7"/>
      <c r="AD480" s="7"/>
      <c r="AE480" s="7"/>
      <c r="AF480" s="7"/>
      <c r="AG480" s="7"/>
      <c r="AH480" s="7"/>
      <c r="AI480" s="7"/>
      <c r="AJ480" s="7"/>
      <c r="AK480" s="7"/>
      <c r="AL480" s="7"/>
      <c r="AM480" s="7"/>
      <c r="AN480" s="7"/>
      <c r="AO480" s="7"/>
      <c r="AP480" s="7"/>
      <c r="AQ480" s="7"/>
      <c r="AR480" s="7"/>
      <c r="AS480" s="7"/>
      <c r="AT480" s="7"/>
      <c r="AU480" s="7"/>
      <c r="AV480" s="7"/>
      <c r="AW480" s="7"/>
      <c r="AX480" s="7"/>
      <c r="AY480" s="7"/>
      <c r="AZ480" s="7"/>
      <c r="BA480" s="7"/>
      <c r="BB480" s="7"/>
      <c r="BC480" s="7"/>
      <c r="BD480" s="7"/>
      <c r="BE480" s="7"/>
      <c r="BF480" s="7"/>
      <c r="BG480" s="7"/>
      <c r="BH480" s="7"/>
      <c r="BI480" s="7"/>
      <c r="BJ480" s="7"/>
      <c r="BK480" s="7"/>
      <c r="BL480" s="7"/>
      <c r="BM480" s="7"/>
      <c r="BN480" s="7"/>
      <c r="BO480" s="7"/>
      <c r="BP480" s="7"/>
      <c r="BQ480" s="7"/>
      <c r="BR480" s="7"/>
      <c r="BS480" s="150"/>
      <c r="BT480" s="150"/>
      <c r="BU480" s="150"/>
      <c r="BV480" s="150"/>
      <c r="BW480" s="150"/>
      <c r="BX480" s="7"/>
      <c r="BY480" s="7"/>
    </row>
    <row r="481" spans="1:77" ht="15.7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c r="AC481" s="7"/>
      <c r="AD481" s="7"/>
      <c r="AE481" s="7"/>
      <c r="AF481" s="7"/>
      <c r="AG481" s="7"/>
      <c r="AH481" s="7"/>
      <c r="AI481" s="7"/>
      <c r="AJ481" s="7"/>
      <c r="AK481" s="7"/>
      <c r="AL481" s="7"/>
      <c r="AM481" s="7"/>
      <c r="AN481" s="7"/>
      <c r="AO481" s="7"/>
      <c r="AP481" s="7"/>
      <c r="AQ481" s="7"/>
      <c r="AR481" s="7"/>
      <c r="AS481" s="7"/>
      <c r="AT481" s="7"/>
      <c r="AU481" s="7"/>
      <c r="AV481" s="7"/>
      <c r="AW481" s="7"/>
      <c r="AX481" s="7"/>
      <c r="AY481" s="7"/>
      <c r="AZ481" s="7"/>
      <c r="BA481" s="7"/>
      <c r="BB481" s="7"/>
      <c r="BC481" s="7"/>
      <c r="BD481" s="7"/>
      <c r="BE481" s="7"/>
      <c r="BF481" s="7"/>
      <c r="BG481" s="7"/>
      <c r="BH481" s="7"/>
      <c r="BI481" s="7"/>
      <c r="BJ481" s="7"/>
      <c r="BK481" s="7"/>
      <c r="BL481" s="7"/>
      <c r="BM481" s="7"/>
      <c r="BN481" s="7"/>
      <c r="BO481" s="7"/>
      <c r="BP481" s="7"/>
      <c r="BQ481" s="7"/>
      <c r="BR481" s="7"/>
      <c r="BS481" s="150"/>
      <c r="BT481" s="150"/>
      <c r="BU481" s="150"/>
      <c r="BV481" s="150"/>
      <c r="BW481" s="150"/>
      <c r="BX481" s="7"/>
      <c r="BY481" s="7"/>
    </row>
    <row r="482" spans="1:77" ht="15.7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c r="AB482" s="7"/>
      <c r="AC482" s="7"/>
      <c r="AD482" s="7"/>
      <c r="AE482" s="7"/>
      <c r="AF482" s="7"/>
      <c r="AG482" s="7"/>
      <c r="AH482" s="7"/>
      <c r="AI482" s="7"/>
      <c r="AJ482" s="7"/>
      <c r="AK482" s="7"/>
      <c r="AL482" s="7"/>
      <c r="AM482" s="7"/>
      <c r="AN482" s="7"/>
      <c r="AO482" s="7"/>
      <c r="AP482" s="7"/>
      <c r="AQ482" s="7"/>
      <c r="AR482" s="7"/>
      <c r="AS482" s="7"/>
      <c r="AT482" s="7"/>
      <c r="AU482" s="7"/>
      <c r="AV482" s="7"/>
      <c r="AW482" s="7"/>
      <c r="AX482" s="7"/>
      <c r="AY482" s="7"/>
      <c r="AZ482" s="7"/>
      <c r="BA482" s="7"/>
      <c r="BB482" s="7"/>
      <c r="BC482" s="7"/>
      <c r="BD482" s="7"/>
      <c r="BE482" s="7"/>
      <c r="BF482" s="7"/>
      <c r="BG482" s="7"/>
      <c r="BH482" s="7"/>
      <c r="BI482" s="7"/>
      <c r="BJ482" s="7"/>
      <c r="BK482" s="7"/>
      <c r="BL482" s="7"/>
      <c r="BM482" s="7"/>
      <c r="BN482" s="7"/>
      <c r="BO482" s="7"/>
      <c r="BP482" s="7"/>
      <c r="BQ482" s="7"/>
      <c r="BR482" s="7"/>
      <c r="BS482" s="150"/>
      <c r="BT482" s="150"/>
      <c r="BU482" s="150"/>
      <c r="BV482" s="150"/>
      <c r="BW482" s="150"/>
      <c r="BX482" s="7"/>
      <c r="BY482" s="7"/>
    </row>
    <row r="483" spans="1:77" ht="15.7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c r="AA483" s="7"/>
      <c r="AB483" s="7"/>
      <c r="AC483" s="7"/>
      <c r="AD483" s="7"/>
      <c r="AE483" s="7"/>
      <c r="AF483" s="7"/>
      <c r="AG483" s="7"/>
      <c r="AH483" s="7"/>
      <c r="AI483" s="7"/>
      <c r="AJ483" s="7"/>
      <c r="AK483" s="7"/>
      <c r="AL483" s="7"/>
      <c r="AM483" s="7"/>
      <c r="AN483" s="7"/>
      <c r="AO483" s="7"/>
      <c r="AP483" s="7"/>
      <c r="AQ483" s="7"/>
      <c r="AR483" s="7"/>
      <c r="AS483" s="7"/>
      <c r="AT483" s="7"/>
      <c r="AU483" s="7"/>
      <c r="AV483" s="7"/>
      <c r="AW483" s="7"/>
      <c r="AX483" s="7"/>
      <c r="AY483" s="7"/>
      <c r="AZ483" s="7"/>
      <c r="BA483" s="7"/>
      <c r="BB483" s="7"/>
      <c r="BC483" s="7"/>
      <c r="BD483" s="7"/>
      <c r="BE483" s="7"/>
      <c r="BF483" s="7"/>
      <c r="BG483" s="7"/>
      <c r="BH483" s="7"/>
      <c r="BI483" s="7"/>
      <c r="BJ483" s="7"/>
      <c r="BK483" s="7"/>
      <c r="BL483" s="7"/>
      <c r="BM483" s="7"/>
      <c r="BN483" s="7"/>
      <c r="BO483" s="7"/>
      <c r="BP483" s="7"/>
      <c r="BQ483" s="7"/>
      <c r="BR483" s="7"/>
      <c r="BS483" s="150"/>
      <c r="BT483" s="150"/>
      <c r="BU483" s="150"/>
      <c r="BV483" s="150"/>
      <c r="BW483" s="150"/>
      <c r="BX483" s="7"/>
      <c r="BY483" s="7"/>
    </row>
    <row r="484" spans="1:77" ht="15.7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c r="AA484" s="7"/>
      <c r="AB484" s="7"/>
      <c r="AC484" s="7"/>
      <c r="AD484" s="7"/>
      <c r="AE484" s="7"/>
      <c r="AF484" s="7"/>
      <c r="AG484" s="7"/>
      <c r="AH484" s="7"/>
      <c r="AI484" s="7"/>
      <c r="AJ484" s="7"/>
      <c r="AK484" s="7"/>
      <c r="AL484" s="7"/>
      <c r="AM484" s="7"/>
      <c r="AN484" s="7"/>
      <c r="AO484" s="7"/>
      <c r="AP484" s="7"/>
      <c r="AQ484" s="7"/>
      <c r="AR484" s="7"/>
      <c r="AS484" s="7"/>
      <c r="AT484" s="7"/>
      <c r="AU484" s="7"/>
      <c r="AV484" s="7"/>
      <c r="AW484" s="7"/>
      <c r="AX484" s="7"/>
      <c r="AY484" s="7"/>
      <c r="AZ484" s="7"/>
      <c r="BA484" s="7"/>
      <c r="BB484" s="7"/>
      <c r="BC484" s="7"/>
      <c r="BD484" s="7"/>
      <c r="BE484" s="7"/>
      <c r="BF484" s="7"/>
      <c r="BG484" s="7"/>
      <c r="BH484" s="7"/>
      <c r="BI484" s="7"/>
      <c r="BJ484" s="7"/>
      <c r="BK484" s="7"/>
      <c r="BL484" s="7"/>
      <c r="BM484" s="7"/>
      <c r="BN484" s="7"/>
      <c r="BO484" s="7"/>
      <c r="BP484" s="7"/>
      <c r="BQ484" s="7"/>
      <c r="BR484" s="7"/>
      <c r="BS484" s="150"/>
      <c r="BT484" s="150"/>
      <c r="BU484" s="150"/>
      <c r="BV484" s="150"/>
      <c r="BW484" s="150"/>
      <c r="BX484" s="7"/>
      <c r="BY484" s="7"/>
    </row>
    <row r="485" spans="1:77" ht="15.7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c r="AA485" s="7"/>
      <c r="AB485" s="7"/>
      <c r="AC485" s="7"/>
      <c r="AD485" s="7"/>
      <c r="AE485" s="7"/>
      <c r="AF485" s="7"/>
      <c r="AG485" s="7"/>
      <c r="AH485" s="7"/>
      <c r="AI485" s="7"/>
      <c r="AJ485" s="7"/>
      <c r="AK485" s="7"/>
      <c r="AL485" s="7"/>
      <c r="AM485" s="7"/>
      <c r="AN485" s="7"/>
      <c r="AO485" s="7"/>
      <c r="AP485" s="7"/>
      <c r="AQ485" s="7"/>
      <c r="AR485" s="7"/>
      <c r="AS485" s="7"/>
      <c r="AT485" s="7"/>
      <c r="AU485" s="7"/>
      <c r="AV485" s="7"/>
      <c r="AW485" s="7"/>
      <c r="AX485" s="7"/>
      <c r="AY485" s="7"/>
      <c r="AZ485" s="7"/>
      <c r="BA485" s="7"/>
      <c r="BB485" s="7"/>
      <c r="BC485" s="7"/>
      <c r="BD485" s="7"/>
      <c r="BE485" s="7"/>
      <c r="BF485" s="7"/>
      <c r="BG485" s="7"/>
      <c r="BH485" s="7"/>
      <c r="BI485" s="7"/>
      <c r="BJ485" s="7"/>
      <c r="BK485" s="7"/>
      <c r="BL485" s="7"/>
      <c r="BM485" s="7"/>
      <c r="BN485" s="7"/>
      <c r="BO485" s="7"/>
      <c r="BP485" s="7"/>
      <c r="BQ485" s="7"/>
      <c r="BR485" s="7"/>
      <c r="BS485" s="150"/>
      <c r="BT485" s="150"/>
      <c r="BU485" s="150"/>
      <c r="BV485" s="150"/>
      <c r="BW485" s="150"/>
      <c r="BX485" s="7"/>
      <c r="BY485" s="7"/>
    </row>
    <row r="486" spans="1:77" ht="15.7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c r="AA486" s="7"/>
      <c r="AB486" s="7"/>
      <c r="AC486" s="7"/>
      <c r="AD486" s="7"/>
      <c r="AE486" s="7"/>
      <c r="AF486" s="7"/>
      <c r="AG486" s="7"/>
      <c r="AH486" s="7"/>
      <c r="AI486" s="7"/>
      <c r="AJ486" s="7"/>
      <c r="AK486" s="7"/>
      <c r="AL486" s="7"/>
      <c r="AM486" s="7"/>
      <c r="AN486" s="7"/>
      <c r="AO486" s="7"/>
      <c r="AP486" s="7"/>
      <c r="AQ486" s="7"/>
      <c r="AR486" s="7"/>
      <c r="AS486" s="7"/>
      <c r="AT486" s="7"/>
      <c r="AU486" s="7"/>
      <c r="AV486" s="7"/>
      <c r="AW486" s="7"/>
      <c r="AX486" s="7"/>
      <c r="AY486" s="7"/>
      <c r="AZ486" s="7"/>
      <c r="BA486" s="7"/>
      <c r="BB486" s="7"/>
      <c r="BC486" s="7"/>
      <c r="BD486" s="7"/>
      <c r="BE486" s="7"/>
      <c r="BF486" s="7"/>
      <c r="BG486" s="7"/>
      <c r="BH486" s="7"/>
      <c r="BI486" s="7"/>
      <c r="BJ486" s="7"/>
      <c r="BK486" s="7"/>
      <c r="BL486" s="7"/>
      <c r="BM486" s="7"/>
      <c r="BN486" s="7"/>
      <c r="BO486" s="7"/>
      <c r="BP486" s="7"/>
      <c r="BQ486" s="7"/>
      <c r="BR486" s="7"/>
      <c r="BS486" s="150"/>
      <c r="BT486" s="150"/>
      <c r="BU486" s="150"/>
      <c r="BV486" s="150"/>
      <c r="BW486" s="150"/>
      <c r="BX486" s="7"/>
      <c r="BY486" s="7"/>
    </row>
    <row r="487" spans="1:77" ht="15.7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AJ487" s="7"/>
      <c r="AK487" s="7"/>
      <c r="AL487" s="7"/>
      <c r="AM487" s="7"/>
      <c r="AN487" s="7"/>
      <c r="AO487" s="7"/>
      <c r="AP487" s="7"/>
      <c r="AQ487" s="7"/>
      <c r="AR487" s="7"/>
      <c r="AS487" s="7"/>
      <c r="AT487" s="7"/>
      <c r="AU487" s="7"/>
      <c r="AV487" s="7"/>
      <c r="AW487" s="7"/>
      <c r="AX487" s="7"/>
      <c r="AY487" s="7"/>
      <c r="AZ487" s="7"/>
      <c r="BA487" s="7"/>
      <c r="BB487" s="7"/>
      <c r="BC487" s="7"/>
      <c r="BD487" s="7"/>
      <c r="BE487" s="7"/>
      <c r="BF487" s="7"/>
      <c r="BG487" s="7"/>
      <c r="BH487" s="7"/>
      <c r="BI487" s="7"/>
      <c r="BJ487" s="7"/>
      <c r="BK487" s="7"/>
      <c r="BL487" s="7"/>
      <c r="BM487" s="7"/>
      <c r="BN487" s="7"/>
      <c r="BO487" s="7"/>
      <c r="BP487" s="7"/>
      <c r="BQ487" s="7"/>
      <c r="BR487" s="7"/>
      <c r="BS487" s="150"/>
      <c r="BT487" s="150"/>
      <c r="BU487" s="150"/>
      <c r="BV487" s="150"/>
      <c r="BW487" s="150"/>
      <c r="BX487" s="7"/>
      <c r="BY487" s="7"/>
    </row>
    <row r="488" spans="1:77" ht="15.7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c r="AA488" s="7"/>
      <c r="AB488" s="7"/>
      <c r="AC488" s="7"/>
      <c r="AD488" s="7"/>
      <c r="AE488" s="7"/>
      <c r="AF488" s="7"/>
      <c r="AG488" s="7"/>
      <c r="AH488" s="7"/>
      <c r="AI488" s="7"/>
      <c r="AJ488" s="7"/>
      <c r="AK488" s="7"/>
      <c r="AL488" s="7"/>
      <c r="AM488" s="7"/>
      <c r="AN488" s="7"/>
      <c r="AO488" s="7"/>
      <c r="AP488" s="7"/>
      <c r="AQ488" s="7"/>
      <c r="AR488" s="7"/>
      <c r="AS488" s="7"/>
      <c r="AT488" s="7"/>
      <c r="AU488" s="7"/>
      <c r="AV488" s="7"/>
      <c r="AW488" s="7"/>
      <c r="AX488" s="7"/>
      <c r="AY488" s="7"/>
      <c r="AZ488" s="7"/>
      <c r="BA488" s="7"/>
      <c r="BB488" s="7"/>
      <c r="BC488" s="7"/>
      <c r="BD488" s="7"/>
      <c r="BE488" s="7"/>
      <c r="BF488" s="7"/>
      <c r="BG488" s="7"/>
      <c r="BH488" s="7"/>
      <c r="BI488" s="7"/>
      <c r="BJ488" s="7"/>
      <c r="BK488" s="7"/>
      <c r="BL488" s="7"/>
      <c r="BM488" s="7"/>
      <c r="BN488" s="7"/>
      <c r="BO488" s="7"/>
      <c r="BP488" s="7"/>
      <c r="BQ488" s="7"/>
      <c r="BR488" s="7"/>
      <c r="BS488" s="150"/>
      <c r="BT488" s="150"/>
      <c r="BU488" s="150"/>
      <c r="BV488" s="150"/>
      <c r="BW488" s="150"/>
      <c r="BX488" s="7"/>
      <c r="BY488" s="7"/>
    </row>
    <row r="489" spans="1:77" ht="15.7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c r="AA489" s="7"/>
      <c r="AB489" s="7"/>
      <c r="AC489" s="7"/>
      <c r="AD489" s="7"/>
      <c r="AE489" s="7"/>
      <c r="AF489" s="7"/>
      <c r="AG489" s="7"/>
      <c r="AH489" s="7"/>
      <c r="AI489" s="7"/>
      <c r="AJ489" s="7"/>
      <c r="AK489" s="7"/>
      <c r="AL489" s="7"/>
      <c r="AM489" s="7"/>
      <c r="AN489" s="7"/>
      <c r="AO489" s="7"/>
      <c r="AP489" s="7"/>
      <c r="AQ489" s="7"/>
      <c r="AR489" s="7"/>
      <c r="AS489" s="7"/>
      <c r="AT489" s="7"/>
      <c r="AU489" s="7"/>
      <c r="AV489" s="7"/>
      <c r="AW489" s="7"/>
      <c r="AX489" s="7"/>
      <c r="AY489" s="7"/>
      <c r="AZ489" s="7"/>
      <c r="BA489" s="7"/>
      <c r="BB489" s="7"/>
      <c r="BC489" s="7"/>
      <c r="BD489" s="7"/>
      <c r="BE489" s="7"/>
      <c r="BF489" s="7"/>
      <c r="BG489" s="7"/>
      <c r="BH489" s="7"/>
      <c r="BI489" s="7"/>
      <c r="BJ489" s="7"/>
      <c r="BK489" s="7"/>
      <c r="BL489" s="7"/>
      <c r="BM489" s="7"/>
      <c r="BN489" s="7"/>
      <c r="BO489" s="7"/>
      <c r="BP489" s="7"/>
      <c r="BQ489" s="7"/>
      <c r="BR489" s="7"/>
      <c r="BS489" s="150"/>
      <c r="BT489" s="150"/>
      <c r="BU489" s="150"/>
      <c r="BV489" s="150"/>
      <c r="BW489" s="150"/>
      <c r="BX489" s="7"/>
      <c r="BY489" s="7"/>
    </row>
    <row r="490" spans="1:77" ht="15.7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c r="AA490" s="7"/>
      <c r="AB490" s="7"/>
      <c r="AC490" s="7"/>
      <c r="AD490" s="7"/>
      <c r="AE490" s="7"/>
      <c r="AF490" s="7"/>
      <c r="AG490" s="7"/>
      <c r="AH490" s="7"/>
      <c r="AI490" s="7"/>
      <c r="AJ490" s="7"/>
      <c r="AK490" s="7"/>
      <c r="AL490" s="7"/>
      <c r="AM490" s="7"/>
      <c r="AN490" s="7"/>
      <c r="AO490" s="7"/>
      <c r="AP490" s="7"/>
      <c r="AQ490" s="7"/>
      <c r="AR490" s="7"/>
      <c r="AS490" s="7"/>
      <c r="AT490" s="7"/>
      <c r="AU490" s="7"/>
      <c r="AV490" s="7"/>
      <c r="AW490" s="7"/>
      <c r="AX490" s="7"/>
      <c r="AY490" s="7"/>
      <c r="AZ490" s="7"/>
      <c r="BA490" s="7"/>
      <c r="BB490" s="7"/>
      <c r="BC490" s="7"/>
      <c r="BD490" s="7"/>
      <c r="BE490" s="7"/>
      <c r="BF490" s="7"/>
      <c r="BG490" s="7"/>
      <c r="BH490" s="7"/>
      <c r="BI490" s="7"/>
      <c r="BJ490" s="7"/>
      <c r="BK490" s="7"/>
      <c r="BL490" s="7"/>
      <c r="BM490" s="7"/>
      <c r="BN490" s="7"/>
      <c r="BO490" s="7"/>
      <c r="BP490" s="7"/>
      <c r="BQ490" s="7"/>
      <c r="BR490" s="7"/>
      <c r="BS490" s="150"/>
      <c r="BT490" s="150"/>
      <c r="BU490" s="150"/>
      <c r="BV490" s="150"/>
      <c r="BW490" s="150"/>
      <c r="BX490" s="7"/>
      <c r="BY490" s="7"/>
    </row>
    <row r="491" spans="1:77" ht="15.7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c r="AA491" s="7"/>
      <c r="AB491" s="7"/>
      <c r="AC491" s="7"/>
      <c r="AD491" s="7"/>
      <c r="AE491" s="7"/>
      <c r="AF491" s="7"/>
      <c r="AG491" s="7"/>
      <c r="AH491" s="7"/>
      <c r="AI491" s="7"/>
      <c r="AJ491" s="7"/>
      <c r="AK491" s="7"/>
      <c r="AL491" s="7"/>
      <c r="AM491" s="7"/>
      <c r="AN491" s="7"/>
      <c r="AO491" s="7"/>
      <c r="AP491" s="7"/>
      <c r="AQ491" s="7"/>
      <c r="AR491" s="7"/>
      <c r="AS491" s="7"/>
      <c r="AT491" s="7"/>
      <c r="AU491" s="7"/>
      <c r="AV491" s="7"/>
      <c r="AW491" s="7"/>
      <c r="AX491" s="7"/>
      <c r="AY491" s="7"/>
      <c r="AZ491" s="7"/>
      <c r="BA491" s="7"/>
      <c r="BB491" s="7"/>
      <c r="BC491" s="7"/>
      <c r="BD491" s="7"/>
      <c r="BE491" s="7"/>
      <c r="BF491" s="7"/>
      <c r="BG491" s="7"/>
      <c r="BH491" s="7"/>
      <c r="BI491" s="7"/>
      <c r="BJ491" s="7"/>
      <c r="BK491" s="7"/>
      <c r="BL491" s="7"/>
      <c r="BM491" s="7"/>
      <c r="BN491" s="7"/>
      <c r="BO491" s="7"/>
      <c r="BP491" s="7"/>
      <c r="BQ491" s="7"/>
      <c r="BR491" s="7"/>
      <c r="BS491" s="150"/>
      <c r="BT491" s="150"/>
      <c r="BU491" s="150"/>
      <c r="BV491" s="150"/>
      <c r="BW491" s="150"/>
      <c r="BX491" s="7"/>
      <c r="BY491" s="7"/>
    </row>
    <row r="492" spans="1:77" ht="15.7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c r="AA492" s="7"/>
      <c r="AB492" s="7"/>
      <c r="AC492" s="7"/>
      <c r="AD492" s="7"/>
      <c r="AE492" s="7"/>
      <c r="AF492" s="7"/>
      <c r="AG492" s="7"/>
      <c r="AH492" s="7"/>
      <c r="AI492" s="7"/>
      <c r="AJ492" s="7"/>
      <c r="AK492" s="7"/>
      <c r="AL492" s="7"/>
      <c r="AM492" s="7"/>
      <c r="AN492" s="7"/>
      <c r="AO492" s="7"/>
      <c r="AP492" s="7"/>
      <c r="AQ492" s="7"/>
      <c r="AR492" s="7"/>
      <c r="AS492" s="7"/>
      <c r="AT492" s="7"/>
      <c r="AU492" s="7"/>
      <c r="AV492" s="7"/>
      <c r="AW492" s="7"/>
      <c r="AX492" s="7"/>
      <c r="AY492" s="7"/>
      <c r="AZ492" s="7"/>
      <c r="BA492" s="7"/>
      <c r="BB492" s="7"/>
      <c r="BC492" s="7"/>
      <c r="BD492" s="7"/>
      <c r="BE492" s="7"/>
      <c r="BF492" s="7"/>
      <c r="BG492" s="7"/>
      <c r="BH492" s="7"/>
      <c r="BI492" s="7"/>
      <c r="BJ492" s="7"/>
      <c r="BK492" s="7"/>
      <c r="BL492" s="7"/>
      <c r="BM492" s="7"/>
      <c r="BN492" s="7"/>
      <c r="BO492" s="7"/>
      <c r="BP492" s="7"/>
      <c r="BQ492" s="7"/>
      <c r="BR492" s="7"/>
      <c r="BS492" s="150"/>
      <c r="BT492" s="150"/>
      <c r="BU492" s="150"/>
      <c r="BV492" s="150"/>
      <c r="BW492" s="150"/>
      <c r="BX492" s="7"/>
      <c r="BY492" s="7"/>
    </row>
    <row r="493" spans="1:77" ht="15.7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c r="AA493" s="7"/>
      <c r="AB493" s="7"/>
      <c r="AC493" s="7"/>
      <c r="AD493" s="7"/>
      <c r="AE493" s="7"/>
      <c r="AF493" s="7"/>
      <c r="AG493" s="7"/>
      <c r="AH493" s="7"/>
      <c r="AI493" s="7"/>
      <c r="AJ493" s="7"/>
      <c r="AK493" s="7"/>
      <c r="AL493" s="7"/>
      <c r="AM493" s="7"/>
      <c r="AN493" s="7"/>
      <c r="AO493" s="7"/>
      <c r="AP493" s="7"/>
      <c r="AQ493" s="7"/>
      <c r="AR493" s="7"/>
      <c r="AS493" s="7"/>
      <c r="AT493" s="7"/>
      <c r="AU493" s="7"/>
      <c r="AV493" s="7"/>
      <c r="AW493" s="7"/>
      <c r="AX493" s="7"/>
      <c r="AY493" s="7"/>
      <c r="AZ493" s="7"/>
      <c r="BA493" s="7"/>
      <c r="BB493" s="7"/>
      <c r="BC493" s="7"/>
      <c r="BD493" s="7"/>
      <c r="BE493" s="7"/>
      <c r="BF493" s="7"/>
      <c r="BG493" s="7"/>
      <c r="BH493" s="7"/>
      <c r="BI493" s="7"/>
      <c r="BJ493" s="7"/>
      <c r="BK493" s="7"/>
      <c r="BL493" s="7"/>
      <c r="BM493" s="7"/>
      <c r="BN493" s="7"/>
      <c r="BO493" s="7"/>
      <c r="BP493" s="7"/>
      <c r="BQ493" s="7"/>
      <c r="BR493" s="7"/>
      <c r="BS493" s="150"/>
      <c r="BT493" s="150"/>
      <c r="BU493" s="150"/>
      <c r="BV493" s="150"/>
      <c r="BW493" s="150"/>
      <c r="BX493" s="7"/>
      <c r="BY493" s="7"/>
    </row>
    <row r="494" spans="1:77" ht="15.7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c r="AA494" s="7"/>
      <c r="AB494" s="7"/>
      <c r="AC494" s="7"/>
      <c r="AD494" s="7"/>
      <c r="AE494" s="7"/>
      <c r="AF494" s="7"/>
      <c r="AG494" s="7"/>
      <c r="AH494" s="7"/>
      <c r="AI494" s="7"/>
      <c r="AJ494" s="7"/>
      <c r="AK494" s="7"/>
      <c r="AL494" s="7"/>
      <c r="AM494" s="7"/>
      <c r="AN494" s="7"/>
      <c r="AO494" s="7"/>
      <c r="AP494" s="7"/>
      <c r="AQ494" s="7"/>
      <c r="AR494" s="7"/>
      <c r="AS494" s="7"/>
      <c r="AT494" s="7"/>
      <c r="AU494" s="7"/>
      <c r="AV494" s="7"/>
      <c r="AW494" s="7"/>
      <c r="AX494" s="7"/>
      <c r="AY494" s="7"/>
      <c r="AZ494" s="7"/>
      <c r="BA494" s="7"/>
      <c r="BB494" s="7"/>
      <c r="BC494" s="7"/>
      <c r="BD494" s="7"/>
      <c r="BE494" s="7"/>
      <c r="BF494" s="7"/>
      <c r="BG494" s="7"/>
      <c r="BH494" s="7"/>
      <c r="BI494" s="7"/>
      <c r="BJ494" s="7"/>
      <c r="BK494" s="7"/>
      <c r="BL494" s="7"/>
      <c r="BM494" s="7"/>
      <c r="BN494" s="7"/>
      <c r="BO494" s="7"/>
      <c r="BP494" s="7"/>
      <c r="BQ494" s="7"/>
      <c r="BR494" s="7"/>
      <c r="BS494" s="150"/>
      <c r="BT494" s="150"/>
      <c r="BU494" s="150"/>
      <c r="BV494" s="150"/>
      <c r="BW494" s="150"/>
      <c r="BX494" s="7"/>
      <c r="BY494" s="7"/>
    </row>
    <row r="495" spans="1:77" ht="15.7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c r="AA495" s="7"/>
      <c r="AB495" s="7"/>
      <c r="AC495" s="7"/>
      <c r="AD495" s="7"/>
      <c r="AE495" s="7"/>
      <c r="AF495" s="7"/>
      <c r="AG495" s="7"/>
      <c r="AH495" s="7"/>
      <c r="AI495" s="7"/>
      <c r="AJ495" s="7"/>
      <c r="AK495" s="7"/>
      <c r="AL495" s="7"/>
      <c r="AM495" s="7"/>
      <c r="AN495" s="7"/>
      <c r="AO495" s="7"/>
      <c r="AP495" s="7"/>
      <c r="AQ495" s="7"/>
      <c r="AR495" s="7"/>
      <c r="AS495" s="7"/>
      <c r="AT495" s="7"/>
      <c r="AU495" s="7"/>
      <c r="AV495" s="7"/>
      <c r="AW495" s="7"/>
      <c r="AX495" s="7"/>
      <c r="AY495" s="7"/>
      <c r="AZ495" s="7"/>
      <c r="BA495" s="7"/>
      <c r="BB495" s="7"/>
      <c r="BC495" s="7"/>
      <c r="BD495" s="7"/>
      <c r="BE495" s="7"/>
      <c r="BF495" s="7"/>
      <c r="BG495" s="7"/>
      <c r="BH495" s="7"/>
      <c r="BI495" s="7"/>
      <c r="BJ495" s="7"/>
      <c r="BK495" s="7"/>
      <c r="BL495" s="7"/>
      <c r="BM495" s="7"/>
      <c r="BN495" s="7"/>
      <c r="BO495" s="7"/>
      <c r="BP495" s="7"/>
      <c r="BQ495" s="7"/>
      <c r="BR495" s="7"/>
      <c r="BS495" s="150"/>
      <c r="BT495" s="150"/>
      <c r="BU495" s="150"/>
      <c r="BV495" s="150"/>
      <c r="BW495" s="150"/>
      <c r="BX495" s="7"/>
      <c r="BY495" s="7"/>
    </row>
    <row r="496" spans="1:77" ht="15.7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c r="AA496" s="7"/>
      <c r="AB496" s="7"/>
      <c r="AC496" s="7"/>
      <c r="AD496" s="7"/>
      <c r="AE496" s="7"/>
      <c r="AF496" s="7"/>
      <c r="AG496" s="7"/>
      <c r="AH496" s="7"/>
      <c r="AI496" s="7"/>
      <c r="AJ496" s="7"/>
      <c r="AK496" s="7"/>
      <c r="AL496" s="7"/>
      <c r="AM496" s="7"/>
      <c r="AN496" s="7"/>
      <c r="AO496" s="7"/>
      <c r="AP496" s="7"/>
      <c r="AQ496" s="7"/>
      <c r="AR496" s="7"/>
      <c r="AS496" s="7"/>
      <c r="AT496" s="7"/>
      <c r="AU496" s="7"/>
      <c r="AV496" s="7"/>
      <c r="AW496" s="7"/>
      <c r="AX496" s="7"/>
      <c r="AY496" s="7"/>
      <c r="AZ496" s="7"/>
      <c r="BA496" s="7"/>
      <c r="BB496" s="7"/>
      <c r="BC496" s="7"/>
      <c r="BD496" s="7"/>
      <c r="BE496" s="7"/>
      <c r="BF496" s="7"/>
      <c r="BG496" s="7"/>
      <c r="BH496" s="7"/>
      <c r="BI496" s="7"/>
      <c r="BJ496" s="7"/>
      <c r="BK496" s="7"/>
      <c r="BL496" s="7"/>
      <c r="BM496" s="7"/>
      <c r="BN496" s="7"/>
      <c r="BO496" s="7"/>
      <c r="BP496" s="7"/>
      <c r="BQ496" s="7"/>
      <c r="BR496" s="7"/>
      <c r="BS496" s="150"/>
      <c r="BT496" s="150"/>
      <c r="BU496" s="150"/>
      <c r="BV496" s="150"/>
      <c r="BW496" s="150"/>
      <c r="BX496" s="7"/>
      <c r="BY496" s="7"/>
    </row>
    <row r="497" spans="1:77" ht="15.7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c r="AA497" s="7"/>
      <c r="AB497" s="7"/>
      <c r="AC497" s="7"/>
      <c r="AD497" s="7"/>
      <c r="AE497" s="7"/>
      <c r="AF497" s="7"/>
      <c r="AG497" s="7"/>
      <c r="AH497" s="7"/>
      <c r="AI497" s="7"/>
      <c r="AJ497" s="7"/>
      <c r="AK497" s="7"/>
      <c r="AL497" s="7"/>
      <c r="AM497" s="7"/>
      <c r="AN497" s="7"/>
      <c r="AO497" s="7"/>
      <c r="AP497" s="7"/>
      <c r="AQ497" s="7"/>
      <c r="AR497" s="7"/>
      <c r="AS497" s="7"/>
      <c r="AT497" s="7"/>
      <c r="AU497" s="7"/>
      <c r="AV497" s="7"/>
      <c r="AW497" s="7"/>
      <c r="AX497" s="7"/>
      <c r="AY497" s="7"/>
      <c r="AZ497" s="7"/>
      <c r="BA497" s="7"/>
      <c r="BB497" s="7"/>
      <c r="BC497" s="7"/>
      <c r="BD497" s="7"/>
      <c r="BE497" s="7"/>
      <c r="BF497" s="7"/>
      <c r="BG497" s="7"/>
      <c r="BH497" s="7"/>
      <c r="BI497" s="7"/>
      <c r="BJ497" s="7"/>
      <c r="BK497" s="7"/>
      <c r="BL497" s="7"/>
      <c r="BM497" s="7"/>
      <c r="BN497" s="7"/>
      <c r="BO497" s="7"/>
      <c r="BP497" s="7"/>
      <c r="BQ497" s="7"/>
      <c r="BR497" s="7"/>
      <c r="BS497" s="150"/>
      <c r="BT497" s="150"/>
      <c r="BU497" s="150"/>
      <c r="BV497" s="150"/>
      <c r="BW497" s="150"/>
      <c r="BX497" s="7"/>
      <c r="BY497" s="7"/>
    </row>
    <row r="498" spans="1:77" ht="15.7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c r="AA498" s="7"/>
      <c r="AB498" s="7"/>
      <c r="AC498" s="7"/>
      <c r="AD498" s="7"/>
      <c r="AE498" s="7"/>
      <c r="AF498" s="7"/>
      <c r="AG498" s="7"/>
      <c r="AH498" s="7"/>
      <c r="AI498" s="7"/>
      <c r="AJ498" s="7"/>
      <c r="AK498" s="7"/>
      <c r="AL498" s="7"/>
      <c r="AM498" s="7"/>
      <c r="AN498" s="7"/>
      <c r="AO498" s="7"/>
      <c r="AP498" s="7"/>
      <c r="AQ498" s="7"/>
      <c r="AR498" s="7"/>
      <c r="AS498" s="7"/>
      <c r="AT498" s="7"/>
      <c r="AU498" s="7"/>
      <c r="AV498" s="7"/>
      <c r="AW498" s="7"/>
      <c r="AX498" s="7"/>
      <c r="AY498" s="7"/>
      <c r="AZ498" s="7"/>
      <c r="BA498" s="7"/>
      <c r="BB498" s="7"/>
      <c r="BC498" s="7"/>
      <c r="BD498" s="7"/>
      <c r="BE498" s="7"/>
      <c r="BF498" s="7"/>
      <c r="BG498" s="7"/>
      <c r="BH498" s="7"/>
      <c r="BI498" s="7"/>
      <c r="BJ498" s="7"/>
      <c r="BK498" s="7"/>
      <c r="BL498" s="7"/>
      <c r="BM498" s="7"/>
      <c r="BN498" s="7"/>
      <c r="BO498" s="7"/>
      <c r="BP498" s="7"/>
      <c r="BQ498" s="7"/>
      <c r="BR498" s="7"/>
      <c r="BS498" s="150"/>
      <c r="BT498" s="150"/>
      <c r="BU498" s="150"/>
      <c r="BV498" s="150"/>
      <c r="BW498" s="150"/>
      <c r="BX498" s="7"/>
      <c r="BY498" s="7"/>
    </row>
    <row r="499" spans="1:77" ht="15.7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c r="AA499" s="7"/>
      <c r="AB499" s="7"/>
      <c r="AC499" s="7"/>
      <c r="AD499" s="7"/>
      <c r="AE499" s="7"/>
      <c r="AF499" s="7"/>
      <c r="AG499" s="7"/>
      <c r="AH499" s="7"/>
      <c r="AI499" s="7"/>
      <c r="AJ499" s="7"/>
      <c r="AK499" s="7"/>
      <c r="AL499" s="7"/>
      <c r="AM499" s="7"/>
      <c r="AN499" s="7"/>
      <c r="AO499" s="7"/>
      <c r="AP499" s="7"/>
      <c r="AQ499" s="7"/>
      <c r="AR499" s="7"/>
      <c r="AS499" s="7"/>
      <c r="AT499" s="7"/>
      <c r="AU499" s="7"/>
      <c r="AV499" s="7"/>
      <c r="AW499" s="7"/>
      <c r="AX499" s="7"/>
      <c r="AY499" s="7"/>
      <c r="AZ499" s="7"/>
      <c r="BA499" s="7"/>
      <c r="BB499" s="7"/>
      <c r="BC499" s="7"/>
      <c r="BD499" s="7"/>
      <c r="BE499" s="7"/>
      <c r="BF499" s="7"/>
      <c r="BG499" s="7"/>
      <c r="BH499" s="7"/>
      <c r="BI499" s="7"/>
      <c r="BJ499" s="7"/>
      <c r="BK499" s="7"/>
      <c r="BL499" s="7"/>
      <c r="BM499" s="7"/>
      <c r="BN499" s="7"/>
      <c r="BO499" s="7"/>
      <c r="BP499" s="7"/>
      <c r="BQ499" s="7"/>
      <c r="BR499" s="7"/>
      <c r="BS499" s="150"/>
      <c r="BT499" s="150"/>
      <c r="BU499" s="150"/>
      <c r="BV499" s="150"/>
      <c r="BW499" s="150"/>
      <c r="BX499" s="7"/>
      <c r="BY499" s="7"/>
    </row>
    <row r="500" spans="1:77" ht="15.7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c r="AA500" s="7"/>
      <c r="AB500" s="7"/>
      <c r="AC500" s="7"/>
      <c r="AD500" s="7"/>
      <c r="AE500" s="7"/>
      <c r="AF500" s="7"/>
      <c r="AG500" s="7"/>
      <c r="AH500" s="7"/>
      <c r="AI500" s="7"/>
      <c r="AJ500" s="7"/>
      <c r="AK500" s="7"/>
      <c r="AL500" s="7"/>
      <c r="AM500" s="7"/>
      <c r="AN500" s="7"/>
      <c r="AO500" s="7"/>
      <c r="AP500" s="7"/>
      <c r="AQ500" s="7"/>
      <c r="AR500" s="7"/>
      <c r="AS500" s="7"/>
      <c r="AT500" s="7"/>
      <c r="AU500" s="7"/>
      <c r="AV500" s="7"/>
      <c r="AW500" s="7"/>
      <c r="AX500" s="7"/>
      <c r="AY500" s="7"/>
      <c r="AZ500" s="7"/>
      <c r="BA500" s="7"/>
      <c r="BB500" s="7"/>
      <c r="BC500" s="7"/>
      <c r="BD500" s="7"/>
      <c r="BE500" s="7"/>
      <c r="BF500" s="7"/>
      <c r="BG500" s="7"/>
      <c r="BH500" s="7"/>
      <c r="BI500" s="7"/>
      <c r="BJ500" s="7"/>
      <c r="BK500" s="7"/>
      <c r="BL500" s="7"/>
      <c r="BM500" s="7"/>
      <c r="BN500" s="7"/>
      <c r="BO500" s="7"/>
      <c r="BP500" s="7"/>
      <c r="BQ500" s="7"/>
      <c r="BR500" s="7"/>
      <c r="BS500" s="150"/>
      <c r="BT500" s="150"/>
      <c r="BU500" s="150"/>
      <c r="BV500" s="150"/>
      <c r="BW500" s="150"/>
      <c r="BX500" s="7"/>
      <c r="BY500" s="7"/>
    </row>
    <row r="501" spans="1:77" ht="15.7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c r="AA501" s="7"/>
      <c r="AB501" s="7"/>
      <c r="AC501" s="7"/>
      <c r="AD501" s="7"/>
      <c r="AE501" s="7"/>
      <c r="AF501" s="7"/>
      <c r="AG501" s="7"/>
      <c r="AH501" s="7"/>
      <c r="AI501" s="7"/>
      <c r="AJ501" s="7"/>
      <c r="AK501" s="7"/>
      <c r="AL501" s="7"/>
      <c r="AM501" s="7"/>
      <c r="AN501" s="7"/>
      <c r="AO501" s="7"/>
      <c r="AP501" s="7"/>
      <c r="AQ501" s="7"/>
      <c r="AR501" s="7"/>
      <c r="AS501" s="7"/>
      <c r="AT501" s="7"/>
      <c r="AU501" s="7"/>
      <c r="AV501" s="7"/>
      <c r="AW501" s="7"/>
      <c r="AX501" s="7"/>
      <c r="AY501" s="7"/>
      <c r="AZ501" s="7"/>
      <c r="BA501" s="7"/>
      <c r="BB501" s="7"/>
      <c r="BC501" s="7"/>
      <c r="BD501" s="7"/>
      <c r="BE501" s="7"/>
      <c r="BF501" s="7"/>
      <c r="BG501" s="7"/>
      <c r="BH501" s="7"/>
      <c r="BI501" s="7"/>
      <c r="BJ501" s="7"/>
      <c r="BK501" s="7"/>
      <c r="BL501" s="7"/>
      <c r="BM501" s="7"/>
      <c r="BN501" s="7"/>
      <c r="BO501" s="7"/>
      <c r="BP501" s="7"/>
      <c r="BQ501" s="7"/>
      <c r="BR501" s="7"/>
      <c r="BS501" s="150"/>
      <c r="BT501" s="150"/>
      <c r="BU501" s="150"/>
      <c r="BV501" s="150"/>
      <c r="BW501" s="150"/>
      <c r="BX501" s="7"/>
      <c r="BY501" s="7"/>
    </row>
    <row r="502" spans="1:77" ht="15.7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c r="AA502" s="7"/>
      <c r="AB502" s="7"/>
      <c r="AC502" s="7"/>
      <c r="AD502" s="7"/>
      <c r="AE502" s="7"/>
      <c r="AF502" s="7"/>
      <c r="AG502" s="7"/>
      <c r="AH502" s="7"/>
      <c r="AI502" s="7"/>
      <c r="AJ502" s="7"/>
      <c r="AK502" s="7"/>
      <c r="AL502" s="7"/>
      <c r="AM502" s="7"/>
      <c r="AN502" s="7"/>
      <c r="AO502" s="7"/>
      <c r="AP502" s="7"/>
      <c r="AQ502" s="7"/>
      <c r="AR502" s="7"/>
      <c r="AS502" s="7"/>
      <c r="AT502" s="7"/>
      <c r="AU502" s="7"/>
      <c r="AV502" s="7"/>
      <c r="AW502" s="7"/>
      <c r="AX502" s="7"/>
      <c r="AY502" s="7"/>
      <c r="AZ502" s="7"/>
      <c r="BA502" s="7"/>
      <c r="BB502" s="7"/>
      <c r="BC502" s="7"/>
      <c r="BD502" s="7"/>
      <c r="BE502" s="7"/>
      <c r="BF502" s="7"/>
      <c r="BG502" s="7"/>
      <c r="BH502" s="7"/>
      <c r="BI502" s="7"/>
      <c r="BJ502" s="7"/>
      <c r="BK502" s="7"/>
      <c r="BL502" s="7"/>
      <c r="BM502" s="7"/>
      <c r="BN502" s="7"/>
      <c r="BO502" s="7"/>
      <c r="BP502" s="7"/>
      <c r="BQ502" s="7"/>
      <c r="BR502" s="7"/>
      <c r="BS502" s="150"/>
      <c r="BT502" s="150"/>
      <c r="BU502" s="150"/>
      <c r="BV502" s="150"/>
      <c r="BW502" s="150"/>
      <c r="BX502" s="7"/>
      <c r="BY502" s="7"/>
    </row>
    <row r="503" spans="1:77" ht="15.7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c r="AA503" s="7"/>
      <c r="AB503" s="7"/>
      <c r="AC503" s="7"/>
      <c r="AD503" s="7"/>
      <c r="AE503" s="7"/>
      <c r="AF503" s="7"/>
      <c r="AG503" s="7"/>
      <c r="AH503" s="7"/>
      <c r="AI503" s="7"/>
      <c r="AJ503" s="7"/>
      <c r="AK503" s="7"/>
      <c r="AL503" s="7"/>
      <c r="AM503" s="7"/>
      <c r="AN503" s="7"/>
      <c r="AO503" s="7"/>
      <c r="AP503" s="7"/>
      <c r="AQ503" s="7"/>
      <c r="AR503" s="7"/>
      <c r="AS503" s="7"/>
      <c r="AT503" s="7"/>
      <c r="AU503" s="7"/>
      <c r="AV503" s="7"/>
      <c r="AW503" s="7"/>
      <c r="AX503" s="7"/>
      <c r="AY503" s="7"/>
      <c r="AZ503" s="7"/>
      <c r="BA503" s="7"/>
      <c r="BB503" s="7"/>
      <c r="BC503" s="7"/>
      <c r="BD503" s="7"/>
      <c r="BE503" s="7"/>
      <c r="BF503" s="7"/>
      <c r="BG503" s="7"/>
      <c r="BH503" s="7"/>
      <c r="BI503" s="7"/>
      <c r="BJ503" s="7"/>
      <c r="BK503" s="7"/>
      <c r="BL503" s="7"/>
      <c r="BM503" s="7"/>
      <c r="BN503" s="7"/>
      <c r="BO503" s="7"/>
      <c r="BP503" s="7"/>
      <c r="BQ503" s="7"/>
      <c r="BR503" s="7"/>
      <c r="BS503" s="150"/>
      <c r="BT503" s="150"/>
      <c r="BU503" s="150"/>
      <c r="BV503" s="150"/>
      <c r="BW503" s="150"/>
      <c r="BX503" s="7"/>
      <c r="BY503" s="7"/>
    </row>
    <row r="504" spans="1:77" ht="15.7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c r="AA504" s="7"/>
      <c r="AB504" s="7"/>
      <c r="AC504" s="7"/>
      <c r="AD504" s="7"/>
      <c r="AE504" s="7"/>
      <c r="AF504" s="7"/>
      <c r="AG504" s="7"/>
      <c r="AH504" s="7"/>
      <c r="AI504" s="7"/>
      <c r="AJ504" s="7"/>
      <c r="AK504" s="7"/>
      <c r="AL504" s="7"/>
      <c r="AM504" s="7"/>
      <c r="AN504" s="7"/>
      <c r="AO504" s="7"/>
      <c r="AP504" s="7"/>
      <c r="AQ504" s="7"/>
      <c r="AR504" s="7"/>
      <c r="AS504" s="7"/>
      <c r="AT504" s="7"/>
      <c r="AU504" s="7"/>
      <c r="AV504" s="7"/>
      <c r="AW504" s="7"/>
      <c r="AX504" s="7"/>
      <c r="AY504" s="7"/>
      <c r="AZ504" s="7"/>
      <c r="BA504" s="7"/>
      <c r="BB504" s="7"/>
      <c r="BC504" s="7"/>
      <c r="BD504" s="7"/>
      <c r="BE504" s="7"/>
      <c r="BF504" s="7"/>
      <c r="BG504" s="7"/>
      <c r="BH504" s="7"/>
      <c r="BI504" s="7"/>
      <c r="BJ504" s="7"/>
      <c r="BK504" s="7"/>
      <c r="BL504" s="7"/>
      <c r="BM504" s="7"/>
      <c r="BN504" s="7"/>
      <c r="BO504" s="7"/>
      <c r="BP504" s="7"/>
      <c r="BQ504" s="7"/>
      <c r="BR504" s="7"/>
      <c r="BS504" s="150"/>
      <c r="BT504" s="150"/>
      <c r="BU504" s="150"/>
      <c r="BV504" s="150"/>
      <c r="BW504" s="150"/>
      <c r="BX504" s="7"/>
      <c r="BY504" s="7"/>
    </row>
    <row r="505" spans="1:77" ht="15.7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c r="AA505" s="7"/>
      <c r="AB505" s="7"/>
      <c r="AC505" s="7"/>
      <c r="AD505" s="7"/>
      <c r="AE505" s="7"/>
      <c r="AF505" s="7"/>
      <c r="AG505" s="7"/>
      <c r="AH505" s="7"/>
      <c r="AI505" s="7"/>
      <c r="AJ505" s="7"/>
      <c r="AK505" s="7"/>
      <c r="AL505" s="7"/>
      <c r="AM505" s="7"/>
      <c r="AN505" s="7"/>
      <c r="AO505" s="7"/>
      <c r="AP505" s="7"/>
      <c r="AQ505" s="7"/>
      <c r="AR505" s="7"/>
      <c r="AS505" s="7"/>
      <c r="AT505" s="7"/>
      <c r="AU505" s="7"/>
      <c r="AV505" s="7"/>
      <c r="AW505" s="7"/>
      <c r="AX505" s="7"/>
      <c r="AY505" s="7"/>
      <c r="AZ505" s="7"/>
      <c r="BA505" s="7"/>
      <c r="BB505" s="7"/>
      <c r="BC505" s="7"/>
      <c r="BD505" s="7"/>
      <c r="BE505" s="7"/>
      <c r="BF505" s="7"/>
      <c r="BG505" s="7"/>
      <c r="BH505" s="7"/>
      <c r="BI505" s="7"/>
      <c r="BJ505" s="7"/>
      <c r="BK505" s="7"/>
      <c r="BL505" s="7"/>
      <c r="BM505" s="7"/>
      <c r="BN505" s="7"/>
      <c r="BO505" s="7"/>
      <c r="BP505" s="7"/>
      <c r="BQ505" s="7"/>
      <c r="BR505" s="7"/>
      <c r="BS505" s="150"/>
      <c r="BT505" s="150"/>
      <c r="BU505" s="150"/>
      <c r="BV505" s="150"/>
      <c r="BW505" s="150"/>
      <c r="BX505" s="7"/>
      <c r="BY505" s="7"/>
    </row>
    <row r="506" spans="1:77" ht="15.7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c r="AA506" s="7"/>
      <c r="AB506" s="7"/>
      <c r="AC506" s="7"/>
      <c r="AD506" s="7"/>
      <c r="AE506" s="7"/>
      <c r="AF506" s="7"/>
      <c r="AG506" s="7"/>
      <c r="AH506" s="7"/>
      <c r="AI506" s="7"/>
      <c r="AJ506" s="7"/>
      <c r="AK506" s="7"/>
      <c r="AL506" s="7"/>
      <c r="AM506" s="7"/>
      <c r="AN506" s="7"/>
      <c r="AO506" s="7"/>
      <c r="AP506" s="7"/>
      <c r="AQ506" s="7"/>
      <c r="AR506" s="7"/>
      <c r="AS506" s="7"/>
      <c r="AT506" s="7"/>
      <c r="AU506" s="7"/>
      <c r="AV506" s="7"/>
      <c r="AW506" s="7"/>
      <c r="AX506" s="7"/>
      <c r="AY506" s="7"/>
      <c r="AZ506" s="7"/>
      <c r="BA506" s="7"/>
      <c r="BB506" s="7"/>
      <c r="BC506" s="7"/>
      <c r="BD506" s="7"/>
      <c r="BE506" s="7"/>
      <c r="BF506" s="7"/>
      <c r="BG506" s="7"/>
      <c r="BH506" s="7"/>
      <c r="BI506" s="7"/>
      <c r="BJ506" s="7"/>
      <c r="BK506" s="7"/>
      <c r="BL506" s="7"/>
      <c r="BM506" s="7"/>
      <c r="BN506" s="7"/>
      <c r="BO506" s="7"/>
      <c r="BP506" s="7"/>
      <c r="BQ506" s="7"/>
      <c r="BR506" s="7"/>
      <c r="BS506" s="150"/>
      <c r="BT506" s="150"/>
      <c r="BU506" s="150"/>
      <c r="BV506" s="150"/>
      <c r="BW506" s="150"/>
      <c r="BX506" s="7"/>
      <c r="BY506" s="7"/>
    </row>
    <row r="507" spans="1:77" ht="15.7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c r="AA507" s="7"/>
      <c r="AB507" s="7"/>
      <c r="AC507" s="7"/>
      <c r="AD507" s="7"/>
      <c r="AE507" s="7"/>
      <c r="AF507" s="7"/>
      <c r="AG507" s="7"/>
      <c r="AH507" s="7"/>
      <c r="AI507" s="7"/>
      <c r="AJ507" s="7"/>
      <c r="AK507" s="7"/>
      <c r="AL507" s="7"/>
      <c r="AM507" s="7"/>
      <c r="AN507" s="7"/>
      <c r="AO507" s="7"/>
      <c r="AP507" s="7"/>
      <c r="AQ507" s="7"/>
      <c r="AR507" s="7"/>
      <c r="AS507" s="7"/>
      <c r="AT507" s="7"/>
      <c r="AU507" s="7"/>
      <c r="AV507" s="7"/>
      <c r="AW507" s="7"/>
      <c r="AX507" s="7"/>
      <c r="AY507" s="7"/>
      <c r="AZ507" s="7"/>
      <c r="BA507" s="7"/>
      <c r="BB507" s="7"/>
      <c r="BC507" s="7"/>
      <c r="BD507" s="7"/>
      <c r="BE507" s="7"/>
      <c r="BF507" s="7"/>
      <c r="BG507" s="7"/>
      <c r="BH507" s="7"/>
      <c r="BI507" s="7"/>
      <c r="BJ507" s="7"/>
      <c r="BK507" s="7"/>
      <c r="BL507" s="7"/>
      <c r="BM507" s="7"/>
      <c r="BN507" s="7"/>
      <c r="BO507" s="7"/>
      <c r="BP507" s="7"/>
      <c r="BQ507" s="7"/>
      <c r="BR507" s="7"/>
      <c r="BS507" s="150"/>
      <c r="BT507" s="150"/>
      <c r="BU507" s="150"/>
      <c r="BV507" s="150"/>
      <c r="BW507" s="150"/>
      <c r="BX507" s="7"/>
      <c r="BY507" s="7"/>
    </row>
    <row r="508" spans="1:77" ht="15.7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c r="AA508" s="7"/>
      <c r="AB508" s="7"/>
      <c r="AC508" s="7"/>
      <c r="AD508" s="7"/>
      <c r="AE508" s="7"/>
      <c r="AF508" s="7"/>
      <c r="AG508" s="7"/>
      <c r="AH508" s="7"/>
      <c r="AI508" s="7"/>
      <c r="AJ508" s="7"/>
      <c r="AK508" s="7"/>
      <c r="AL508" s="7"/>
      <c r="AM508" s="7"/>
      <c r="AN508" s="7"/>
      <c r="AO508" s="7"/>
      <c r="AP508" s="7"/>
      <c r="AQ508" s="7"/>
      <c r="AR508" s="7"/>
      <c r="AS508" s="7"/>
      <c r="AT508" s="7"/>
      <c r="AU508" s="7"/>
      <c r="AV508" s="7"/>
      <c r="AW508" s="7"/>
      <c r="AX508" s="7"/>
      <c r="AY508" s="7"/>
      <c r="AZ508" s="7"/>
      <c r="BA508" s="7"/>
      <c r="BB508" s="7"/>
      <c r="BC508" s="7"/>
      <c r="BD508" s="7"/>
      <c r="BE508" s="7"/>
      <c r="BF508" s="7"/>
      <c r="BG508" s="7"/>
      <c r="BH508" s="7"/>
      <c r="BI508" s="7"/>
      <c r="BJ508" s="7"/>
      <c r="BK508" s="7"/>
      <c r="BL508" s="7"/>
      <c r="BM508" s="7"/>
      <c r="BN508" s="7"/>
      <c r="BO508" s="7"/>
      <c r="BP508" s="7"/>
      <c r="BQ508" s="7"/>
      <c r="BR508" s="7"/>
      <c r="BS508" s="150"/>
      <c r="BT508" s="150"/>
      <c r="BU508" s="150"/>
      <c r="BV508" s="150"/>
      <c r="BW508" s="150"/>
      <c r="BX508" s="7"/>
      <c r="BY508" s="7"/>
    </row>
    <row r="509" spans="1:77" ht="15.7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c r="AA509" s="7"/>
      <c r="AB509" s="7"/>
      <c r="AC509" s="7"/>
      <c r="AD509" s="7"/>
      <c r="AE509" s="7"/>
      <c r="AF509" s="7"/>
      <c r="AG509" s="7"/>
      <c r="AH509" s="7"/>
      <c r="AI509" s="7"/>
      <c r="AJ509" s="7"/>
      <c r="AK509" s="7"/>
      <c r="AL509" s="7"/>
      <c r="AM509" s="7"/>
      <c r="AN509" s="7"/>
      <c r="AO509" s="7"/>
      <c r="AP509" s="7"/>
      <c r="AQ509" s="7"/>
      <c r="AR509" s="7"/>
      <c r="AS509" s="7"/>
      <c r="AT509" s="7"/>
      <c r="AU509" s="7"/>
      <c r="AV509" s="7"/>
      <c r="AW509" s="7"/>
      <c r="AX509" s="7"/>
      <c r="AY509" s="7"/>
      <c r="AZ509" s="7"/>
      <c r="BA509" s="7"/>
      <c r="BB509" s="7"/>
      <c r="BC509" s="7"/>
      <c r="BD509" s="7"/>
      <c r="BE509" s="7"/>
      <c r="BF509" s="7"/>
      <c r="BG509" s="7"/>
      <c r="BH509" s="7"/>
      <c r="BI509" s="7"/>
      <c r="BJ509" s="7"/>
      <c r="BK509" s="7"/>
      <c r="BL509" s="7"/>
      <c r="BM509" s="7"/>
      <c r="BN509" s="7"/>
      <c r="BO509" s="7"/>
      <c r="BP509" s="7"/>
      <c r="BQ509" s="7"/>
      <c r="BR509" s="7"/>
      <c r="BS509" s="150"/>
      <c r="BT509" s="150"/>
      <c r="BU509" s="150"/>
      <c r="BV509" s="150"/>
      <c r="BW509" s="150"/>
      <c r="BX509" s="7"/>
      <c r="BY509" s="7"/>
    </row>
    <row r="510" spans="1:77" ht="15.7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c r="AA510" s="7"/>
      <c r="AB510" s="7"/>
      <c r="AC510" s="7"/>
      <c r="AD510" s="7"/>
      <c r="AE510" s="7"/>
      <c r="AF510" s="7"/>
      <c r="AG510" s="7"/>
      <c r="AH510" s="7"/>
      <c r="AI510" s="7"/>
      <c r="AJ510" s="7"/>
      <c r="AK510" s="7"/>
      <c r="AL510" s="7"/>
      <c r="AM510" s="7"/>
      <c r="AN510" s="7"/>
      <c r="AO510" s="7"/>
      <c r="AP510" s="7"/>
      <c r="AQ510" s="7"/>
      <c r="AR510" s="7"/>
      <c r="AS510" s="7"/>
      <c r="AT510" s="7"/>
      <c r="AU510" s="7"/>
      <c r="AV510" s="7"/>
      <c r="AW510" s="7"/>
      <c r="AX510" s="7"/>
      <c r="AY510" s="7"/>
      <c r="AZ510" s="7"/>
      <c r="BA510" s="7"/>
      <c r="BB510" s="7"/>
      <c r="BC510" s="7"/>
      <c r="BD510" s="7"/>
      <c r="BE510" s="7"/>
      <c r="BF510" s="7"/>
      <c r="BG510" s="7"/>
      <c r="BH510" s="7"/>
      <c r="BI510" s="7"/>
      <c r="BJ510" s="7"/>
      <c r="BK510" s="7"/>
      <c r="BL510" s="7"/>
      <c r="BM510" s="7"/>
      <c r="BN510" s="7"/>
      <c r="BO510" s="7"/>
      <c r="BP510" s="7"/>
      <c r="BQ510" s="7"/>
      <c r="BR510" s="7"/>
      <c r="BS510" s="150"/>
      <c r="BT510" s="150"/>
      <c r="BU510" s="150"/>
      <c r="BV510" s="150"/>
      <c r="BW510" s="150"/>
      <c r="BX510" s="7"/>
      <c r="BY510" s="7"/>
    </row>
    <row r="511" spans="1:77" ht="15.7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c r="AA511" s="7"/>
      <c r="AB511" s="7"/>
      <c r="AC511" s="7"/>
      <c r="AD511" s="7"/>
      <c r="AE511" s="7"/>
      <c r="AF511" s="7"/>
      <c r="AG511" s="7"/>
      <c r="AH511" s="7"/>
      <c r="AI511" s="7"/>
      <c r="AJ511" s="7"/>
      <c r="AK511" s="7"/>
      <c r="AL511" s="7"/>
      <c r="AM511" s="7"/>
      <c r="AN511" s="7"/>
      <c r="AO511" s="7"/>
      <c r="AP511" s="7"/>
      <c r="AQ511" s="7"/>
      <c r="AR511" s="7"/>
      <c r="AS511" s="7"/>
      <c r="AT511" s="7"/>
      <c r="AU511" s="7"/>
      <c r="AV511" s="7"/>
      <c r="AW511" s="7"/>
      <c r="AX511" s="7"/>
      <c r="AY511" s="7"/>
      <c r="AZ511" s="7"/>
      <c r="BA511" s="7"/>
      <c r="BB511" s="7"/>
      <c r="BC511" s="7"/>
      <c r="BD511" s="7"/>
      <c r="BE511" s="7"/>
      <c r="BF511" s="7"/>
      <c r="BG511" s="7"/>
      <c r="BH511" s="7"/>
      <c r="BI511" s="7"/>
      <c r="BJ511" s="7"/>
      <c r="BK511" s="7"/>
      <c r="BL511" s="7"/>
      <c r="BM511" s="7"/>
      <c r="BN511" s="7"/>
      <c r="BO511" s="7"/>
      <c r="BP511" s="7"/>
      <c r="BQ511" s="7"/>
      <c r="BR511" s="7"/>
      <c r="BS511" s="150"/>
      <c r="BT511" s="150"/>
      <c r="BU511" s="150"/>
      <c r="BV511" s="150"/>
      <c r="BW511" s="150"/>
      <c r="BX511" s="7"/>
      <c r="BY511" s="7"/>
    </row>
    <row r="512" spans="1:77" ht="15.7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c r="AA512" s="7"/>
      <c r="AB512" s="7"/>
      <c r="AC512" s="7"/>
      <c r="AD512" s="7"/>
      <c r="AE512" s="7"/>
      <c r="AF512" s="7"/>
      <c r="AG512" s="7"/>
      <c r="AH512" s="7"/>
      <c r="AI512" s="7"/>
      <c r="AJ512" s="7"/>
      <c r="AK512" s="7"/>
      <c r="AL512" s="7"/>
      <c r="AM512" s="7"/>
      <c r="AN512" s="7"/>
      <c r="AO512" s="7"/>
      <c r="AP512" s="7"/>
      <c r="AQ512" s="7"/>
      <c r="AR512" s="7"/>
      <c r="AS512" s="7"/>
      <c r="AT512" s="7"/>
      <c r="AU512" s="7"/>
      <c r="AV512" s="7"/>
      <c r="AW512" s="7"/>
      <c r="AX512" s="7"/>
      <c r="AY512" s="7"/>
      <c r="AZ512" s="7"/>
      <c r="BA512" s="7"/>
      <c r="BB512" s="7"/>
      <c r="BC512" s="7"/>
      <c r="BD512" s="7"/>
      <c r="BE512" s="7"/>
      <c r="BF512" s="7"/>
      <c r="BG512" s="7"/>
      <c r="BH512" s="7"/>
      <c r="BI512" s="7"/>
      <c r="BJ512" s="7"/>
      <c r="BK512" s="7"/>
      <c r="BL512" s="7"/>
      <c r="BM512" s="7"/>
      <c r="BN512" s="7"/>
      <c r="BO512" s="7"/>
      <c r="BP512" s="7"/>
      <c r="BQ512" s="7"/>
      <c r="BR512" s="7"/>
      <c r="BS512" s="150"/>
      <c r="BT512" s="150"/>
      <c r="BU512" s="150"/>
      <c r="BV512" s="150"/>
      <c r="BW512" s="150"/>
      <c r="BX512" s="7"/>
      <c r="BY512" s="7"/>
    </row>
    <row r="513" spans="1:77" ht="15.7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c r="AA513" s="7"/>
      <c r="AB513" s="7"/>
      <c r="AC513" s="7"/>
      <c r="AD513" s="7"/>
      <c r="AE513" s="7"/>
      <c r="AF513" s="7"/>
      <c r="AG513" s="7"/>
      <c r="AH513" s="7"/>
      <c r="AI513" s="7"/>
      <c r="AJ513" s="7"/>
      <c r="AK513" s="7"/>
      <c r="AL513" s="7"/>
      <c r="AM513" s="7"/>
      <c r="AN513" s="7"/>
      <c r="AO513" s="7"/>
      <c r="AP513" s="7"/>
      <c r="AQ513" s="7"/>
      <c r="AR513" s="7"/>
      <c r="AS513" s="7"/>
      <c r="AT513" s="7"/>
      <c r="AU513" s="7"/>
      <c r="AV513" s="7"/>
      <c r="AW513" s="7"/>
      <c r="AX513" s="7"/>
      <c r="AY513" s="7"/>
      <c r="AZ513" s="7"/>
      <c r="BA513" s="7"/>
      <c r="BB513" s="7"/>
      <c r="BC513" s="7"/>
      <c r="BD513" s="7"/>
      <c r="BE513" s="7"/>
      <c r="BF513" s="7"/>
      <c r="BG513" s="7"/>
      <c r="BH513" s="7"/>
      <c r="BI513" s="7"/>
      <c r="BJ513" s="7"/>
      <c r="BK513" s="7"/>
      <c r="BL513" s="7"/>
      <c r="BM513" s="7"/>
      <c r="BN513" s="7"/>
      <c r="BO513" s="7"/>
      <c r="BP513" s="7"/>
      <c r="BQ513" s="7"/>
      <c r="BR513" s="7"/>
      <c r="BS513" s="150"/>
      <c r="BT513" s="150"/>
      <c r="BU513" s="150"/>
      <c r="BV513" s="150"/>
      <c r="BW513" s="150"/>
      <c r="BX513" s="7"/>
      <c r="BY513" s="7"/>
    </row>
    <row r="514" spans="1:77" ht="15.7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c r="AA514" s="7"/>
      <c r="AB514" s="7"/>
      <c r="AC514" s="7"/>
      <c r="AD514" s="7"/>
      <c r="AE514" s="7"/>
      <c r="AF514" s="7"/>
      <c r="AG514" s="7"/>
      <c r="AH514" s="7"/>
      <c r="AI514" s="7"/>
      <c r="AJ514" s="7"/>
      <c r="AK514" s="7"/>
      <c r="AL514" s="7"/>
      <c r="AM514" s="7"/>
      <c r="AN514" s="7"/>
      <c r="AO514" s="7"/>
      <c r="AP514" s="7"/>
      <c r="AQ514" s="7"/>
      <c r="AR514" s="7"/>
      <c r="AS514" s="7"/>
      <c r="AT514" s="7"/>
      <c r="AU514" s="7"/>
      <c r="AV514" s="7"/>
      <c r="AW514" s="7"/>
      <c r="AX514" s="7"/>
      <c r="AY514" s="7"/>
      <c r="AZ514" s="7"/>
      <c r="BA514" s="7"/>
      <c r="BB514" s="7"/>
      <c r="BC514" s="7"/>
      <c r="BD514" s="7"/>
      <c r="BE514" s="7"/>
      <c r="BF514" s="7"/>
      <c r="BG514" s="7"/>
      <c r="BH514" s="7"/>
      <c r="BI514" s="7"/>
      <c r="BJ514" s="7"/>
      <c r="BK514" s="7"/>
      <c r="BL514" s="7"/>
      <c r="BM514" s="7"/>
      <c r="BN514" s="7"/>
      <c r="BO514" s="7"/>
      <c r="BP514" s="7"/>
      <c r="BQ514" s="7"/>
      <c r="BR514" s="7"/>
      <c r="BS514" s="150"/>
      <c r="BT514" s="150"/>
      <c r="BU514" s="150"/>
      <c r="BV514" s="150"/>
      <c r="BW514" s="150"/>
      <c r="BX514" s="7"/>
      <c r="BY514" s="7"/>
    </row>
    <row r="515" spans="1:77" ht="15.7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c r="AB515" s="7"/>
      <c r="AC515" s="7"/>
      <c r="AD515" s="7"/>
      <c r="AE515" s="7"/>
      <c r="AF515" s="7"/>
      <c r="AG515" s="7"/>
      <c r="AH515" s="7"/>
      <c r="AI515" s="7"/>
      <c r="AJ515" s="7"/>
      <c r="AK515" s="7"/>
      <c r="AL515" s="7"/>
      <c r="AM515" s="7"/>
      <c r="AN515" s="7"/>
      <c r="AO515" s="7"/>
      <c r="AP515" s="7"/>
      <c r="AQ515" s="7"/>
      <c r="AR515" s="7"/>
      <c r="AS515" s="7"/>
      <c r="AT515" s="7"/>
      <c r="AU515" s="7"/>
      <c r="AV515" s="7"/>
      <c r="AW515" s="7"/>
      <c r="AX515" s="7"/>
      <c r="AY515" s="7"/>
      <c r="AZ515" s="7"/>
      <c r="BA515" s="7"/>
      <c r="BB515" s="7"/>
      <c r="BC515" s="7"/>
      <c r="BD515" s="7"/>
      <c r="BE515" s="7"/>
      <c r="BF515" s="7"/>
      <c r="BG515" s="7"/>
      <c r="BH515" s="7"/>
      <c r="BI515" s="7"/>
      <c r="BJ515" s="7"/>
      <c r="BK515" s="7"/>
      <c r="BL515" s="7"/>
      <c r="BM515" s="7"/>
      <c r="BN515" s="7"/>
      <c r="BO515" s="7"/>
      <c r="BP515" s="7"/>
      <c r="BQ515" s="7"/>
      <c r="BR515" s="7"/>
      <c r="BS515" s="150"/>
      <c r="BT515" s="150"/>
      <c r="BU515" s="150"/>
      <c r="BV515" s="150"/>
      <c r="BW515" s="150"/>
      <c r="BX515" s="7"/>
      <c r="BY515" s="7"/>
    </row>
    <row r="516" spans="1:77" ht="15.7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c r="AA516" s="7"/>
      <c r="AB516" s="7"/>
      <c r="AC516" s="7"/>
      <c r="AD516" s="7"/>
      <c r="AE516" s="7"/>
      <c r="AF516" s="7"/>
      <c r="AG516" s="7"/>
      <c r="AH516" s="7"/>
      <c r="AI516" s="7"/>
      <c r="AJ516" s="7"/>
      <c r="AK516" s="7"/>
      <c r="AL516" s="7"/>
      <c r="AM516" s="7"/>
      <c r="AN516" s="7"/>
      <c r="AO516" s="7"/>
      <c r="AP516" s="7"/>
      <c r="AQ516" s="7"/>
      <c r="AR516" s="7"/>
      <c r="AS516" s="7"/>
      <c r="AT516" s="7"/>
      <c r="AU516" s="7"/>
      <c r="AV516" s="7"/>
      <c r="AW516" s="7"/>
      <c r="AX516" s="7"/>
      <c r="AY516" s="7"/>
      <c r="AZ516" s="7"/>
      <c r="BA516" s="7"/>
      <c r="BB516" s="7"/>
      <c r="BC516" s="7"/>
      <c r="BD516" s="7"/>
      <c r="BE516" s="7"/>
      <c r="BF516" s="7"/>
      <c r="BG516" s="7"/>
      <c r="BH516" s="7"/>
      <c r="BI516" s="7"/>
      <c r="BJ516" s="7"/>
      <c r="BK516" s="7"/>
      <c r="BL516" s="7"/>
      <c r="BM516" s="7"/>
      <c r="BN516" s="7"/>
      <c r="BO516" s="7"/>
      <c r="BP516" s="7"/>
      <c r="BQ516" s="7"/>
      <c r="BR516" s="7"/>
      <c r="BS516" s="150"/>
      <c r="BT516" s="150"/>
      <c r="BU516" s="150"/>
      <c r="BV516" s="150"/>
      <c r="BW516" s="150"/>
      <c r="BX516" s="7"/>
      <c r="BY516" s="7"/>
    </row>
    <row r="517" spans="1:77" ht="15.7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7"/>
      <c r="AM517" s="7"/>
      <c r="AN517" s="7"/>
      <c r="AO517" s="7"/>
      <c r="AP517" s="7"/>
      <c r="AQ517" s="7"/>
      <c r="AR517" s="7"/>
      <c r="AS517" s="7"/>
      <c r="AT517" s="7"/>
      <c r="AU517" s="7"/>
      <c r="AV517" s="7"/>
      <c r="AW517" s="7"/>
      <c r="AX517" s="7"/>
      <c r="AY517" s="7"/>
      <c r="AZ517" s="7"/>
      <c r="BA517" s="7"/>
      <c r="BB517" s="7"/>
      <c r="BC517" s="7"/>
      <c r="BD517" s="7"/>
      <c r="BE517" s="7"/>
      <c r="BF517" s="7"/>
      <c r="BG517" s="7"/>
      <c r="BH517" s="7"/>
      <c r="BI517" s="7"/>
      <c r="BJ517" s="7"/>
      <c r="BK517" s="7"/>
      <c r="BL517" s="7"/>
      <c r="BM517" s="7"/>
      <c r="BN517" s="7"/>
      <c r="BO517" s="7"/>
      <c r="BP517" s="7"/>
      <c r="BQ517" s="7"/>
      <c r="BR517" s="7"/>
      <c r="BS517" s="150"/>
      <c r="BT517" s="150"/>
      <c r="BU517" s="150"/>
      <c r="BV517" s="150"/>
      <c r="BW517" s="150"/>
      <c r="BX517" s="7"/>
      <c r="BY517" s="7"/>
    </row>
    <row r="518" spans="1:77" ht="15.7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c r="AA518" s="7"/>
      <c r="AB518" s="7"/>
      <c r="AC518" s="7"/>
      <c r="AD518" s="7"/>
      <c r="AE518" s="7"/>
      <c r="AF518" s="7"/>
      <c r="AG518" s="7"/>
      <c r="AH518" s="7"/>
      <c r="AI518" s="7"/>
      <c r="AJ518" s="7"/>
      <c r="AK518" s="7"/>
      <c r="AL518" s="7"/>
      <c r="AM518" s="7"/>
      <c r="AN518" s="7"/>
      <c r="AO518" s="7"/>
      <c r="AP518" s="7"/>
      <c r="AQ518" s="7"/>
      <c r="AR518" s="7"/>
      <c r="AS518" s="7"/>
      <c r="AT518" s="7"/>
      <c r="AU518" s="7"/>
      <c r="AV518" s="7"/>
      <c r="AW518" s="7"/>
      <c r="AX518" s="7"/>
      <c r="AY518" s="7"/>
      <c r="AZ518" s="7"/>
      <c r="BA518" s="7"/>
      <c r="BB518" s="7"/>
      <c r="BC518" s="7"/>
      <c r="BD518" s="7"/>
      <c r="BE518" s="7"/>
      <c r="BF518" s="7"/>
      <c r="BG518" s="7"/>
      <c r="BH518" s="7"/>
      <c r="BI518" s="7"/>
      <c r="BJ518" s="7"/>
      <c r="BK518" s="7"/>
      <c r="BL518" s="7"/>
      <c r="BM518" s="7"/>
      <c r="BN518" s="7"/>
      <c r="BO518" s="7"/>
      <c r="BP518" s="7"/>
      <c r="BQ518" s="7"/>
      <c r="BR518" s="7"/>
      <c r="BS518" s="150"/>
      <c r="BT518" s="150"/>
      <c r="BU518" s="150"/>
      <c r="BV518" s="150"/>
      <c r="BW518" s="150"/>
      <c r="BX518" s="7"/>
      <c r="BY518" s="7"/>
    </row>
    <row r="519" spans="1:77" ht="15.7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c r="AA519" s="7"/>
      <c r="AB519" s="7"/>
      <c r="AC519" s="7"/>
      <c r="AD519" s="7"/>
      <c r="AE519" s="7"/>
      <c r="AF519" s="7"/>
      <c r="AG519" s="7"/>
      <c r="AH519" s="7"/>
      <c r="AI519" s="7"/>
      <c r="AJ519" s="7"/>
      <c r="AK519" s="7"/>
      <c r="AL519" s="7"/>
      <c r="AM519" s="7"/>
      <c r="AN519" s="7"/>
      <c r="AO519" s="7"/>
      <c r="AP519" s="7"/>
      <c r="AQ519" s="7"/>
      <c r="AR519" s="7"/>
      <c r="AS519" s="7"/>
      <c r="AT519" s="7"/>
      <c r="AU519" s="7"/>
      <c r="AV519" s="7"/>
      <c r="AW519" s="7"/>
      <c r="AX519" s="7"/>
      <c r="AY519" s="7"/>
      <c r="AZ519" s="7"/>
      <c r="BA519" s="7"/>
      <c r="BB519" s="7"/>
      <c r="BC519" s="7"/>
      <c r="BD519" s="7"/>
      <c r="BE519" s="7"/>
      <c r="BF519" s="7"/>
      <c r="BG519" s="7"/>
      <c r="BH519" s="7"/>
      <c r="BI519" s="7"/>
      <c r="BJ519" s="7"/>
      <c r="BK519" s="7"/>
      <c r="BL519" s="7"/>
      <c r="BM519" s="7"/>
      <c r="BN519" s="7"/>
      <c r="BO519" s="7"/>
      <c r="BP519" s="7"/>
      <c r="BQ519" s="7"/>
      <c r="BR519" s="7"/>
      <c r="BS519" s="150"/>
      <c r="BT519" s="150"/>
      <c r="BU519" s="150"/>
      <c r="BV519" s="150"/>
      <c r="BW519" s="150"/>
      <c r="BX519" s="7"/>
      <c r="BY519" s="7"/>
    </row>
    <row r="520" spans="1:77" ht="15.7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c r="AA520" s="7"/>
      <c r="AB520" s="7"/>
      <c r="AC520" s="7"/>
      <c r="AD520" s="7"/>
      <c r="AE520" s="7"/>
      <c r="AF520" s="7"/>
      <c r="AG520" s="7"/>
      <c r="AH520" s="7"/>
      <c r="AI520" s="7"/>
      <c r="AJ520" s="7"/>
      <c r="AK520" s="7"/>
      <c r="AL520" s="7"/>
      <c r="AM520" s="7"/>
      <c r="AN520" s="7"/>
      <c r="AO520" s="7"/>
      <c r="AP520" s="7"/>
      <c r="AQ520" s="7"/>
      <c r="AR520" s="7"/>
      <c r="AS520" s="7"/>
      <c r="AT520" s="7"/>
      <c r="AU520" s="7"/>
      <c r="AV520" s="7"/>
      <c r="AW520" s="7"/>
      <c r="AX520" s="7"/>
      <c r="AY520" s="7"/>
      <c r="AZ520" s="7"/>
      <c r="BA520" s="7"/>
      <c r="BB520" s="7"/>
      <c r="BC520" s="7"/>
      <c r="BD520" s="7"/>
      <c r="BE520" s="7"/>
      <c r="BF520" s="7"/>
      <c r="BG520" s="7"/>
      <c r="BH520" s="7"/>
      <c r="BI520" s="7"/>
      <c r="BJ520" s="7"/>
      <c r="BK520" s="7"/>
      <c r="BL520" s="7"/>
      <c r="BM520" s="7"/>
      <c r="BN520" s="7"/>
      <c r="BO520" s="7"/>
      <c r="BP520" s="7"/>
      <c r="BQ520" s="7"/>
      <c r="BR520" s="7"/>
      <c r="BS520" s="150"/>
      <c r="BT520" s="150"/>
      <c r="BU520" s="150"/>
      <c r="BV520" s="150"/>
      <c r="BW520" s="150"/>
      <c r="BX520" s="7"/>
      <c r="BY520" s="7"/>
    </row>
    <row r="521" spans="1:77" ht="15.7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c r="AA521" s="7"/>
      <c r="AB521" s="7"/>
      <c r="AC521" s="7"/>
      <c r="AD521" s="7"/>
      <c r="AE521" s="7"/>
      <c r="AF521" s="7"/>
      <c r="AG521" s="7"/>
      <c r="AH521" s="7"/>
      <c r="AI521" s="7"/>
      <c r="AJ521" s="7"/>
      <c r="AK521" s="7"/>
      <c r="AL521" s="7"/>
      <c r="AM521" s="7"/>
      <c r="AN521" s="7"/>
      <c r="AO521" s="7"/>
      <c r="AP521" s="7"/>
      <c r="AQ521" s="7"/>
      <c r="AR521" s="7"/>
      <c r="AS521" s="7"/>
      <c r="AT521" s="7"/>
      <c r="AU521" s="7"/>
      <c r="AV521" s="7"/>
      <c r="AW521" s="7"/>
      <c r="AX521" s="7"/>
      <c r="AY521" s="7"/>
      <c r="AZ521" s="7"/>
      <c r="BA521" s="7"/>
      <c r="BB521" s="7"/>
      <c r="BC521" s="7"/>
      <c r="BD521" s="7"/>
      <c r="BE521" s="7"/>
      <c r="BF521" s="7"/>
      <c r="BG521" s="7"/>
      <c r="BH521" s="7"/>
      <c r="BI521" s="7"/>
      <c r="BJ521" s="7"/>
      <c r="BK521" s="7"/>
      <c r="BL521" s="7"/>
      <c r="BM521" s="7"/>
      <c r="BN521" s="7"/>
      <c r="BO521" s="7"/>
      <c r="BP521" s="7"/>
      <c r="BQ521" s="7"/>
      <c r="BR521" s="7"/>
      <c r="BS521" s="150"/>
      <c r="BT521" s="150"/>
      <c r="BU521" s="150"/>
      <c r="BV521" s="150"/>
      <c r="BW521" s="150"/>
      <c r="BX521" s="7"/>
      <c r="BY521" s="7"/>
    </row>
    <row r="522" spans="1:77" ht="15.7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c r="AA522" s="7"/>
      <c r="AB522" s="7"/>
      <c r="AC522" s="7"/>
      <c r="AD522" s="7"/>
      <c r="AE522" s="7"/>
      <c r="AF522" s="7"/>
      <c r="AG522" s="7"/>
      <c r="AH522" s="7"/>
      <c r="AI522" s="7"/>
      <c r="AJ522" s="7"/>
      <c r="AK522" s="7"/>
      <c r="AL522" s="7"/>
      <c r="AM522" s="7"/>
      <c r="AN522" s="7"/>
      <c r="AO522" s="7"/>
      <c r="AP522" s="7"/>
      <c r="AQ522" s="7"/>
      <c r="AR522" s="7"/>
      <c r="AS522" s="7"/>
      <c r="AT522" s="7"/>
      <c r="AU522" s="7"/>
      <c r="AV522" s="7"/>
      <c r="AW522" s="7"/>
      <c r="AX522" s="7"/>
      <c r="AY522" s="7"/>
      <c r="AZ522" s="7"/>
      <c r="BA522" s="7"/>
      <c r="BB522" s="7"/>
      <c r="BC522" s="7"/>
      <c r="BD522" s="7"/>
      <c r="BE522" s="7"/>
      <c r="BF522" s="7"/>
      <c r="BG522" s="7"/>
      <c r="BH522" s="7"/>
      <c r="BI522" s="7"/>
      <c r="BJ522" s="7"/>
      <c r="BK522" s="7"/>
      <c r="BL522" s="7"/>
      <c r="BM522" s="7"/>
      <c r="BN522" s="7"/>
      <c r="BO522" s="7"/>
      <c r="BP522" s="7"/>
      <c r="BQ522" s="7"/>
      <c r="BR522" s="7"/>
      <c r="BS522" s="150"/>
      <c r="BT522" s="150"/>
      <c r="BU522" s="150"/>
      <c r="BV522" s="150"/>
      <c r="BW522" s="150"/>
      <c r="BX522" s="7"/>
      <c r="BY522" s="7"/>
    </row>
    <row r="523" spans="1:77" ht="15.7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c r="AA523" s="7"/>
      <c r="AB523" s="7"/>
      <c r="AC523" s="7"/>
      <c r="AD523" s="7"/>
      <c r="AE523" s="7"/>
      <c r="AF523" s="7"/>
      <c r="AG523" s="7"/>
      <c r="AH523" s="7"/>
      <c r="AI523" s="7"/>
      <c r="AJ523" s="7"/>
      <c r="AK523" s="7"/>
      <c r="AL523" s="7"/>
      <c r="AM523" s="7"/>
      <c r="AN523" s="7"/>
      <c r="AO523" s="7"/>
      <c r="AP523" s="7"/>
      <c r="AQ523" s="7"/>
      <c r="AR523" s="7"/>
      <c r="AS523" s="7"/>
      <c r="AT523" s="7"/>
      <c r="AU523" s="7"/>
      <c r="AV523" s="7"/>
      <c r="AW523" s="7"/>
      <c r="AX523" s="7"/>
      <c r="AY523" s="7"/>
      <c r="AZ523" s="7"/>
      <c r="BA523" s="7"/>
      <c r="BB523" s="7"/>
      <c r="BC523" s="7"/>
      <c r="BD523" s="7"/>
      <c r="BE523" s="7"/>
      <c r="BF523" s="7"/>
      <c r="BG523" s="7"/>
      <c r="BH523" s="7"/>
      <c r="BI523" s="7"/>
      <c r="BJ523" s="7"/>
      <c r="BK523" s="7"/>
      <c r="BL523" s="7"/>
      <c r="BM523" s="7"/>
      <c r="BN523" s="7"/>
      <c r="BO523" s="7"/>
      <c r="BP523" s="7"/>
      <c r="BQ523" s="7"/>
      <c r="BR523" s="7"/>
      <c r="BS523" s="150"/>
      <c r="BT523" s="150"/>
      <c r="BU523" s="150"/>
      <c r="BV523" s="150"/>
      <c r="BW523" s="150"/>
      <c r="BX523" s="7"/>
      <c r="BY523" s="7"/>
    </row>
    <row r="524" spans="1:77" ht="15.7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c r="AA524" s="7"/>
      <c r="AB524" s="7"/>
      <c r="AC524" s="7"/>
      <c r="AD524" s="7"/>
      <c r="AE524" s="7"/>
      <c r="AF524" s="7"/>
      <c r="AG524" s="7"/>
      <c r="AH524" s="7"/>
      <c r="AI524" s="7"/>
      <c r="AJ524" s="7"/>
      <c r="AK524" s="7"/>
      <c r="AL524" s="7"/>
      <c r="AM524" s="7"/>
      <c r="AN524" s="7"/>
      <c r="AO524" s="7"/>
      <c r="AP524" s="7"/>
      <c r="AQ524" s="7"/>
      <c r="AR524" s="7"/>
      <c r="AS524" s="7"/>
      <c r="AT524" s="7"/>
      <c r="AU524" s="7"/>
      <c r="AV524" s="7"/>
      <c r="AW524" s="7"/>
      <c r="AX524" s="7"/>
      <c r="AY524" s="7"/>
      <c r="AZ524" s="7"/>
      <c r="BA524" s="7"/>
      <c r="BB524" s="7"/>
      <c r="BC524" s="7"/>
      <c r="BD524" s="7"/>
      <c r="BE524" s="7"/>
      <c r="BF524" s="7"/>
      <c r="BG524" s="7"/>
      <c r="BH524" s="7"/>
      <c r="BI524" s="7"/>
      <c r="BJ524" s="7"/>
      <c r="BK524" s="7"/>
      <c r="BL524" s="7"/>
      <c r="BM524" s="7"/>
      <c r="BN524" s="7"/>
      <c r="BO524" s="7"/>
      <c r="BP524" s="7"/>
      <c r="BQ524" s="7"/>
      <c r="BR524" s="7"/>
      <c r="BS524" s="150"/>
      <c r="BT524" s="150"/>
      <c r="BU524" s="150"/>
      <c r="BV524" s="150"/>
      <c r="BW524" s="150"/>
      <c r="BX524" s="7"/>
      <c r="BY524" s="7"/>
    </row>
    <row r="525" spans="1:77" ht="15.7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c r="AA525" s="7"/>
      <c r="AB525" s="7"/>
      <c r="AC525" s="7"/>
      <c r="AD525" s="7"/>
      <c r="AE525" s="7"/>
      <c r="AF525" s="7"/>
      <c r="AG525" s="7"/>
      <c r="AH525" s="7"/>
      <c r="AI525" s="7"/>
      <c r="AJ525" s="7"/>
      <c r="AK525" s="7"/>
      <c r="AL525" s="7"/>
      <c r="AM525" s="7"/>
      <c r="AN525" s="7"/>
      <c r="AO525" s="7"/>
      <c r="AP525" s="7"/>
      <c r="AQ525" s="7"/>
      <c r="AR525" s="7"/>
      <c r="AS525" s="7"/>
      <c r="AT525" s="7"/>
      <c r="AU525" s="7"/>
      <c r="AV525" s="7"/>
      <c r="AW525" s="7"/>
      <c r="AX525" s="7"/>
      <c r="AY525" s="7"/>
      <c r="AZ525" s="7"/>
      <c r="BA525" s="7"/>
      <c r="BB525" s="7"/>
      <c r="BC525" s="7"/>
      <c r="BD525" s="7"/>
      <c r="BE525" s="7"/>
      <c r="BF525" s="7"/>
      <c r="BG525" s="7"/>
      <c r="BH525" s="7"/>
      <c r="BI525" s="7"/>
      <c r="BJ525" s="7"/>
      <c r="BK525" s="7"/>
      <c r="BL525" s="7"/>
      <c r="BM525" s="7"/>
      <c r="BN525" s="7"/>
      <c r="BO525" s="7"/>
      <c r="BP525" s="7"/>
      <c r="BQ525" s="7"/>
      <c r="BR525" s="7"/>
      <c r="BS525" s="150"/>
      <c r="BT525" s="150"/>
      <c r="BU525" s="150"/>
      <c r="BV525" s="150"/>
      <c r="BW525" s="150"/>
      <c r="BX525" s="7"/>
      <c r="BY525" s="7"/>
    </row>
    <row r="526" spans="1:77" ht="15.7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c r="AA526" s="7"/>
      <c r="AB526" s="7"/>
      <c r="AC526" s="7"/>
      <c r="AD526" s="7"/>
      <c r="AE526" s="7"/>
      <c r="AF526" s="7"/>
      <c r="AG526" s="7"/>
      <c r="AH526" s="7"/>
      <c r="AI526" s="7"/>
      <c r="AJ526" s="7"/>
      <c r="AK526" s="7"/>
      <c r="AL526" s="7"/>
      <c r="AM526" s="7"/>
      <c r="AN526" s="7"/>
      <c r="AO526" s="7"/>
      <c r="AP526" s="7"/>
      <c r="AQ526" s="7"/>
      <c r="AR526" s="7"/>
      <c r="AS526" s="7"/>
      <c r="AT526" s="7"/>
      <c r="AU526" s="7"/>
      <c r="AV526" s="7"/>
      <c r="AW526" s="7"/>
      <c r="AX526" s="7"/>
      <c r="AY526" s="7"/>
      <c r="AZ526" s="7"/>
      <c r="BA526" s="7"/>
      <c r="BB526" s="7"/>
      <c r="BC526" s="7"/>
      <c r="BD526" s="7"/>
      <c r="BE526" s="7"/>
      <c r="BF526" s="7"/>
      <c r="BG526" s="7"/>
      <c r="BH526" s="7"/>
      <c r="BI526" s="7"/>
      <c r="BJ526" s="7"/>
      <c r="BK526" s="7"/>
      <c r="BL526" s="7"/>
      <c r="BM526" s="7"/>
      <c r="BN526" s="7"/>
      <c r="BO526" s="7"/>
      <c r="BP526" s="7"/>
      <c r="BQ526" s="7"/>
      <c r="BR526" s="7"/>
      <c r="BS526" s="150"/>
      <c r="BT526" s="150"/>
      <c r="BU526" s="150"/>
      <c r="BV526" s="150"/>
      <c r="BW526" s="150"/>
      <c r="BX526" s="7"/>
      <c r="BY526" s="7"/>
    </row>
    <row r="527" spans="1:77" ht="15.7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c r="AA527" s="7"/>
      <c r="AB527" s="7"/>
      <c r="AC527" s="7"/>
      <c r="AD527" s="7"/>
      <c r="AE527" s="7"/>
      <c r="AF527" s="7"/>
      <c r="AG527" s="7"/>
      <c r="AH527" s="7"/>
      <c r="AI527" s="7"/>
      <c r="AJ527" s="7"/>
      <c r="AK527" s="7"/>
      <c r="AL527" s="7"/>
      <c r="AM527" s="7"/>
      <c r="AN527" s="7"/>
      <c r="AO527" s="7"/>
      <c r="AP527" s="7"/>
      <c r="AQ527" s="7"/>
      <c r="AR527" s="7"/>
      <c r="AS527" s="7"/>
      <c r="AT527" s="7"/>
      <c r="AU527" s="7"/>
      <c r="AV527" s="7"/>
      <c r="AW527" s="7"/>
      <c r="AX527" s="7"/>
      <c r="AY527" s="7"/>
      <c r="AZ527" s="7"/>
      <c r="BA527" s="7"/>
      <c r="BB527" s="7"/>
      <c r="BC527" s="7"/>
      <c r="BD527" s="7"/>
      <c r="BE527" s="7"/>
      <c r="BF527" s="7"/>
      <c r="BG527" s="7"/>
      <c r="BH527" s="7"/>
      <c r="BI527" s="7"/>
      <c r="BJ527" s="7"/>
      <c r="BK527" s="7"/>
      <c r="BL527" s="7"/>
      <c r="BM527" s="7"/>
      <c r="BN527" s="7"/>
      <c r="BO527" s="7"/>
      <c r="BP527" s="7"/>
      <c r="BQ527" s="7"/>
      <c r="BR527" s="7"/>
      <c r="BS527" s="150"/>
      <c r="BT527" s="150"/>
      <c r="BU527" s="150"/>
      <c r="BV527" s="150"/>
      <c r="BW527" s="150"/>
      <c r="BX527" s="7"/>
      <c r="BY527" s="7"/>
    </row>
    <row r="528" spans="1:77" ht="15.7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c r="AA528" s="7"/>
      <c r="AB528" s="7"/>
      <c r="AC528" s="7"/>
      <c r="AD528" s="7"/>
      <c r="AE528" s="7"/>
      <c r="AF528" s="7"/>
      <c r="AG528" s="7"/>
      <c r="AH528" s="7"/>
      <c r="AI528" s="7"/>
      <c r="AJ528" s="7"/>
      <c r="AK528" s="7"/>
      <c r="AL528" s="7"/>
      <c r="AM528" s="7"/>
      <c r="AN528" s="7"/>
      <c r="AO528" s="7"/>
      <c r="AP528" s="7"/>
      <c r="AQ528" s="7"/>
      <c r="AR528" s="7"/>
      <c r="AS528" s="7"/>
      <c r="AT528" s="7"/>
      <c r="AU528" s="7"/>
      <c r="AV528" s="7"/>
      <c r="AW528" s="7"/>
      <c r="AX528" s="7"/>
      <c r="AY528" s="7"/>
      <c r="AZ528" s="7"/>
      <c r="BA528" s="7"/>
      <c r="BB528" s="7"/>
      <c r="BC528" s="7"/>
      <c r="BD528" s="7"/>
      <c r="BE528" s="7"/>
      <c r="BF528" s="7"/>
      <c r="BG528" s="7"/>
      <c r="BH528" s="7"/>
      <c r="BI528" s="7"/>
      <c r="BJ528" s="7"/>
      <c r="BK528" s="7"/>
      <c r="BL528" s="7"/>
      <c r="BM528" s="7"/>
      <c r="BN528" s="7"/>
      <c r="BO528" s="7"/>
      <c r="BP528" s="7"/>
      <c r="BQ528" s="7"/>
      <c r="BR528" s="7"/>
      <c r="BS528" s="150"/>
      <c r="BT528" s="150"/>
      <c r="BU528" s="150"/>
      <c r="BV528" s="150"/>
      <c r="BW528" s="150"/>
      <c r="BX528" s="7"/>
      <c r="BY528" s="7"/>
    </row>
    <row r="529" spans="1:77" ht="15.7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c r="AA529" s="7"/>
      <c r="AB529" s="7"/>
      <c r="AC529" s="7"/>
      <c r="AD529" s="7"/>
      <c r="AE529" s="7"/>
      <c r="AF529" s="7"/>
      <c r="AG529" s="7"/>
      <c r="AH529" s="7"/>
      <c r="AI529" s="7"/>
      <c r="AJ529" s="7"/>
      <c r="AK529" s="7"/>
      <c r="AL529" s="7"/>
      <c r="AM529" s="7"/>
      <c r="AN529" s="7"/>
      <c r="AO529" s="7"/>
      <c r="AP529" s="7"/>
      <c r="AQ529" s="7"/>
      <c r="AR529" s="7"/>
      <c r="AS529" s="7"/>
      <c r="AT529" s="7"/>
      <c r="AU529" s="7"/>
      <c r="AV529" s="7"/>
      <c r="AW529" s="7"/>
      <c r="AX529" s="7"/>
      <c r="AY529" s="7"/>
      <c r="AZ529" s="7"/>
      <c r="BA529" s="7"/>
      <c r="BB529" s="7"/>
      <c r="BC529" s="7"/>
      <c r="BD529" s="7"/>
      <c r="BE529" s="7"/>
      <c r="BF529" s="7"/>
      <c r="BG529" s="7"/>
      <c r="BH529" s="7"/>
      <c r="BI529" s="7"/>
      <c r="BJ529" s="7"/>
      <c r="BK529" s="7"/>
      <c r="BL529" s="7"/>
      <c r="BM529" s="7"/>
      <c r="BN529" s="7"/>
      <c r="BO529" s="7"/>
      <c r="BP529" s="7"/>
      <c r="BQ529" s="7"/>
      <c r="BR529" s="7"/>
      <c r="BS529" s="150"/>
      <c r="BT529" s="150"/>
      <c r="BU529" s="150"/>
      <c r="BV529" s="150"/>
      <c r="BW529" s="150"/>
      <c r="BX529" s="7"/>
      <c r="BY529" s="7"/>
    </row>
    <row r="530" spans="1:77" ht="15.7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c r="AA530" s="7"/>
      <c r="AB530" s="7"/>
      <c r="AC530" s="7"/>
      <c r="AD530" s="7"/>
      <c r="AE530" s="7"/>
      <c r="AF530" s="7"/>
      <c r="AG530" s="7"/>
      <c r="AH530" s="7"/>
      <c r="AI530" s="7"/>
      <c r="AJ530" s="7"/>
      <c r="AK530" s="7"/>
      <c r="AL530" s="7"/>
      <c r="AM530" s="7"/>
      <c r="AN530" s="7"/>
      <c r="AO530" s="7"/>
      <c r="AP530" s="7"/>
      <c r="AQ530" s="7"/>
      <c r="AR530" s="7"/>
      <c r="AS530" s="7"/>
      <c r="AT530" s="7"/>
      <c r="AU530" s="7"/>
      <c r="AV530" s="7"/>
      <c r="AW530" s="7"/>
      <c r="AX530" s="7"/>
      <c r="AY530" s="7"/>
      <c r="AZ530" s="7"/>
      <c r="BA530" s="7"/>
      <c r="BB530" s="7"/>
      <c r="BC530" s="7"/>
      <c r="BD530" s="7"/>
      <c r="BE530" s="7"/>
      <c r="BF530" s="7"/>
      <c r="BG530" s="7"/>
      <c r="BH530" s="7"/>
      <c r="BI530" s="7"/>
      <c r="BJ530" s="7"/>
      <c r="BK530" s="7"/>
      <c r="BL530" s="7"/>
      <c r="BM530" s="7"/>
      <c r="BN530" s="7"/>
      <c r="BO530" s="7"/>
      <c r="BP530" s="7"/>
      <c r="BQ530" s="7"/>
      <c r="BR530" s="7"/>
      <c r="BS530" s="150"/>
      <c r="BT530" s="150"/>
      <c r="BU530" s="150"/>
      <c r="BV530" s="150"/>
      <c r="BW530" s="150"/>
      <c r="BX530" s="7"/>
      <c r="BY530" s="7"/>
    </row>
    <row r="531" spans="1:77" ht="15.7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c r="AA531" s="7"/>
      <c r="AB531" s="7"/>
      <c r="AC531" s="7"/>
      <c r="AD531" s="7"/>
      <c r="AE531" s="7"/>
      <c r="AF531" s="7"/>
      <c r="AG531" s="7"/>
      <c r="AH531" s="7"/>
      <c r="AI531" s="7"/>
      <c r="AJ531" s="7"/>
      <c r="AK531" s="7"/>
      <c r="AL531" s="7"/>
      <c r="AM531" s="7"/>
      <c r="AN531" s="7"/>
      <c r="AO531" s="7"/>
      <c r="AP531" s="7"/>
      <c r="AQ531" s="7"/>
      <c r="AR531" s="7"/>
      <c r="AS531" s="7"/>
      <c r="AT531" s="7"/>
      <c r="AU531" s="7"/>
      <c r="AV531" s="7"/>
      <c r="AW531" s="7"/>
      <c r="AX531" s="7"/>
      <c r="AY531" s="7"/>
      <c r="AZ531" s="7"/>
      <c r="BA531" s="7"/>
      <c r="BB531" s="7"/>
      <c r="BC531" s="7"/>
      <c r="BD531" s="7"/>
      <c r="BE531" s="7"/>
      <c r="BF531" s="7"/>
      <c r="BG531" s="7"/>
      <c r="BH531" s="7"/>
      <c r="BI531" s="7"/>
      <c r="BJ531" s="7"/>
      <c r="BK531" s="7"/>
      <c r="BL531" s="7"/>
      <c r="BM531" s="7"/>
      <c r="BN531" s="7"/>
      <c r="BO531" s="7"/>
      <c r="BP531" s="7"/>
      <c r="BQ531" s="7"/>
      <c r="BR531" s="7"/>
      <c r="BS531" s="150"/>
      <c r="BT531" s="150"/>
      <c r="BU531" s="150"/>
      <c r="BV531" s="150"/>
      <c r="BW531" s="150"/>
      <c r="BX531" s="7"/>
      <c r="BY531" s="7"/>
    </row>
    <row r="532" spans="1:77" ht="15.7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c r="AA532" s="7"/>
      <c r="AB532" s="7"/>
      <c r="AC532" s="7"/>
      <c r="AD532" s="7"/>
      <c r="AE532" s="7"/>
      <c r="AF532" s="7"/>
      <c r="AG532" s="7"/>
      <c r="AH532" s="7"/>
      <c r="AI532" s="7"/>
      <c r="AJ532" s="7"/>
      <c r="AK532" s="7"/>
      <c r="AL532" s="7"/>
      <c r="AM532" s="7"/>
      <c r="AN532" s="7"/>
      <c r="AO532" s="7"/>
      <c r="AP532" s="7"/>
      <c r="AQ532" s="7"/>
      <c r="AR532" s="7"/>
      <c r="AS532" s="7"/>
      <c r="AT532" s="7"/>
      <c r="AU532" s="7"/>
      <c r="AV532" s="7"/>
      <c r="AW532" s="7"/>
      <c r="AX532" s="7"/>
      <c r="AY532" s="7"/>
      <c r="AZ532" s="7"/>
      <c r="BA532" s="7"/>
      <c r="BB532" s="7"/>
      <c r="BC532" s="7"/>
      <c r="BD532" s="7"/>
      <c r="BE532" s="7"/>
      <c r="BF532" s="7"/>
      <c r="BG532" s="7"/>
      <c r="BH532" s="7"/>
      <c r="BI532" s="7"/>
      <c r="BJ532" s="7"/>
      <c r="BK532" s="7"/>
      <c r="BL532" s="7"/>
      <c r="BM532" s="7"/>
      <c r="BN532" s="7"/>
      <c r="BO532" s="7"/>
      <c r="BP532" s="7"/>
      <c r="BQ532" s="7"/>
      <c r="BR532" s="7"/>
      <c r="BS532" s="150"/>
      <c r="BT532" s="150"/>
      <c r="BU532" s="150"/>
      <c r="BV532" s="150"/>
      <c r="BW532" s="150"/>
      <c r="BX532" s="7"/>
      <c r="BY532" s="7"/>
    </row>
    <row r="533" spans="1:77" ht="15.7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c r="AA533" s="7"/>
      <c r="AB533" s="7"/>
      <c r="AC533" s="7"/>
      <c r="AD533" s="7"/>
      <c r="AE533" s="7"/>
      <c r="AF533" s="7"/>
      <c r="AG533" s="7"/>
      <c r="AH533" s="7"/>
      <c r="AI533" s="7"/>
      <c r="AJ533" s="7"/>
      <c r="AK533" s="7"/>
      <c r="AL533" s="7"/>
      <c r="AM533" s="7"/>
      <c r="AN533" s="7"/>
      <c r="AO533" s="7"/>
      <c r="AP533" s="7"/>
      <c r="AQ533" s="7"/>
      <c r="AR533" s="7"/>
      <c r="AS533" s="7"/>
      <c r="AT533" s="7"/>
      <c r="AU533" s="7"/>
      <c r="AV533" s="7"/>
      <c r="AW533" s="7"/>
      <c r="AX533" s="7"/>
      <c r="AY533" s="7"/>
      <c r="AZ533" s="7"/>
      <c r="BA533" s="7"/>
      <c r="BB533" s="7"/>
      <c r="BC533" s="7"/>
      <c r="BD533" s="7"/>
      <c r="BE533" s="7"/>
      <c r="BF533" s="7"/>
      <c r="BG533" s="7"/>
      <c r="BH533" s="7"/>
      <c r="BI533" s="7"/>
      <c r="BJ533" s="7"/>
      <c r="BK533" s="7"/>
      <c r="BL533" s="7"/>
      <c r="BM533" s="7"/>
      <c r="BN533" s="7"/>
      <c r="BO533" s="7"/>
      <c r="BP533" s="7"/>
      <c r="BQ533" s="7"/>
      <c r="BR533" s="7"/>
      <c r="BS533" s="150"/>
      <c r="BT533" s="150"/>
      <c r="BU533" s="150"/>
      <c r="BV533" s="150"/>
      <c r="BW533" s="150"/>
      <c r="BX533" s="7"/>
      <c r="BY533" s="7"/>
    </row>
    <row r="534" spans="1:77" ht="15.7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c r="AC534" s="7"/>
      <c r="AD534" s="7"/>
      <c r="AE534" s="7"/>
      <c r="AF534" s="7"/>
      <c r="AG534" s="7"/>
      <c r="AH534" s="7"/>
      <c r="AI534" s="7"/>
      <c r="AJ534" s="7"/>
      <c r="AK534" s="7"/>
      <c r="AL534" s="7"/>
      <c r="AM534" s="7"/>
      <c r="AN534" s="7"/>
      <c r="AO534" s="7"/>
      <c r="AP534" s="7"/>
      <c r="AQ534" s="7"/>
      <c r="AR534" s="7"/>
      <c r="AS534" s="7"/>
      <c r="AT534" s="7"/>
      <c r="AU534" s="7"/>
      <c r="AV534" s="7"/>
      <c r="AW534" s="7"/>
      <c r="AX534" s="7"/>
      <c r="AY534" s="7"/>
      <c r="AZ534" s="7"/>
      <c r="BA534" s="7"/>
      <c r="BB534" s="7"/>
      <c r="BC534" s="7"/>
      <c r="BD534" s="7"/>
      <c r="BE534" s="7"/>
      <c r="BF534" s="7"/>
      <c r="BG534" s="7"/>
      <c r="BH534" s="7"/>
      <c r="BI534" s="7"/>
      <c r="BJ534" s="7"/>
      <c r="BK534" s="7"/>
      <c r="BL534" s="7"/>
      <c r="BM534" s="7"/>
      <c r="BN534" s="7"/>
      <c r="BO534" s="7"/>
      <c r="BP534" s="7"/>
      <c r="BQ534" s="7"/>
      <c r="BR534" s="7"/>
      <c r="BS534" s="150"/>
      <c r="BT534" s="150"/>
      <c r="BU534" s="150"/>
      <c r="BV534" s="150"/>
      <c r="BW534" s="150"/>
      <c r="BX534" s="7"/>
      <c r="BY534" s="7"/>
    </row>
    <row r="535" spans="1:77" ht="15.7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c r="AA535" s="7"/>
      <c r="AB535" s="7"/>
      <c r="AC535" s="7"/>
      <c r="AD535" s="7"/>
      <c r="AE535" s="7"/>
      <c r="AF535" s="7"/>
      <c r="AG535" s="7"/>
      <c r="AH535" s="7"/>
      <c r="AI535" s="7"/>
      <c r="AJ535" s="7"/>
      <c r="AK535" s="7"/>
      <c r="AL535" s="7"/>
      <c r="AM535" s="7"/>
      <c r="AN535" s="7"/>
      <c r="AO535" s="7"/>
      <c r="AP535" s="7"/>
      <c r="AQ535" s="7"/>
      <c r="AR535" s="7"/>
      <c r="AS535" s="7"/>
      <c r="AT535" s="7"/>
      <c r="AU535" s="7"/>
      <c r="AV535" s="7"/>
      <c r="AW535" s="7"/>
      <c r="AX535" s="7"/>
      <c r="AY535" s="7"/>
      <c r="AZ535" s="7"/>
      <c r="BA535" s="7"/>
      <c r="BB535" s="7"/>
      <c r="BC535" s="7"/>
      <c r="BD535" s="7"/>
      <c r="BE535" s="7"/>
      <c r="BF535" s="7"/>
      <c r="BG535" s="7"/>
      <c r="BH535" s="7"/>
      <c r="BI535" s="7"/>
      <c r="BJ535" s="7"/>
      <c r="BK535" s="7"/>
      <c r="BL535" s="7"/>
      <c r="BM535" s="7"/>
      <c r="BN535" s="7"/>
      <c r="BO535" s="7"/>
      <c r="BP535" s="7"/>
      <c r="BQ535" s="7"/>
      <c r="BR535" s="7"/>
      <c r="BS535" s="150"/>
      <c r="BT535" s="150"/>
      <c r="BU535" s="150"/>
      <c r="BV535" s="150"/>
      <c r="BW535" s="150"/>
      <c r="BX535" s="7"/>
      <c r="BY535" s="7"/>
    </row>
    <row r="536" spans="1:77" ht="15.7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c r="AA536" s="7"/>
      <c r="AB536" s="7"/>
      <c r="AC536" s="7"/>
      <c r="AD536" s="7"/>
      <c r="AE536" s="7"/>
      <c r="AF536" s="7"/>
      <c r="AG536" s="7"/>
      <c r="AH536" s="7"/>
      <c r="AI536" s="7"/>
      <c r="AJ536" s="7"/>
      <c r="AK536" s="7"/>
      <c r="AL536" s="7"/>
      <c r="AM536" s="7"/>
      <c r="AN536" s="7"/>
      <c r="AO536" s="7"/>
      <c r="AP536" s="7"/>
      <c r="AQ536" s="7"/>
      <c r="AR536" s="7"/>
      <c r="AS536" s="7"/>
      <c r="AT536" s="7"/>
      <c r="AU536" s="7"/>
      <c r="AV536" s="7"/>
      <c r="AW536" s="7"/>
      <c r="AX536" s="7"/>
      <c r="AY536" s="7"/>
      <c r="AZ536" s="7"/>
      <c r="BA536" s="7"/>
      <c r="BB536" s="7"/>
      <c r="BC536" s="7"/>
      <c r="BD536" s="7"/>
      <c r="BE536" s="7"/>
      <c r="BF536" s="7"/>
      <c r="BG536" s="7"/>
      <c r="BH536" s="7"/>
      <c r="BI536" s="7"/>
      <c r="BJ536" s="7"/>
      <c r="BK536" s="7"/>
      <c r="BL536" s="7"/>
      <c r="BM536" s="7"/>
      <c r="BN536" s="7"/>
      <c r="BO536" s="7"/>
      <c r="BP536" s="7"/>
      <c r="BQ536" s="7"/>
      <c r="BR536" s="7"/>
      <c r="BS536" s="150"/>
      <c r="BT536" s="150"/>
      <c r="BU536" s="150"/>
      <c r="BV536" s="150"/>
      <c r="BW536" s="150"/>
      <c r="BX536" s="7"/>
      <c r="BY536" s="7"/>
    </row>
    <row r="537" spans="1:77" ht="15.7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c r="AA537" s="7"/>
      <c r="AB537" s="7"/>
      <c r="AC537" s="7"/>
      <c r="AD537" s="7"/>
      <c r="AE537" s="7"/>
      <c r="AF537" s="7"/>
      <c r="AG537" s="7"/>
      <c r="AH537" s="7"/>
      <c r="AI537" s="7"/>
      <c r="AJ537" s="7"/>
      <c r="AK537" s="7"/>
      <c r="AL537" s="7"/>
      <c r="AM537" s="7"/>
      <c r="AN537" s="7"/>
      <c r="AO537" s="7"/>
      <c r="AP537" s="7"/>
      <c r="AQ537" s="7"/>
      <c r="AR537" s="7"/>
      <c r="AS537" s="7"/>
      <c r="AT537" s="7"/>
      <c r="AU537" s="7"/>
      <c r="AV537" s="7"/>
      <c r="AW537" s="7"/>
      <c r="AX537" s="7"/>
      <c r="AY537" s="7"/>
      <c r="AZ537" s="7"/>
      <c r="BA537" s="7"/>
      <c r="BB537" s="7"/>
      <c r="BC537" s="7"/>
      <c r="BD537" s="7"/>
      <c r="BE537" s="7"/>
      <c r="BF537" s="7"/>
      <c r="BG537" s="7"/>
      <c r="BH537" s="7"/>
      <c r="BI537" s="7"/>
      <c r="BJ537" s="7"/>
      <c r="BK537" s="7"/>
      <c r="BL537" s="7"/>
      <c r="BM537" s="7"/>
      <c r="BN537" s="7"/>
      <c r="BO537" s="7"/>
      <c r="BP537" s="7"/>
      <c r="BQ537" s="7"/>
      <c r="BR537" s="7"/>
      <c r="BS537" s="150"/>
      <c r="BT537" s="150"/>
      <c r="BU537" s="150"/>
      <c r="BV537" s="150"/>
      <c r="BW537" s="150"/>
      <c r="BX537" s="7"/>
      <c r="BY537" s="7"/>
    </row>
    <row r="538" spans="1:77" ht="15.7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c r="AA538" s="7"/>
      <c r="AB538" s="7"/>
      <c r="AC538" s="7"/>
      <c r="AD538" s="7"/>
      <c r="AE538" s="7"/>
      <c r="AF538" s="7"/>
      <c r="AG538" s="7"/>
      <c r="AH538" s="7"/>
      <c r="AI538" s="7"/>
      <c r="AJ538" s="7"/>
      <c r="AK538" s="7"/>
      <c r="AL538" s="7"/>
      <c r="AM538" s="7"/>
      <c r="AN538" s="7"/>
      <c r="AO538" s="7"/>
      <c r="AP538" s="7"/>
      <c r="AQ538" s="7"/>
      <c r="AR538" s="7"/>
      <c r="AS538" s="7"/>
      <c r="AT538" s="7"/>
      <c r="AU538" s="7"/>
      <c r="AV538" s="7"/>
      <c r="AW538" s="7"/>
      <c r="AX538" s="7"/>
      <c r="AY538" s="7"/>
      <c r="AZ538" s="7"/>
      <c r="BA538" s="7"/>
      <c r="BB538" s="7"/>
      <c r="BC538" s="7"/>
      <c r="BD538" s="7"/>
      <c r="BE538" s="7"/>
      <c r="BF538" s="7"/>
      <c r="BG538" s="7"/>
      <c r="BH538" s="7"/>
      <c r="BI538" s="7"/>
      <c r="BJ538" s="7"/>
      <c r="BK538" s="7"/>
      <c r="BL538" s="7"/>
      <c r="BM538" s="7"/>
      <c r="BN538" s="7"/>
      <c r="BO538" s="7"/>
      <c r="BP538" s="7"/>
      <c r="BQ538" s="7"/>
      <c r="BR538" s="7"/>
      <c r="BS538" s="150"/>
      <c r="BT538" s="150"/>
      <c r="BU538" s="150"/>
      <c r="BV538" s="150"/>
      <c r="BW538" s="150"/>
      <c r="BX538" s="7"/>
      <c r="BY538" s="7"/>
    </row>
    <row r="539" spans="1:77" ht="15.7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c r="AA539" s="7"/>
      <c r="AB539" s="7"/>
      <c r="AC539" s="7"/>
      <c r="AD539" s="7"/>
      <c r="AE539" s="7"/>
      <c r="AF539" s="7"/>
      <c r="AG539" s="7"/>
      <c r="AH539" s="7"/>
      <c r="AI539" s="7"/>
      <c r="AJ539" s="7"/>
      <c r="AK539" s="7"/>
      <c r="AL539" s="7"/>
      <c r="AM539" s="7"/>
      <c r="AN539" s="7"/>
      <c r="AO539" s="7"/>
      <c r="AP539" s="7"/>
      <c r="AQ539" s="7"/>
      <c r="AR539" s="7"/>
      <c r="AS539" s="7"/>
      <c r="AT539" s="7"/>
      <c r="AU539" s="7"/>
      <c r="AV539" s="7"/>
      <c r="AW539" s="7"/>
      <c r="AX539" s="7"/>
      <c r="AY539" s="7"/>
      <c r="AZ539" s="7"/>
      <c r="BA539" s="7"/>
      <c r="BB539" s="7"/>
      <c r="BC539" s="7"/>
      <c r="BD539" s="7"/>
      <c r="BE539" s="7"/>
      <c r="BF539" s="7"/>
      <c r="BG539" s="7"/>
      <c r="BH539" s="7"/>
      <c r="BI539" s="7"/>
      <c r="BJ539" s="7"/>
      <c r="BK539" s="7"/>
      <c r="BL539" s="7"/>
      <c r="BM539" s="7"/>
      <c r="BN539" s="7"/>
      <c r="BO539" s="7"/>
      <c r="BP539" s="7"/>
      <c r="BQ539" s="7"/>
      <c r="BR539" s="7"/>
      <c r="BS539" s="150"/>
      <c r="BT539" s="150"/>
      <c r="BU539" s="150"/>
      <c r="BV539" s="150"/>
      <c r="BW539" s="150"/>
      <c r="BX539" s="7"/>
      <c r="BY539" s="7"/>
    </row>
    <row r="540" spans="1:77" ht="15.7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c r="AA540" s="7"/>
      <c r="AB540" s="7"/>
      <c r="AC540" s="7"/>
      <c r="AD540" s="7"/>
      <c r="AE540" s="7"/>
      <c r="AF540" s="7"/>
      <c r="AG540" s="7"/>
      <c r="AH540" s="7"/>
      <c r="AI540" s="7"/>
      <c r="AJ540" s="7"/>
      <c r="AK540" s="7"/>
      <c r="AL540" s="7"/>
      <c r="AM540" s="7"/>
      <c r="AN540" s="7"/>
      <c r="AO540" s="7"/>
      <c r="AP540" s="7"/>
      <c r="AQ540" s="7"/>
      <c r="AR540" s="7"/>
      <c r="AS540" s="7"/>
      <c r="AT540" s="7"/>
      <c r="AU540" s="7"/>
      <c r="AV540" s="7"/>
      <c r="AW540" s="7"/>
      <c r="AX540" s="7"/>
      <c r="AY540" s="7"/>
      <c r="AZ540" s="7"/>
      <c r="BA540" s="7"/>
      <c r="BB540" s="7"/>
      <c r="BC540" s="7"/>
      <c r="BD540" s="7"/>
      <c r="BE540" s="7"/>
      <c r="BF540" s="7"/>
      <c r="BG540" s="7"/>
      <c r="BH540" s="7"/>
      <c r="BI540" s="7"/>
      <c r="BJ540" s="7"/>
      <c r="BK540" s="7"/>
      <c r="BL540" s="7"/>
      <c r="BM540" s="7"/>
      <c r="BN540" s="7"/>
      <c r="BO540" s="7"/>
      <c r="BP540" s="7"/>
      <c r="BQ540" s="7"/>
      <c r="BR540" s="7"/>
      <c r="BS540" s="150"/>
      <c r="BT540" s="150"/>
      <c r="BU540" s="150"/>
      <c r="BV540" s="150"/>
      <c r="BW540" s="150"/>
      <c r="BX540" s="7"/>
      <c r="BY540" s="7"/>
    </row>
    <row r="541" spans="1:77" ht="15.7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c r="AA541" s="7"/>
      <c r="AB541" s="7"/>
      <c r="AC541" s="7"/>
      <c r="AD541" s="7"/>
      <c r="AE541" s="7"/>
      <c r="AF541" s="7"/>
      <c r="AG541" s="7"/>
      <c r="AH541" s="7"/>
      <c r="AI541" s="7"/>
      <c r="AJ541" s="7"/>
      <c r="AK541" s="7"/>
      <c r="AL541" s="7"/>
      <c r="AM541" s="7"/>
      <c r="AN541" s="7"/>
      <c r="AO541" s="7"/>
      <c r="AP541" s="7"/>
      <c r="AQ541" s="7"/>
      <c r="AR541" s="7"/>
      <c r="AS541" s="7"/>
      <c r="AT541" s="7"/>
      <c r="AU541" s="7"/>
      <c r="AV541" s="7"/>
      <c r="AW541" s="7"/>
      <c r="AX541" s="7"/>
      <c r="AY541" s="7"/>
      <c r="AZ541" s="7"/>
      <c r="BA541" s="7"/>
      <c r="BB541" s="7"/>
      <c r="BC541" s="7"/>
      <c r="BD541" s="7"/>
      <c r="BE541" s="7"/>
      <c r="BF541" s="7"/>
      <c r="BG541" s="7"/>
      <c r="BH541" s="7"/>
      <c r="BI541" s="7"/>
      <c r="BJ541" s="7"/>
      <c r="BK541" s="7"/>
      <c r="BL541" s="7"/>
      <c r="BM541" s="7"/>
      <c r="BN541" s="7"/>
      <c r="BO541" s="7"/>
      <c r="BP541" s="7"/>
      <c r="BQ541" s="7"/>
      <c r="BR541" s="7"/>
      <c r="BS541" s="150"/>
      <c r="BT541" s="150"/>
      <c r="BU541" s="150"/>
      <c r="BV541" s="150"/>
      <c r="BW541" s="150"/>
      <c r="BX541" s="7"/>
      <c r="BY541" s="7"/>
    </row>
    <row r="542" spans="1:77" ht="15.7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c r="AA542" s="7"/>
      <c r="AB542" s="7"/>
      <c r="AC542" s="7"/>
      <c r="AD542" s="7"/>
      <c r="AE542" s="7"/>
      <c r="AF542" s="7"/>
      <c r="AG542" s="7"/>
      <c r="AH542" s="7"/>
      <c r="AI542" s="7"/>
      <c r="AJ542" s="7"/>
      <c r="AK542" s="7"/>
      <c r="AL542" s="7"/>
      <c r="AM542" s="7"/>
      <c r="AN542" s="7"/>
      <c r="AO542" s="7"/>
      <c r="AP542" s="7"/>
      <c r="AQ542" s="7"/>
      <c r="AR542" s="7"/>
      <c r="AS542" s="7"/>
      <c r="AT542" s="7"/>
      <c r="AU542" s="7"/>
      <c r="AV542" s="7"/>
      <c r="AW542" s="7"/>
      <c r="AX542" s="7"/>
      <c r="AY542" s="7"/>
      <c r="AZ542" s="7"/>
      <c r="BA542" s="7"/>
      <c r="BB542" s="7"/>
      <c r="BC542" s="7"/>
      <c r="BD542" s="7"/>
      <c r="BE542" s="7"/>
      <c r="BF542" s="7"/>
      <c r="BG542" s="7"/>
      <c r="BH542" s="7"/>
      <c r="BI542" s="7"/>
      <c r="BJ542" s="7"/>
      <c r="BK542" s="7"/>
      <c r="BL542" s="7"/>
      <c r="BM542" s="7"/>
      <c r="BN542" s="7"/>
      <c r="BO542" s="7"/>
      <c r="BP542" s="7"/>
      <c r="BQ542" s="7"/>
      <c r="BR542" s="7"/>
      <c r="BS542" s="150"/>
      <c r="BT542" s="150"/>
      <c r="BU542" s="150"/>
      <c r="BV542" s="150"/>
      <c r="BW542" s="150"/>
      <c r="BX542" s="7"/>
      <c r="BY542" s="7"/>
    </row>
    <row r="543" spans="1:77" ht="15.7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c r="AA543" s="7"/>
      <c r="AB543" s="7"/>
      <c r="AC543" s="7"/>
      <c r="AD543" s="7"/>
      <c r="AE543" s="7"/>
      <c r="AF543" s="7"/>
      <c r="AG543" s="7"/>
      <c r="AH543" s="7"/>
      <c r="AI543" s="7"/>
      <c r="AJ543" s="7"/>
      <c r="AK543" s="7"/>
      <c r="AL543" s="7"/>
      <c r="AM543" s="7"/>
      <c r="AN543" s="7"/>
      <c r="AO543" s="7"/>
      <c r="AP543" s="7"/>
      <c r="AQ543" s="7"/>
      <c r="AR543" s="7"/>
      <c r="AS543" s="7"/>
      <c r="AT543" s="7"/>
      <c r="AU543" s="7"/>
      <c r="AV543" s="7"/>
      <c r="AW543" s="7"/>
      <c r="AX543" s="7"/>
      <c r="AY543" s="7"/>
      <c r="AZ543" s="7"/>
      <c r="BA543" s="7"/>
      <c r="BB543" s="7"/>
      <c r="BC543" s="7"/>
      <c r="BD543" s="7"/>
      <c r="BE543" s="7"/>
      <c r="BF543" s="7"/>
      <c r="BG543" s="7"/>
      <c r="BH543" s="7"/>
      <c r="BI543" s="7"/>
      <c r="BJ543" s="7"/>
      <c r="BK543" s="7"/>
      <c r="BL543" s="7"/>
      <c r="BM543" s="7"/>
      <c r="BN543" s="7"/>
      <c r="BO543" s="7"/>
      <c r="BP543" s="7"/>
      <c r="BQ543" s="7"/>
      <c r="BR543" s="7"/>
      <c r="BS543" s="150"/>
      <c r="BT543" s="150"/>
      <c r="BU543" s="150"/>
      <c r="BV543" s="150"/>
      <c r="BW543" s="150"/>
      <c r="BX543" s="7"/>
      <c r="BY543" s="7"/>
    </row>
    <row r="544" spans="1:77" ht="15.7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c r="AA544" s="7"/>
      <c r="AB544" s="7"/>
      <c r="AC544" s="7"/>
      <c r="AD544" s="7"/>
      <c r="AE544" s="7"/>
      <c r="AF544" s="7"/>
      <c r="AG544" s="7"/>
      <c r="AH544" s="7"/>
      <c r="AI544" s="7"/>
      <c r="AJ544" s="7"/>
      <c r="AK544" s="7"/>
      <c r="AL544" s="7"/>
      <c r="AM544" s="7"/>
      <c r="AN544" s="7"/>
      <c r="AO544" s="7"/>
      <c r="AP544" s="7"/>
      <c r="AQ544" s="7"/>
      <c r="AR544" s="7"/>
      <c r="AS544" s="7"/>
      <c r="AT544" s="7"/>
      <c r="AU544" s="7"/>
      <c r="AV544" s="7"/>
      <c r="AW544" s="7"/>
      <c r="AX544" s="7"/>
      <c r="AY544" s="7"/>
      <c r="AZ544" s="7"/>
      <c r="BA544" s="7"/>
      <c r="BB544" s="7"/>
      <c r="BC544" s="7"/>
      <c r="BD544" s="7"/>
      <c r="BE544" s="7"/>
      <c r="BF544" s="7"/>
      <c r="BG544" s="7"/>
      <c r="BH544" s="7"/>
      <c r="BI544" s="7"/>
      <c r="BJ544" s="7"/>
      <c r="BK544" s="7"/>
      <c r="BL544" s="7"/>
      <c r="BM544" s="7"/>
      <c r="BN544" s="7"/>
      <c r="BO544" s="7"/>
      <c r="BP544" s="7"/>
      <c r="BQ544" s="7"/>
      <c r="BR544" s="7"/>
      <c r="BS544" s="150"/>
      <c r="BT544" s="150"/>
      <c r="BU544" s="150"/>
      <c r="BV544" s="150"/>
      <c r="BW544" s="150"/>
      <c r="BX544" s="7"/>
      <c r="BY544" s="7"/>
    </row>
    <row r="545" spans="1:77" ht="15.7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c r="AA545" s="7"/>
      <c r="AB545" s="7"/>
      <c r="AC545" s="7"/>
      <c r="AD545" s="7"/>
      <c r="AE545" s="7"/>
      <c r="AF545" s="7"/>
      <c r="AG545" s="7"/>
      <c r="AH545" s="7"/>
      <c r="AI545" s="7"/>
      <c r="AJ545" s="7"/>
      <c r="AK545" s="7"/>
      <c r="AL545" s="7"/>
      <c r="AM545" s="7"/>
      <c r="AN545" s="7"/>
      <c r="AO545" s="7"/>
      <c r="AP545" s="7"/>
      <c r="AQ545" s="7"/>
      <c r="AR545" s="7"/>
      <c r="AS545" s="7"/>
      <c r="AT545" s="7"/>
      <c r="AU545" s="7"/>
      <c r="AV545" s="7"/>
      <c r="AW545" s="7"/>
      <c r="AX545" s="7"/>
      <c r="AY545" s="7"/>
      <c r="AZ545" s="7"/>
      <c r="BA545" s="7"/>
      <c r="BB545" s="7"/>
      <c r="BC545" s="7"/>
      <c r="BD545" s="7"/>
      <c r="BE545" s="7"/>
      <c r="BF545" s="7"/>
      <c r="BG545" s="7"/>
      <c r="BH545" s="7"/>
      <c r="BI545" s="7"/>
      <c r="BJ545" s="7"/>
      <c r="BK545" s="7"/>
      <c r="BL545" s="7"/>
      <c r="BM545" s="7"/>
      <c r="BN545" s="7"/>
      <c r="BO545" s="7"/>
      <c r="BP545" s="7"/>
      <c r="BQ545" s="7"/>
      <c r="BR545" s="7"/>
      <c r="BS545" s="150"/>
      <c r="BT545" s="150"/>
      <c r="BU545" s="150"/>
      <c r="BV545" s="150"/>
      <c r="BW545" s="150"/>
      <c r="BX545" s="7"/>
      <c r="BY545" s="7"/>
    </row>
    <row r="546" spans="1:77" ht="15.7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c r="AA546" s="7"/>
      <c r="AB546" s="7"/>
      <c r="AC546" s="7"/>
      <c r="AD546" s="7"/>
      <c r="AE546" s="7"/>
      <c r="AF546" s="7"/>
      <c r="AG546" s="7"/>
      <c r="AH546" s="7"/>
      <c r="AI546" s="7"/>
      <c r="AJ546" s="7"/>
      <c r="AK546" s="7"/>
      <c r="AL546" s="7"/>
      <c r="AM546" s="7"/>
      <c r="AN546" s="7"/>
      <c r="AO546" s="7"/>
      <c r="AP546" s="7"/>
      <c r="AQ546" s="7"/>
      <c r="AR546" s="7"/>
      <c r="AS546" s="7"/>
      <c r="AT546" s="7"/>
      <c r="AU546" s="7"/>
      <c r="AV546" s="7"/>
      <c r="AW546" s="7"/>
      <c r="AX546" s="7"/>
      <c r="AY546" s="7"/>
      <c r="AZ546" s="7"/>
      <c r="BA546" s="7"/>
      <c r="BB546" s="7"/>
      <c r="BC546" s="7"/>
      <c r="BD546" s="7"/>
      <c r="BE546" s="7"/>
      <c r="BF546" s="7"/>
      <c r="BG546" s="7"/>
      <c r="BH546" s="7"/>
      <c r="BI546" s="7"/>
      <c r="BJ546" s="7"/>
      <c r="BK546" s="7"/>
      <c r="BL546" s="7"/>
      <c r="BM546" s="7"/>
      <c r="BN546" s="7"/>
      <c r="BO546" s="7"/>
      <c r="BP546" s="7"/>
      <c r="BQ546" s="7"/>
      <c r="BR546" s="7"/>
      <c r="BS546" s="150"/>
      <c r="BT546" s="150"/>
      <c r="BU546" s="150"/>
      <c r="BV546" s="150"/>
      <c r="BW546" s="150"/>
      <c r="BX546" s="7"/>
      <c r="BY546" s="7"/>
    </row>
    <row r="547" spans="1:77" ht="15.7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c r="AA547" s="7"/>
      <c r="AB547" s="7"/>
      <c r="AC547" s="7"/>
      <c r="AD547" s="7"/>
      <c r="AE547" s="7"/>
      <c r="AF547" s="7"/>
      <c r="AG547" s="7"/>
      <c r="AH547" s="7"/>
      <c r="AI547" s="7"/>
      <c r="AJ547" s="7"/>
      <c r="AK547" s="7"/>
      <c r="AL547" s="7"/>
      <c r="AM547" s="7"/>
      <c r="AN547" s="7"/>
      <c r="AO547" s="7"/>
      <c r="AP547" s="7"/>
      <c r="AQ547" s="7"/>
      <c r="AR547" s="7"/>
      <c r="AS547" s="7"/>
      <c r="AT547" s="7"/>
      <c r="AU547" s="7"/>
      <c r="AV547" s="7"/>
      <c r="AW547" s="7"/>
      <c r="AX547" s="7"/>
      <c r="AY547" s="7"/>
      <c r="AZ547" s="7"/>
      <c r="BA547" s="7"/>
      <c r="BB547" s="7"/>
      <c r="BC547" s="7"/>
      <c r="BD547" s="7"/>
      <c r="BE547" s="7"/>
      <c r="BF547" s="7"/>
      <c r="BG547" s="7"/>
      <c r="BH547" s="7"/>
      <c r="BI547" s="7"/>
      <c r="BJ547" s="7"/>
      <c r="BK547" s="7"/>
      <c r="BL547" s="7"/>
      <c r="BM547" s="7"/>
      <c r="BN547" s="7"/>
      <c r="BO547" s="7"/>
      <c r="BP547" s="7"/>
      <c r="BQ547" s="7"/>
      <c r="BR547" s="7"/>
      <c r="BS547" s="150"/>
      <c r="BT547" s="150"/>
      <c r="BU547" s="150"/>
      <c r="BV547" s="150"/>
      <c r="BW547" s="150"/>
      <c r="BX547" s="7"/>
      <c r="BY547" s="7"/>
    </row>
    <row r="548" spans="1:77" ht="15.7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c r="AA548" s="7"/>
      <c r="AB548" s="7"/>
      <c r="AC548" s="7"/>
      <c r="AD548" s="7"/>
      <c r="AE548" s="7"/>
      <c r="AF548" s="7"/>
      <c r="AG548" s="7"/>
      <c r="AH548" s="7"/>
      <c r="AI548" s="7"/>
      <c r="AJ548" s="7"/>
      <c r="AK548" s="7"/>
      <c r="AL548" s="7"/>
      <c r="AM548" s="7"/>
      <c r="AN548" s="7"/>
      <c r="AO548" s="7"/>
      <c r="AP548" s="7"/>
      <c r="AQ548" s="7"/>
      <c r="AR548" s="7"/>
      <c r="AS548" s="7"/>
      <c r="AT548" s="7"/>
      <c r="AU548" s="7"/>
      <c r="AV548" s="7"/>
      <c r="AW548" s="7"/>
      <c r="AX548" s="7"/>
      <c r="AY548" s="7"/>
      <c r="AZ548" s="7"/>
      <c r="BA548" s="7"/>
      <c r="BB548" s="7"/>
      <c r="BC548" s="7"/>
      <c r="BD548" s="7"/>
      <c r="BE548" s="7"/>
      <c r="BF548" s="7"/>
      <c r="BG548" s="7"/>
      <c r="BH548" s="7"/>
      <c r="BI548" s="7"/>
      <c r="BJ548" s="7"/>
      <c r="BK548" s="7"/>
      <c r="BL548" s="7"/>
      <c r="BM548" s="7"/>
      <c r="BN548" s="7"/>
      <c r="BO548" s="7"/>
      <c r="BP548" s="7"/>
      <c r="BQ548" s="7"/>
      <c r="BR548" s="7"/>
      <c r="BS548" s="150"/>
      <c r="BT548" s="150"/>
      <c r="BU548" s="150"/>
      <c r="BV548" s="150"/>
      <c r="BW548" s="150"/>
      <c r="BX548" s="7"/>
      <c r="BY548" s="7"/>
    </row>
    <row r="549" spans="1:77" ht="15.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c r="AB549" s="7"/>
      <c r="AC549" s="7"/>
      <c r="AD549" s="7"/>
      <c r="AE549" s="7"/>
      <c r="AF549" s="7"/>
      <c r="AG549" s="7"/>
      <c r="AH549" s="7"/>
      <c r="AI549" s="7"/>
      <c r="AJ549" s="7"/>
      <c r="AK549" s="7"/>
      <c r="AL549" s="7"/>
      <c r="AM549" s="7"/>
      <c r="AN549" s="7"/>
      <c r="AO549" s="7"/>
      <c r="AP549" s="7"/>
      <c r="AQ549" s="7"/>
      <c r="AR549" s="7"/>
      <c r="AS549" s="7"/>
      <c r="AT549" s="7"/>
      <c r="AU549" s="7"/>
      <c r="AV549" s="7"/>
      <c r="AW549" s="7"/>
      <c r="AX549" s="7"/>
      <c r="AY549" s="7"/>
      <c r="AZ549" s="7"/>
      <c r="BA549" s="7"/>
      <c r="BB549" s="7"/>
      <c r="BC549" s="7"/>
      <c r="BD549" s="7"/>
      <c r="BE549" s="7"/>
      <c r="BF549" s="7"/>
      <c r="BG549" s="7"/>
      <c r="BH549" s="7"/>
      <c r="BI549" s="7"/>
      <c r="BJ549" s="7"/>
      <c r="BK549" s="7"/>
      <c r="BL549" s="7"/>
      <c r="BM549" s="7"/>
      <c r="BN549" s="7"/>
      <c r="BO549" s="7"/>
      <c r="BP549" s="7"/>
      <c r="BQ549" s="7"/>
      <c r="BR549" s="7"/>
      <c r="BS549" s="150"/>
      <c r="BT549" s="150"/>
      <c r="BU549" s="150"/>
      <c r="BV549" s="150"/>
      <c r="BW549" s="150"/>
      <c r="BX549" s="7"/>
      <c r="BY549" s="7"/>
    </row>
    <row r="550" spans="1:77" ht="15.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c r="AM550" s="7"/>
      <c r="AN550" s="7"/>
      <c r="AO550" s="7"/>
      <c r="AP550" s="7"/>
      <c r="AQ550" s="7"/>
      <c r="AR550" s="7"/>
      <c r="AS550" s="7"/>
      <c r="AT550" s="7"/>
      <c r="AU550" s="7"/>
      <c r="AV550" s="7"/>
      <c r="AW550" s="7"/>
      <c r="AX550" s="7"/>
      <c r="AY550" s="7"/>
      <c r="AZ550" s="7"/>
      <c r="BA550" s="7"/>
      <c r="BB550" s="7"/>
      <c r="BC550" s="7"/>
      <c r="BD550" s="7"/>
      <c r="BE550" s="7"/>
      <c r="BF550" s="7"/>
      <c r="BG550" s="7"/>
      <c r="BH550" s="7"/>
      <c r="BI550" s="7"/>
      <c r="BJ550" s="7"/>
      <c r="BK550" s="7"/>
      <c r="BL550" s="7"/>
      <c r="BM550" s="7"/>
      <c r="BN550" s="7"/>
      <c r="BO550" s="7"/>
      <c r="BP550" s="7"/>
      <c r="BQ550" s="7"/>
      <c r="BR550" s="7"/>
      <c r="BS550" s="150"/>
      <c r="BT550" s="150"/>
      <c r="BU550" s="150"/>
      <c r="BV550" s="150"/>
      <c r="BW550" s="150"/>
      <c r="BX550" s="7"/>
      <c r="BY550" s="7"/>
    </row>
    <row r="551" spans="1:77" ht="15.7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c r="AM551" s="7"/>
      <c r="AN551" s="7"/>
      <c r="AO551" s="7"/>
      <c r="AP551" s="7"/>
      <c r="AQ551" s="7"/>
      <c r="AR551" s="7"/>
      <c r="AS551" s="7"/>
      <c r="AT551" s="7"/>
      <c r="AU551" s="7"/>
      <c r="AV551" s="7"/>
      <c r="AW551" s="7"/>
      <c r="AX551" s="7"/>
      <c r="AY551" s="7"/>
      <c r="AZ551" s="7"/>
      <c r="BA551" s="7"/>
      <c r="BB551" s="7"/>
      <c r="BC551" s="7"/>
      <c r="BD551" s="7"/>
      <c r="BE551" s="7"/>
      <c r="BF551" s="7"/>
      <c r="BG551" s="7"/>
      <c r="BH551" s="7"/>
      <c r="BI551" s="7"/>
      <c r="BJ551" s="7"/>
      <c r="BK551" s="7"/>
      <c r="BL551" s="7"/>
      <c r="BM551" s="7"/>
      <c r="BN551" s="7"/>
      <c r="BO551" s="7"/>
      <c r="BP551" s="7"/>
      <c r="BQ551" s="7"/>
      <c r="BR551" s="7"/>
      <c r="BS551" s="150"/>
      <c r="BT551" s="150"/>
      <c r="BU551" s="150"/>
      <c r="BV551" s="150"/>
      <c r="BW551" s="150"/>
      <c r="BX551" s="7"/>
      <c r="BY551" s="7"/>
    </row>
    <row r="552" spans="1:77" ht="15.7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c r="AM552" s="7"/>
      <c r="AN552" s="7"/>
      <c r="AO552" s="7"/>
      <c r="AP552" s="7"/>
      <c r="AQ552" s="7"/>
      <c r="AR552" s="7"/>
      <c r="AS552" s="7"/>
      <c r="AT552" s="7"/>
      <c r="AU552" s="7"/>
      <c r="AV552" s="7"/>
      <c r="AW552" s="7"/>
      <c r="AX552" s="7"/>
      <c r="AY552" s="7"/>
      <c r="AZ552" s="7"/>
      <c r="BA552" s="7"/>
      <c r="BB552" s="7"/>
      <c r="BC552" s="7"/>
      <c r="BD552" s="7"/>
      <c r="BE552" s="7"/>
      <c r="BF552" s="7"/>
      <c r="BG552" s="7"/>
      <c r="BH552" s="7"/>
      <c r="BI552" s="7"/>
      <c r="BJ552" s="7"/>
      <c r="BK552" s="7"/>
      <c r="BL552" s="7"/>
      <c r="BM552" s="7"/>
      <c r="BN552" s="7"/>
      <c r="BO552" s="7"/>
      <c r="BP552" s="7"/>
      <c r="BQ552" s="7"/>
      <c r="BR552" s="7"/>
      <c r="BS552" s="150"/>
      <c r="BT552" s="150"/>
      <c r="BU552" s="150"/>
      <c r="BV552" s="150"/>
      <c r="BW552" s="150"/>
      <c r="BX552" s="7"/>
      <c r="BY552" s="7"/>
    </row>
    <row r="553" spans="1:77" ht="15.7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c r="AM553" s="7"/>
      <c r="AN553" s="7"/>
      <c r="AO553" s="7"/>
      <c r="AP553" s="7"/>
      <c r="AQ553" s="7"/>
      <c r="AR553" s="7"/>
      <c r="AS553" s="7"/>
      <c r="AT553" s="7"/>
      <c r="AU553" s="7"/>
      <c r="AV553" s="7"/>
      <c r="AW553" s="7"/>
      <c r="AX553" s="7"/>
      <c r="AY553" s="7"/>
      <c r="AZ553" s="7"/>
      <c r="BA553" s="7"/>
      <c r="BB553" s="7"/>
      <c r="BC553" s="7"/>
      <c r="BD553" s="7"/>
      <c r="BE553" s="7"/>
      <c r="BF553" s="7"/>
      <c r="BG553" s="7"/>
      <c r="BH553" s="7"/>
      <c r="BI553" s="7"/>
      <c r="BJ553" s="7"/>
      <c r="BK553" s="7"/>
      <c r="BL553" s="7"/>
      <c r="BM553" s="7"/>
      <c r="BN553" s="7"/>
      <c r="BO553" s="7"/>
      <c r="BP553" s="7"/>
      <c r="BQ553" s="7"/>
      <c r="BR553" s="7"/>
      <c r="BS553" s="150"/>
      <c r="BT553" s="150"/>
      <c r="BU553" s="150"/>
      <c r="BV553" s="150"/>
      <c r="BW553" s="150"/>
      <c r="BX553" s="7"/>
      <c r="BY553" s="7"/>
    </row>
    <row r="554" spans="1:77" ht="15.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c r="AL554" s="7"/>
      <c r="AM554" s="7"/>
      <c r="AN554" s="7"/>
      <c r="AO554" s="7"/>
      <c r="AP554" s="7"/>
      <c r="AQ554" s="7"/>
      <c r="AR554" s="7"/>
      <c r="AS554" s="7"/>
      <c r="AT554" s="7"/>
      <c r="AU554" s="7"/>
      <c r="AV554" s="7"/>
      <c r="AW554" s="7"/>
      <c r="AX554" s="7"/>
      <c r="AY554" s="7"/>
      <c r="AZ554" s="7"/>
      <c r="BA554" s="7"/>
      <c r="BB554" s="7"/>
      <c r="BC554" s="7"/>
      <c r="BD554" s="7"/>
      <c r="BE554" s="7"/>
      <c r="BF554" s="7"/>
      <c r="BG554" s="7"/>
      <c r="BH554" s="7"/>
      <c r="BI554" s="7"/>
      <c r="BJ554" s="7"/>
      <c r="BK554" s="7"/>
      <c r="BL554" s="7"/>
      <c r="BM554" s="7"/>
      <c r="BN554" s="7"/>
      <c r="BO554" s="7"/>
      <c r="BP554" s="7"/>
      <c r="BQ554" s="7"/>
      <c r="BR554" s="7"/>
      <c r="BS554" s="150"/>
      <c r="BT554" s="150"/>
      <c r="BU554" s="150"/>
      <c r="BV554" s="150"/>
      <c r="BW554" s="150"/>
      <c r="BX554" s="7"/>
      <c r="BY554" s="7"/>
    </row>
    <row r="555" spans="1:77" ht="15.7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c r="AA555" s="7"/>
      <c r="AB555" s="7"/>
      <c r="AC555" s="7"/>
      <c r="AD555" s="7"/>
      <c r="AE555" s="7"/>
      <c r="AF555" s="7"/>
      <c r="AG555" s="7"/>
      <c r="AH555" s="7"/>
      <c r="AI555" s="7"/>
      <c r="AJ555" s="7"/>
      <c r="AK555" s="7"/>
      <c r="AL555" s="7"/>
      <c r="AM555" s="7"/>
      <c r="AN555" s="7"/>
      <c r="AO555" s="7"/>
      <c r="AP555" s="7"/>
      <c r="AQ555" s="7"/>
      <c r="AR555" s="7"/>
      <c r="AS555" s="7"/>
      <c r="AT555" s="7"/>
      <c r="AU555" s="7"/>
      <c r="AV555" s="7"/>
      <c r="AW555" s="7"/>
      <c r="AX555" s="7"/>
      <c r="AY555" s="7"/>
      <c r="AZ555" s="7"/>
      <c r="BA555" s="7"/>
      <c r="BB555" s="7"/>
      <c r="BC555" s="7"/>
      <c r="BD555" s="7"/>
      <c r="BE555" s="7"/>
      <c r="BF555" s="7"/>
      <c r="BG555" s="7"/>
      <c r="BH555" s="7"/>
      <c r="BI555" s="7"/>
      <c r="BJ555" s="7"/>
      <c r="BK555" s="7"/>
      <c r="BL555" s="7"/>
      <c r="BM555" s="7"/>
      <c r="BN555" s="7"/>
      <c r="BO555" s="7"/>
      <c r="BP555" s="7"/>
      <c r="BQ555" s="7"/>
      <c r="BR555" s="7"/>
      <c r="BS555" s="150"/>
      <c r="BT555" s="150"/>
      <c r="BU555" s="150"/>
      <c r="BV555" s="150"/>
      <c r="BW555" s="150"/>
      <c r="BX555" s="7"/>
      <c r="BY555" s="7"/>
    </row>
    <row r="556" spans="1:77" ht="15.7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c r="AA556" s="7"/>
      <c r="AB556" s="7"/>
      <c r="AC556" s="7"/>
      <c r="AD556" s="7"/>
      <c r="AE556" s="7"/>
      <c r="AF556" s="7"/>
      <c r="AG556" s="7"/>
      <c r="AH556" s="7"/>
      <c r="AI556" s="7"/>
      <c r="AJ556" s="7"/>
      <c r="AK556" s="7"/>
      <c r="AL556" s="7"/>
      <c r="AM556" s="7"/>
      <c r="AN556" s="7"/>
      <c r="AO556" s="7"/>
      <c r="AP556" s="7"/>
      <c r="AQ556" s="7"/>
      <c r="AR556" s="7"/>
      <c r="AS556" s="7"/>
      <c r="AT556" s="7"/>
      <c r="AU556" s="7"/>
      <c r="AV556" s="7"/>
      <c r="AW556" s="7"/>
      <c r="AX556" s="7"/>
      <c r="AY556" s="7"/>
      <c r="AZ556" s="7"/>
      <c r="BA556" s="7"/>
      <c r="BB556" s="7"/>
      <c r="BC556" s="7"/>
      <c r="BD556" s="7"/>
      <c r="BE556" s="7"/>
      <c r="BF556" s="7"/>
      <c r="BG556" s="7"/>
      <c r="BH556" s="7"/>
      <c r="BI556" s="7"/>
      <c r="BJ556" s="7"/>
      <c r="BK556" s="7"/>
      <c r="BL556" s="7"/>
      <c r="BM556" s="7"/>
      <c r="BN556" s="7"/>
      <c r="BO556" s="7"/>
      <c r="BP556" s="7"/>
      <c r="BQ556" s="7"/>
      <c r="BR556" s="7"/>
      <c r="BS556" s="150"/>
      <c r="BT556" s="150"/>
      <c r="BU556" s="150"/>
      <c r="BV556" s="150"/>
      <c r="BW556" s="150"/>
      <c r="BX556" s="7"/>
      <c r="BY556" s="7"/>
    </row>
    <row r="557" spans="1:77" ht="15.7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c r="AA557" s="7"/>
      <c r="AB557" s="7"/>
      <c r="AC557" s="7"/>
      <c r="AD557" s="7"/>
      <c r="AE557" s="7"/>
      <c r="AF557" s="7"/>
      <c r="AG557" s="7"/>
      <c r="AH557" s="7"/>
      <c r="AI557" s="7"/>
      <c r="AJ557" s="7"/>
      <c r="AK557" s="7"/>
      <c r="AL557" s="7"/>
      <c r="AM557" s="7"/>
      <c r="AN557" s="7"/>
      <c r="AO557" s="7"/>
      <c r="AP557" s="7"/>
      <c r="AQ557" s="7"/>
      <c r="AR557" s="7"/>
      <c r="AS557" s="7"/>
      <c r="AT557" s="7"/>
      <c r="AU557" s="7"/>
      <c r="AV557" s="7"/>
      <c r="AW557" s="7"/>
      <c r="AX557" s="7"/>
      <c r="AY557" s="7"/>
      <c r="AZ557" s="7"/>
      <c r="BA557" s="7"/>
      <c r="BB557" s="7"/>
      <c r="BC557" s="7"/>
      <c r="BD557" s="7"/>
      <c r="BE557" s="7"/>
      <c r="BF557" s="7"/>
      <c r="BG557" s="7"/>
      <c r="BH557" s="7"/>
      <c r="BI557" s="7"/>
      <c r="BJ557" s="7"/>
      <c r="BK557" s="7"/>
      <c r="BL557" s="7"/>
      <c r="BM557" s="7"/>
      <c r="BN557" s="7"/>
      <c r="BO557" s="7"/>
      <c r="BP557" s="7"/>
      <c r="BQ557" s="7"/>
      <c r="BR557" s="7"/>
      <c r="BS557" s="150"/>
      <c r="BT557" s="150"/>
      <c r="BU557" s="150"/>
      <c r="BV557" s="150"/>
      <c r="BW557" s="150"/>
      <c r="BX557" s="7"/>
      <c r="BY557" s="7"/>
    </row>
    <row r="558" spans="1:77" ht="15.7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c r="AA558" s="7"/>
      <c r="AB558" s="7"/>
      <c r="AC558" s="7"/>
      <c r="AD558" s="7"/>
      <c r="AE558" s="7"/>
      <c r="AF558" s="7"/>
      <c r="AG558" s="7"/>
      <c r="AH558" s="7"/>
      <c r="AI558" s="7"/>
      <c r="AJ558" s="7"/>
      <c r="AK558" s="7"/>
      <c r="AL558" s="7"/>
      <c r="AM558" s="7"/>
      <c r="AN558" s="7"/>
      <c r="AO558" s="7"/>
      <c r="AP558" s="7"/>
      <c r="AQ558" s="7"/>
      <c r="AR558" s="7"/>
      <c r="AS558" s="7"/>
      <c r="AT558" s="7"/>
      <c r="AU558" s="7"/>
      <c r="AV558" s="7"/>
      <c r="AW558" s="7"/>
      <c r="AX558" s="7"/>
      <c r="AY558" s="7"/>
      <c r="AZ558" s="7"/>
      <c r="BA558" s="7"/>
      <c r="BB558" s="7"/>
      <c r="BC558" s="7"/>
      <c r="BD558" s="7"/>
      <c r="BE558" s="7"/>
      <c r="BF558" s="7"/>
      <c r="BG558" s="7"/>
      <c r="BH558" s="7"/>
      <c r="BI558" s="7"/>
      <c r="BJ558" s="7"/>
      <c r="BK558" s="7"/>
      <c r="BL558" s="7"/>
      <c r="BM558" s="7"/>
      <c r="BN558" s="7"/>
      <c r="BO558" s="7"/>
      <c r="BP558" s="7"/>
      <c r="BQ558" s="7"/>
      <c r="BR558" s="7"/>
      <c r="BS558" s="150"/>
      <c r="BT558" s="150"/>
      <c r="BU558" s="150"/>
      <c r="BV558" s="150"/>
      <c r="BW558" s="150"/>
      <c r="BX558" s="7"/>
      <c r="BY558" s="7"/>
    </row>
    <row r="559" spans="1:77" ht="15.7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c r="AA559" s="7"/>
      <c r="AB559" s="7"/>
      <c r="AC559" s="7"/>
      <c r="AD559" s="7"/>
      <c r="AE559" s="7"/>
      <c r="AF559" s="7"/>
      <c r="AG559" s="7"/>
      <c r="AH559" s="7"/>
      <c r="AI559" s="7"/>
      <c r="AJ559" s="7"/>
      <c r="AK559" s="7"/>
      <c r="AL559" s="7"/>
      <c r="AM559" s="7"/>
      <c r="AN559" s="7"/>
      <c r="AO559" s="7"/>
      <c r="AP559" s="7"/>
      <c r="AQ559" s="7"/>
      <c r="AR559" s="7"/>
      <c r="AS559" s="7"/>
      <c r="AT559" s="7"/>
      <c r="AU559" s="7"/>
      <c r="AV559" s="7"/>
      <c r="AW559" s="7"/>
      <c r="AX559" s="7"/>
      <c r="AY559" s="7"/>
      <c r="AZ559" s="7"/>
      <c r="BA559" s="7"/>
      <c r="BB559" s="7"/>
      <c r="BC559" s="7"/>
      <c r="BD559" s="7"/>
      <c r="BE559" s="7"/>
      <c r="BF559" s="7"/>
      <c r="BG559" s="7"/>
      <c r="BH559" s="7"/>
      <c r="BI559" s="7"/>
      <c r="BJ559" s="7"/>
      <c r="BK559" s="7"/>
      <c r="BL559" s="7"/>
      <c r="BM559" s="7"/>
      <c r="BN559" s="7"/>
      <c r="BO559" s="7"/>
      <c r="BP559" s="7"/>
      <c r="BQ559" s="7"/>
      <c r="BR559" s="7"/>
      <c r="BS559" s="150"/>
      <c r="BT559" s="150"/>
      <c r="BU559" s="150"/>
      <c r="BV559" s="150"/>
      <c r="BW559" s="150"/>
      <c r="BX559" s="7"/>
      <c r="BY559" s="7"/>
    </row>
    <row r="560" spans="1:77" ht="15.7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c r="AA560" s="7"/>
      <c r="AB560" s="7"/>
      <c r="AC560" s="7"/>
      <c r="AD560" s="7"/>
      <c r="AE560" s="7"/>
      <c r="AF560" s="7"/>
      <c r="AG560" s="7"/>
      <c r="AH560" s="7"/>
      <c r="AI560" s="7"/>
      <c r="AJ560" s="7"/>
      <c r="AK560" s="7"/>
      <c r="AL560" s="7"/>
      <c r="AM560" s="7"/>
      <c r="AN560" s="7"/>
      <c r="AO560" s="7"/>
      <c r="AP560" s="7"/>
      <c r="AQ560" s="7"/>
      <c r="AR560" s="7"/>
      <c r="AS560" s="7"/>
      <c r="AT560" s="7"/>
      <c r="AU560" s="7"/>
      <c r="AV560" s="7"/>
      <c r="AW560" s="7"/>
      <c r="AX560" s="7"/>
      <c r="AY560" s="7"/>
      <c r="AZ560" s="7"/>
      <c r="BA560" s="7"/>
      <c r="BB560" s="7"/>
      <c r="BC560" s="7"/>
      <c r="BD560" s="7"/>
      <c r="BE560" s="7"/>
      <c r="BF560" s="7"/>
      <c r="BG560" s="7"/>
      <c r="BH560" s="7"/>
      <c r="BI560" s="7"/>
      <c r="BJ560" s="7"/>
      <c r="BK560" s="7"/>
      <c r="BL560" s="7"/>
      <c r="BM560" s="7"/>
      <c r="BN560" s="7"/>
      <c r="BO560" s="7"/>
      <c r="BP560" s="7"/>
      <c r="BQ560" s="7"/>
      <c r="BR560" s="7"/>
      <c r="BS560" s="150"/>
      <c r="BT560" s="150"/>
      <c r="BU560" s="150"/>
      <c r="BV560" s="150"/>
      <c r="BW560" s="150"/>
      <c r="BX560" s="7"/>
      <c r="BY560" s="7"/>
    </row>
    <row r="561" spans="1:77" ht="15.7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c r="AA561" s="7"/>
      <c r="AB561" s="7"/>
      <c r="AC561" s="7"/>
      <c r="AD561" s="7"/>
      <c r="AE561" s="7"/>
      <c r="AF561" s="7"/>
      <c r="AG561" s="7"/>
      <c r="AH561" s="7"/>
      <c r="AI561" s="7"/>
      <c r="AJ561" s="7"/>
      <c r="AK561" s="7"/>
      <c r="AL561" s="7"/>
      <c r="AM561" s="7"/>
      <c r="AN561" s="7"/>
      <c r="AO561" s="7"/>
      <c r="AP561" s="7"/>
      <c r="AQ561" s="7"/>
      <c r="AR561" s="7"/>
      <c r="AS561" s="7"/>
      <c r="AT561" s="7"/>
      <c r="AU561" s="7"/>
      <c r="AV561" s="7"/>
      <c r="AW561" s="7"/>
      <c r="AX561" s="7"/>
      <c r="AY561" s="7"/>
      <c r="AZ561" s="7"/>
      <c r="BA561" s="7"/>
      <c r="BB561" s="7"/>
      <c r="BC561" s="7"/>
      <c r="BD561" s="7"/>
      <c r="BE561" s="7"/>
      <c r="BF561" s="7"/>
      <c r="BG561" s="7"/>
      <c r="BH561" s="7"/>
      <c r="BI561" s="7"/>
      <c r="BJ561" s="7"/>
      <c r="BK561" s="7"/>
      <c r="BL561" s="7"/>
      <c r="BM561" s="7"/>
      <c r="BN561" s="7"/>
      <c r="BO561" s="7"/>
      <c r="BP561" s="7"/>
      <c r="BQ561" s="7"/>
      <c r="BR561" s="7"/>
      <c r="BS561" s="150"/>
      <c r="BT561" s="150"/>
      <c r="BU561" s="150"/>
      <c r="BV561" s="150"/>
      <c r="BW561" s="150"/>
      <c r="BX561" s="7"/>
      <c r="BY561" s="7"/>
    </row>
    <row r="562" spans="1:77" ht="15.7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c r="AA562" s="7"/>
      <c r="AB562" s="7"/>
      <c r="AC562" s="7"/>
      <c r="AD562" s="7"/>
      <c r="AE562" s="7"/>
      <c r="AF562" s="7"/>
      <c r="AG562" s="7"/>
      <c r="AH562" s="7"/>
      <c r="AI562" s="7"/>
      <c r="AJ562" s="7"/>
      <c r="AK562" s="7"/>
      <c r="AL562" s="7"/>
      <c r="AM562" s="7"/>
      <c r="AN562" s="7"/>
      <c r="AO562" s="7"/>
      <c r="AP562" s="7"/>
      <c r="AQ562" s="7"/>
      <c r="AR562" s="7"/>
      <c r="AS562" s="7"/>
      <c r="AT562" s="7"/>
      <c r="AU562" s="7"/>
      <c r="AV562" s="7"/>
      <c r="AW562" s="7"/>
      <c r="AX562" s="7"/>
      <c r="AY562" s="7"/>
      <c r="AZ562" s="7"/>
      <c r="BA562" s="7"/>
      <c r="BB562" s="7"/>
      <c r="BC562" s="7"/>
      <c r="BD562" s="7"/>
      <c r="BE562" s="7"/>
      <c r="BF562" s="7"/>
      <c r="BG562" s="7"/>
      <c r="BH562" s="7"/>
      <c r="BI562" s="7"/>
      <c r="BJ562" s="7"/>
      <c r="BK562" s="7"/>
      <c r="BL562" s="7"/>
      <c r="BM562" s="7"/>
      <c r="BN562" s="7"/>
      <c r="BO562" s="7"/>
      <c r="BP562" s="7"/>
      <c r="BQ562" s="7"/>
      <c r="BR562" s="7"/>
      <c r="BS562" s="150"/>
      <c r="BT562" s="150"/>
      <c r="BU562" s="150"/>
      <c r="BV562" s="150"/>
      <c r="BW562" s="150"/>
      <c r="BX562" s="7"/>
      <c r="BY562" s="7"/>
    </row>
    <row r="563" spans="1:77" ht="15.7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c r="AA563" s="7"/>
      <c r="AB563" s="7"/>
      <c r="AC563" s="7"/>
      <c r="AD563" s="7"/>
      <c r="AE563" s="7"/>
      <c r="AF563" s="7"/>
      <c r="AG563" s="7"/>
      <c r="AH563" s="7"/>
      <c r="AI563" s="7"/>
      <c r="AJ563" s="7"/>
      <c r="AK563" s="7"/>
      <c r="AL563" s="7"/>
      <c r="AM563" s="7"/>
      <c r="AN563" s="7"/>
      <c r="AO563" s="7"/>
      <c r="AP563" s="7"/>
      <c r="AQ563" s="7"/>
      <c r="AR563" s="7"/>
      <c r="AS563" s="7"/>
      <c r="AT563" s="7"/>
      <c r="AU563" s="7"/>
      <c r="AV563" s="7"/>
      <c r="AW563" s="7"/>
      <c r="AX563" s="7"/>
      <c r="AY563" s="7"/>
      <c r="AZ563" s="7"/>
      <c r="BA563" s="7"/>
      <c r="BB563" s="7"/>
      <c r="BC563" s="7"/>
      <c r="BD563" s="7"/>
      <c r="BE563" s="7"/>
      <c r="BF563" s="7"/>
      <c r="BG563" s="7"/>
      <c r="BH563" s="7"/>
      <c r="BI563" s="7"/>
      <c r="BJ563" s="7"/>
      <c r="BK563" s="7"/>
      <c r="BL563" s="7"/>
      <c r="BM563" s="7"/>
      <c r="BN563" s="7"/>
      <c r="BO563" s="7"/>
      <c r="BP563" s="7"/>
      <c r="BQ563" s="7"/>
      <c r="BR563" s="7"/>
      <c r="BS563" s="150"/>
      <c r="BT563" s="150"/>
      <c r="BU563" s="150"/>
      <c r="BV563" s="150"/>
      <c r="BW563" s="150"/>
      <c r="BX563" s="7"/>
      <c r="BY563" s="7"/>
    </row>
    <row r="564" spans="1:77" ht="15.7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c r="AA564" s="7"/>
      <c r="AB564" s="7"/>
      <c r="AC564" s="7"/>
      <c r="AD564" s="7"/>
      <c r="AE564" s="7"/>
      <c r="AF564" s="7"/>
      <c r="AG564" s="7"/>
      <c r="AH564" s="7"/>
      <c r="AI564" s="7"/>
      <c r="AJ564" s="7"/>
      <c r="AK564" s="7"/>
      <c r="AL564" s="7"/>
      <c r="AM564" s="7"/>
      <c r="AN564" s="7"/>
      <c r="AO564" s="7"/>
      <c r="AP564" s="7"/>
      <c r="AQ564" s="7"/>
      <c r="AR564" s="7"/>
      <c r="AS564" s="7"/>
      <c r="AT564" s="7"/>
      <c r="AU564" s="7"/>
      <c r="AV564" s="7"/>
      <c r="AW564" s="7"/>
      <c r="AX564" s="7"/>
      <c r="AY564" s="7"/>
      <c r="AZ564" s="7"/>
      <c r="BA564" s="7"/>
      <c r="BB564" s="7"/>
      <c r="BC564" s="7"/>
      <c r="BD564" s="7"/>
      <c r="BE564" s="7"/>
      <c r="BF564" s="7"/>
      <c r="BG564" s="7"/>
      <c r="BH564" s="7"/>
      <c r="BI564" s="7"/>
      <c r="BJ564" s="7"/>
      <c r="BK564" s="7"/>
      <c r="BL564" s="7"/>
      <c r="BM564" s="7"/>
      <c r="BN564" s="7"/>
      <c r="BO564" s="7"/>
      <c r="BP564" s="7"/>
      <c r="BQ564" s="7"/>
      <c r="BR564" s="7"/>
      <c r="BS564" s="150"/>
      <c r="BT564" s="150"/>
      <c r="BU564" s="150"/>
      <c r="BV564" s="150"/>
      <c r="BW564" s="150"/>
      <c r="BX564" s="7"/>
      <c r="BY564" s="7"/>
    </row>
    <row r="565" spans="1:77" ht="15.7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c r="AA565" s="7"/>
      <c r="AB565" s="7"/>
      <c r="AC565" s="7"/>
      <c r="AD565" s="7"/>
      <c r="AE565" s="7"/>
      <c r="AF565" s="7"/>
      <c r="AG565" s="7"/>
      <c r="AH565" s="7"/>
      <c r="AI565" s="7"/>
      <c r="AJ565" s="7"/>
      <c r="AK565" s="7"/>
      <c r="AL565" s="7"/>
      <c r="AM565" s="7"/>
      <c r="AN565" s="7"/>
      <c r="AO565" s="7"/>
      <c r="AP565" s="7"/>
      <c r="AQ565" s="7"/>
      <c r="AR565" s="7"/>
      <c r="AS565" s="7"/>
      <c r="AT565" s="7"/>
      <c r="AU565" s="7"/>
      <c r="AV565" s="7"/>
      <c r="AW565" s="7"/>
      <c r="AX565" s="7"/>
      <c r="AY565" s="7"/>
      <c r="AZ565" s="7"/>
      <c r="BA565" s="7"/>
      <c r="BB565" s="7"/>
      <c r="BC565" s="7"/>
      <c r="BD565" s="7"/>
      <c r="BE565" s="7"/>
      <c r="BF565" s="7"/>
      <c r="BG565" s="7"/>
      <c r="BH565" s="7"/>
      <c r="BI565" s="7"/>
      <c r="BJ565" s="7"/>
      <c r="BK565" s="7"/>
      <c r="BL565" s="7"/>
      <c r="BM565" s="7"/>
      <c r="BN565" s="7"/>
      <c r="BO565" s="7"/>
      <c r="BP565" s="7"/>
      <c r="BQ565" s="7"/>
      <c r="BR565" s="7"/>
      <c r="BS565" s="150"/>
      <c r="BT565" s="150"/>
      <c r="BU565" s="150"/>
      <c r="BV565" s="150"/>
      <c r="BW565" s="150"/>
      <c r="BX565" s="7"/>
      <c r="BY565" s="7"/>
    </row>
    <row r="566" spans="1:77" ht="15.7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c r="AA566" s="7"/>
      <c r="AB566" s="7"/>
      <c r="AC566" s="7"/>
      <c r="AD566" s="7"/>
      <c r="AE566" s="7"/>
      <c r="AF566" s="7"/>
      <c r="AG566" s="7"/>
      <c r="AH566" s="7"/>
      <c r="AI566" s="7"/>
      <c r="AJ566" s="7"/>
      <c r="AK566" s="7"/>
      <c r="AL566" s="7"/>
      <c r="AM566" s="7"/>
      <c r="AN566" s="7"/>
      <c r="AO566" s="7"/>
      <c r="AP566" s="7"/>
      <c r="AQ566" s="7"/>
      <c r="AR566" s="7"/>
      <c r="AS566" s="7"/>
      <c r="AT566" s="7"/>
      <c r="AU566" s="7"/>
      <c r="AV566" s="7"/>
      <c r="AW566" s="7"/>
      <c r="AX566" s="7"/>
      <c r="AY566" s="7"/>
      <c r="AZ566" s="7"/>
      <c r="BA566" s="7"/>
      <c r="BB566" s="7"/>
      <c r="BC566" s="7"/>
      <c r="BD566" s="7"/>
      <c r="BE566" s="7"/>
      <c r="BF566" s="7"/>
      <c r="BG566" s="7"/>
      <c r="BH566" s="7"/>
      <c r="BI566" s="7"/>
      <c r="BJ566" s="7"/>
      <c r="BK566" s="7"/>
      <c r="BL566" s="7"/>
      <c r="BM566" s="7"/>
      <c r="BN566" s="7"/>
      <c r="BO566" s="7"/>
      <c r="BP566" s="7"/>
      <c r="BQ566" s="7"/>
      <c r="BR566" s="7"/>
      <c r="BS566" s="150"/>
      <c r="BT566" s="150"/>
      <c r="BU566" s="150"/>
      <c r="BV566" s="150"/>
      <c r="BW566" s="150"/>
      <c r="BX566" s="7"/>
      <c r="BY566" s="7"/>
    </row>
    <row r="567" spans="1:77" ht="15.7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c r="AA567" s="7"/>
      <c r="AB567" s="7"/>
      <c r="AC567" s="7"/>
      <c r="AD567" s="7"/>
      <c r="AE567" s="7"/>
      <c r="AF567" s="7"/>
      <c r="AG567" s="7"/>
      <c r="AH567" s="7"/>
      <c r="AI567" s="7"/>
      <c r="AJ567" s="7"/>
      <c r="AK567" s="7"/>
      <c r="AL567" s="7"/>
      <c r="AM567" s="7"/>
      <c r="AN567" s="7"/>
      <c r="AO567" s="7"/>
      <c r="AP567" s="7"/>
      <c r="AQ567" s="7"/>
      <c r="AR567" s="7"/>
      <c r="AS567" s="7"/>
      <c r="AT567" s="7"/>
      <c r="AU567" s="7"/>
      <c r="AV567" s="7"/>
      <c r="AW567" s="7"/>
      <c r="AX567" s="7"/>
      <c r="AY567" s="7"/>
      <c r="AZ567" s="7"/>
      <c r="BA567" s="7"/>
      <c r="BB567" s="7"/>
      <c r="BC567" s="7"/>
      <c r="BD567" s="7"/>
      <c r="BE567" s="7"/>
      <c r="BF567" s="7"/>
      <c r="BG567" s="7"/>
      <c r="BH567" s="7"/>
      <c r="BI567" s="7"/>
      <c r="BJ567" s="7"/>
      <c r="BK567" s="7"/>
      <c r="BL567" s="7"/>
      <c r="BM567" s="7"/>
      <c r="BN567" s="7"/>
      <c r="BO567" s="7"/>
      <c r="BP567" s="7"/>
      <c r="BQ567" s="7"/>
      <c r="BR567" s="7"/>
      <c r="BS567" s="150"/>
      <c r="BT567" s="150"/>
      <c r="BU567" s="150"/>
      <c r="BV567" s="150"/>
      <c r="BW567" s="150"/>
      <c r="BX567" s="7"/>
      <c r="BY567" s="7"/>
    </row>
    <row r="568" spans="1:77" ht="15.7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c r="AA568" s="7"/>
      <c r="AB568" s="7"/>
      <c r="AC568" s="7"/>
      <c r="AD568" s="7"/>
      <c r="AE568" s="7"/>
      <c r="AF568" s="7"/>
      <c r="AG568" s="7"/>
      <c r="AH568" s="7"/>
      <c r="AI568" s="7"/>
      <c r="AJ568" s="7"/>
      <c r="AK568" s="7"/>
      <c r="AL568" s="7"/>
      <c r="AM568" s="7"/>
      <c r="AN568" s="7"/>
      <c r="AO568" s="7"/>
      <c r="AP568" s="7"/>
      <c r="AQ568" s="7"/>
      <c r="AR568" s="7"/>
      <c r="AS568" s="7"/>
      <c r="AT568" s="7"/>
      <c r="AU568" s="7"/>
      <c r="AV568" s="7"/>
      <c r="AW568" s="7"/>
      <c r="AX568" s="7"/>
      <c r="AY568" s="7"/>
      <c r="AZ568" s="7"/>
      <c r="BA568" s="7"/>
      <c r="BB568" s="7"/>
      <c r="BC568" s="7"/>
      <c r="BD568" s="7"/>
      <c r="BE568" s="7"/>
      <c r="BF568" s="7"/>
      <c r="BG568" s="7"/>
      <c r="BH568" s="7"/>
      <c r="BI568" s="7"/>
      <c r="BJ568" s="7"/>
      <c r="BK568" s="7"/>
      <c r="BL568" s="7"/>
      <c r="BM568" s="7"/>
      <c r="BN568" s="7"/>
      <c r="BO568" s="7"/>
      <c r="BP568" s="7"/>
      <c r="BQ568" s="7"/>
      <c r="BR568" s="7"/>
      <c r="BS568" s="150"/>
      <c r="BT568" s="150"/>
      <c r="BU568" s="150"/>
      <c r="BV568" s="150"/>
      <c r="BW568" s="150"/>
      <c r="BX568" s="7"/>
      <c r="BY568" s="7"/>
    </row>
    <row r="569" spans="1:77" ht="15.7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c r="AA569" s="7"/>
      <c r="AB569" s="7"/>
      <c r="AC569" s="7"/>
      <c r="AD569" s="7"/>
      <c r="AE569" s="7"/>
      <c r="AF569" s="7"/>
      <c r="AG569" s="7"/>
      <c r="AH569" s="7"/>
      <c r="AI569" s="7"/>
      <c r="AJ569" s="7"/>
      <c r="AK569" s="7"/>
      <c r="AL569" s="7"/>
      <c r="AM569" s="7"/>
      <c r="AN569" s="7"/>
      <c r="AO569" s="7"/>
      <c r="AP569" s="7"/>
      <c r="AQ569" s="7"/>
      <c r="AR569" s="7"/>
      <c r="AS569" s="7"/>
      <c r="AT569" s="7"/>
      <c r="AU569" s="7"/>
      <c r="AV569" s="7"/>
      <c r="AW569" s="7"/>
      <c r="AX569" s="7"/>
      <c r="AY569" s="7"/>
      <c r="AZ569" s="7"/>
      <c r="BA569" s="7"/>
      <c r="BB569" s="7"/>
      <c r="BC569" s="7"/>
      <c r="BD569" s="7"/>
      <c r="BE569" s="7"/>
      <c r="BF569" s="7"/>
      <c r="BG569" s="7"/>
      <c r="BH569" s="7"/>
      <c r="BI569" s="7"/>
      <c r="BJ569" s="7"/>
      <c r="BK569" s="7"/>
      <c r="BL569" s="7"/>
      <c r="BM569" s="7"/>
      <c r="BN569" s="7"/>
      <c r="BO569" s="7"/>
      <c r="BP569" s="7"/>
      <c r="BQ569" s="7"/>
      <c r="BR569" s="7"/>
      <c r="BS569" s="150"/>
      <c r="BT569" s="150"/>
      <c r="BU569" s="150"/>
      <c r="BV569" s="150"/>
      <c r="BW569" s="150"/>
      <c r="BX569" s="7"/>
      <c r="BY569" s="7"/>
    </row>
    <row r="570" spans="1:77" ht="15.7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c r="AA570" s="7"/>
      <c r="AB570" s="7"/>
      <c r="AC570" s="7"/>
      <c r="AD570" s="7"/>
      <c r="AE570" s="7"/>
      <c r="AF570" s="7"/>
      <c r="AG570" s="7"/>
      <c r="AH570" s="7"/>
      <c r="AI570" s="7"/>
      <c r="AJ570" s="7"/>
      <c r="AK570" s="7"/>
      <c r="AL570" s="7"/>
      <c r="AM570" s="7"/>
      <c r="AN570" s="7"/>
      <c r="AO570" s="7"/>
      <c r="AP570" s="7"/>
      <c r="AQ570" s="7"/>
      <c r="AR570" s="7"/>
      <c r="AS570" s="7"/>
      <c r="AT570" s="7"/>
      <c r="AU570" s="7"/>
      <c r="AV570" s="7"/>
      <c r="AW570" s="7"/>
      <c r="AX570" s="7"/>
      <c r="AY570" s="7"/>
      <c r="AZ570" s="7"/>
      <c r="BA570" s="7"/>
      <c r="BB570" s="7"/>
      <c r="BC570" s="7"/>
      <c r="BD570" s="7"/>
      <c r="BE570" s="7"/>
      <c r="BF570" s="7"/>
      <c r="BG570" s="7"/>
      <c r="BH570" s="7"/>
      <c r="BI570" s="7"/>
      <c r="BJ570" s="7"/>
      <c r="BK570" s="7"/>
      <c r="BL570" s="7"/>
      <c r="BM570" s="7"/>
      <c r="BN570" s="7"/>
      <c r="BO570" s="7"/>
      <c r="BP570" s="7"/>
      <c r="BQ570" s="7"/>
      <c r="BR570" s="7"/>
      <c r="BS570" s="150"/>
      <c r="BT570" s="150"/>
      <c r="BU570" s="150"/>
      <c r="BV570" s="150"/>
      <c r="BW570" s="150"/>
      <c r="BX570" s="7"/>
      <c r="BY570" s="7"/>
    </row>
    <row r="571" spans="1:77" ht="15.7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c r="AA571" s="7"/>
      <c r="AB571" s="7"/>
      <c r="AC571" s="7"/>
      <c r="AD571" s="7"/>
      <c r="AE571" s="7"/>
      <c r="AF571" s="7"/>
      <c r="AG571" s="7"/>
      <c r="AH571" s="7"/>
      <c r="AI571" s="7"/>
      <c r="AJ571" s="7"/>
      <c r="AK571" s="7"/>
      <c r="AL571" s="7"/>
      <c r="AM571" s="7"/>
      <c r="AN571" s="7"/>
      <c r="AO571" s="7"/>
      <c r="AP571" s="7"/>
      <c r="AQ571" s="7"/>
      <c r="AR571" s="7"/>
      <c r="AS571" s="7"/>
      <c r="AT571" s="7"/>
      <c r="AU571" s="7"/>
      <c r="AV571" s="7"/>
      <c r="AW571" s="7"/>
      <c r="AX571" s="7"/>
      <c r="AY571" s="7"/>
      <c r="AZ571" s="7"/>
      <c r="BA571" s="7"/>
      <c r="BB571" s="7"/>
      <c r="BC571" s="7"/>
      <c r="BD571" s="7"/>
      <c r="BE571" s="7"/>
      <c r="BF571" s="7"/>
      <c r="BG571" s="7"/>
      <c r="BH571" s="7"/>
      <c r="BI571" s="7"/>
      <c r="BJ571" s="7"/>
      <c r="BK571" s="7"/>
      <c r="BL571" s="7"/>
      <c r="BM571" s="7"/>
      <c r="BN571" s="7"/>
      <c r="BO571" s="7"/>
      <c r="BP571" s="7"/>
      <c r="BQ571" s="7"/>
      <c r="BR571" s="7"/>
      <c r="BS571" s="150"/>
      <c r="BT571" s="150"/>
      <c r="BU571" s="150"/>
      <c r="BV571" s="150"/>
      <c r="BW571" s="150"/>
      <c r="BX571" s="7"/>
      <c r="BY571" s="7"/>
    </row>
    <row r="572" spans="1:77" ht="15.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c r="AA572" s="7"/>
      <c r="AB572" s="7"/>
      <c r="AC572" s="7"/>
      <c r="AD572" s="7"/>
      <c r="AE572" s="7"/>
      <c r="AF572" s="7"/>
      <c r="AG572" s="7"/>
      <c r="AH572" s="7"/>
      <c r="AI572" s="7"/>
      <c r="AJ572" s="7"/>
      <c r="AK572" s="7"/>
      <c r="AL572" s="7"/>
      <c r="AM572" s="7"/>
      <c r="AN572" s="7"/>
      <c r="AO572" s="7"/>
      <c r="AP572" s="7"/>
      <c r="AQ572" s="7"/>
      <c r="AR572" s="7"/>
      <c r="AS572" s="7"/>
      <c r="AT572" s="7"/>
      <c r="AU572" s="7"/>
      <c r="AV572" s="7"/>
      <c r="AW572" s="7"/>
      <c r="AX572" s="7"/>
      <c r="AY572" s="7"/>
      <c r="AZ572" s="7"/>
      <c r="BA572" s="7"/>
      <c r="BB572" s="7"/>
      <c r="BC572" s="7"/>
      <c r="BD572" s="7"/>
      <c r="BE572" s="7"/>
      <c r="BF572" s="7"/>
      <c r="BG572" s="7"/>
      <c r="BH572" s="7"/>
      <c r="BI572" s="7"/>
      <c r="BJ572" s="7"/>
      <c r="BK572" s="7"/>
      <c r="BL572" s="7"/>
      <c r="BM572" s="7"/>
      <c r="BN572" s="7"/>
      <c r="BO572" s="7"/>
      <c r="BP572" s="7"/>
      <c r="BQ572" s="7"/>
      <c r="BR572" s="7"/>
      <c r="BS572" s="150"/>
      <c r="BT572" s="150"/>
      <c r="BU572" s="150"/>
      <c r="BV572" s="150"/>
      <c r="BW572" s="150"/>
      <c r="BX572" s="7"/>
      <c r="BY572" s="7"/>
    </row>
    <row r="573" spans="1:77" ht="15.7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c r="AL573" s="7"/>
      <c r="AM573" s="7"/>
      <c r="AN573" s="7"/>
      <c r="AO573" s="7"/>
      <c r="AP573" s="7"/>
      <c r="AQ573" s="7"/>
      <c r="AR573" s="7"/>
      <c r="AS573" s="7"/>
      <c r="AT573" s="7"/>
      <c r="AU573" s="7"/>
      <c r="AV573" s="7"/>
      <c r="AW573" s="7"/>
      <c r="AX573" s="7"/>
      <c r="AY573" s="7"/>
      <c r="AZ573" s="7"/>
      <c r="BA573" s="7"/>
      <c r="BB573" s="7"/>
      <c r="BC573" s="7"/>
      <c r="BD573" s="7"/>
      <c r="BE573" s="7"/>
      <c r="BF573" s="7"/>
      <c r="BG573" s="7"/>
      <c r="BH573" s="7"/>
      <c r="BI573" s="7"/>
      <c r="BJ573" s="7"/>
      <c r="BK573" s="7"/>
      <c r="BL573" s="7"/>
      <c r="BM573" s="7"/>
      <c r="BN573" s="7"/>
      <c r="BO573" s="7"/>
      <c r="BP573" s="7"/>
      <c r="BQ573" s="7"/>
      <c r="BR573" s="7"/>
      <c r="BS573" s="150"/>
      <c r="BT573" s="150"/>
      <c r="BU573" s="150"/>
      <c r="BV573" s="150"/>
      <c r="BW573" s="150"/>
      <c r="BX573" s="7"/>
      <c r="BY573" s="7"/>
    </row>
    <row r="574" spans="1:77" ht="15.7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7"/>
      <c r="AM574" s="7"/>
      <c r="AN574" s="7"/>
      <c r="AO574" s="7"/>
      <c r="AP574" s="7"/>
      <c r="AQ574" s="7"/>
      <c r="AR574" s="7"/>
      <c r="AS574" s="7"/>
      <c r="AT574" s="7"/>
      <c r="AU574" s="7"/>
      <c r="AV574" s="7"/>
      <c r="AW574" s="7"/>
      <c r="AX574" s="7"/>
      <c r="AY574" s="7"/>
      <c r="AZ574" s="7"/>
      <c r="BA574" s="7"/>
      <c r="BB574" s="7"/>
      <c r="BC574" s="7"/>
      <c r="BD574" s="7"/>
      <c r="BE574" s="7"/>
      <c r="BF574" s="7"/>
      <c r="BG574" s="7"/>
      <c r="BH574" s="7"/>
      <c r="BI574" s="7"/>
      <c r="BJ574" s="7"/>
      <c r="BK574" s="7"/>
      <c r="BL574" s="7"/>
      <c r="BM574" s="7"/>
      <c r="BN574" s="7"/>
      <c r="BO574" s="7"/>
      <c r="BP574" s="7"/>
      <c r="BQ574" s="7"/>
      <c r="BR574" s="7"/>
      <c r="BS574" s="150"/>
      <c r="BT574" s="150"/>
      <c r="BU574" s="150"/>
      <c r="BV574" s="150"/>
      <c r="BW574" s="150"/>
      <c r="BX574" s="7"/>
      <c r="BY574" s="7"/>
    </row>
    <row r="575" spans="1:77" ht="15.7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7"/>
      <c r="AM575" s="7"/>
      <c r="AN575" s="7"/>
      <c r="AO575" s="7"/>
      <c r="AP575" s="7"/>
      <c r="AQ575" s="7"/>
      <c r="AR575" s="7"/>
      <c r="AS575" s="7"/>
      <c r="AT575" s="7"/>
      <c r="AU575" s="7"/>
      <c r="AV575" s="7"/>
      <c r="AW575" s="7"/>
      <c r="AX575" s="7"/>
      <c r="AY575" s="7"/>
      <c r="AZ575" s="7"/>
      <c r="BA575" s="7"/>
      <c r="BB575" s="7"/>
      <c r="BC575" s="7"/>
      <c r="BD575" s="7"/>
      <c r="BE575" s="7"/>
      <c r="BF575" s="7"/>
      <c r="BG575" s="7"/>
      <c r="BH575" s="7"/>
      <c r="BI575" s="7"/>
      <c r="BJ575" s="7"/>
      <c r="BK575" s="7"/>
      <c r="BL575" s="7"/>
      <c r="BM575" s="7"/>
      <c r="BN575" s="7"/>
      <c r="BO575" s="7"/>
      <c r="BP575" s="7"/>
      <c r="BQ575" s="7"/>
      <c r="BR575" s="7"/>
      <c r="BS575" s="150"/>
      <c r="BT575" s="150"/>
      <c r="BU575" s="150"/>
      <c r="BV575" s="150"/>
      <c r="BW575" s="150"/>
      <c r="BX575" s="7"/>
      <c r="BY575" s="7"/>
    </row>
    <row r="576" spans="1:77" ht="15.7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7"/>
      <c r="AM576" s="7"/>
      <c r="AN576" s="7"/>
      <c r="AO576" s="7"/>
      <c r="AP576" s="7"/>
      <c r="AQ576" s="7"/>
      <c r="AR576" s="7"/>
      <c r="AS576" s="7"/>
      <c r="AT576" s="7"/>
      <c r="AU576" s="7"/>
      <c r="AV576" s="7"/>
      <c r="AW576" s="7"/>
      <c r="AX576" s="7"/>
      <c r="AY576" s="7"/>
      <c r="AZ576" s="7"/>
      <c r="BA576" s="7"/>
      <c r="BB576" s="7"/>
      <c r="BC576" s="7"/>
      <c r="BD576" s="7"/>
      <c r="BE576" s="7"/>
      <c r="BF576" s="7"/>
      <c r="BG576" s="7"/>
      <c r="BH576" s="7"/>
      <c r="BI576" s="7"/>
      <c r="BJ576" s="7"/>
      <c r="BK576" s="7"/>
      <c r="BL576" s="7"/>
      <c r="BM576" s="7"/>
      <c r="BN576" s="7"/>
      <c r="BO576" s="7"/>
      <c r="BP576" s="7"/>
      <c r="BQ576" s="7"/>
      <c r="BR576" s="7"/>
      <c r="BS576" s="150"/>
      <c r="BT576" s="150"/>
      <c r="BU576" s="150"/>
      <c r="BV576" s="150"/>
      <c r="BW576" s="150"/>
      <c r="BX576" s="7"/>
      <c r="BY576" s="7"/>
    </row>
    <row r="577" spans="1:77" ht="15.7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c r="AA577" s="7"/>
      <c r="AB577" s="7"/>
      <c r="AC577" s="7"/>
      <c r="AD577" s="7"/>
      <c r="AE577" s="7"/>
      <c r="AF577" s="7"/>
      <c r="AG577" s="7"/>
      <c r="AH577" s="7"/>
      <c r="AI577" s="7"/>
      <c r="AJ577" s="7"/>
      <c r="AK577" s="7"/>
      <c r="AL577" s="7"/>
      <c r="AM577" s="7"/>
      <c r="AN577" s="7"/>
      <c r="AO577" s="7"/>
      <c r="AP577" s="7"/>
      <c r="AQ577" s="7"/>
      <c r="AR577" s="7"/>
      <c r="AS577" s="7"/>
      <c r="AT577" s="7"/>
      <c r="AU577" s="7"/>
      <c r="AV577" s="7"/>
      <c r="AW577" s="7"/>
      <c r="AX577" s="7"/>
      <c r="AY577" s="7"/>
      <c r="AZ577" s="7"/>
      <c r="BA577" s="7"/>
      <c r="BB577" s="7"/>
      <c r="BC577" s="7"/>
      <c r="BD577" s="7"/>
      <c r="BE577" s="7"/>
      <c r="BF577" s="7"/>
      <c r="BG577" s="7"/>
      <c r="BH577" s="7"/>
      <c r="BI577" s="7"/>
      <c r="BJ577" s="7"/>
      <c r="BK577" s="7"/>
      <c r="BL577" s="7"/>
      <c r="BM577" s="7"/>
      <c r="BN577" s="7"/>
      <c r="BO577" s="7"/>
      <c r="BP577" s="7"/>
      <c r="BQ577" s="7"/>
      <c r="BR577" s="7"/>
      <c r="BS577" s="150"/>
      <c r="BT577" s="150"/>
      <c r="BU577" s="150"/>
      <c r="BV577" s="150"/>
      <c r="BW577" s="150"/>
      <c r="BX577" s="7"/>
      <c r="BY577" s="7"/>
    </row>
    <row r="578" spans="1:77" ht="15.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c r="AA578" s="7"/>
      <c r="AB578" s="7"/>
      <c r="AC578" s="7"/>
      <c r="AD578" s="7"/>
      <c r="AE578" s="7"/>
      <c r="AF578" s="7"/>
      <c r="AG578" s="7"/>
      <c r="AH578" s="7"/>
      <c r="AI578" s="7"/>
      <c r="AJ578" s="7"/>
      <c r="AK578" s="7"/>
      <c r="AL578" s="7"/>
      <c r="AM578" s="7"/>
      <c r="AN578" s="7"/>
      <c r="AO578" s="7"/>
      <c r="AP578" s="7"/>
      <c r="AQ578" s="7"/>
      <c r="AR578" s="7"/>
      <c r="AS578" s="7"/>
      <c r="AT578" s="7"/>
      <c r="AU578" s="7"/>
      <c r="AV578" s="7"/>
      <c r="AW578" s="7"/>
      <c r="AX578" s="7"/>
      <c r="AY578" s="7"/>
      <c r="AZ578" s="7"/>
      <c r="BA578" s="7"/>
      <c r="BB578" s="7"/>
      <c r="BC578" s="7"/>
      <c r="BD578" s="7"/>
      <c r="BE578" s="7"/>
      <c r="BF578" s="7"/>
      <c r="BG578" s="7"/>
      <c r="BH578" s="7"/>
      <c r="BI578" s="7"/>
      <c r="BJ578" s="7"/>
      <c r="BK578" s="7"/>
      <c r="BL578" s="7"/>
      <c r="BM578" s="7"/>
      <c r="BN578" s="7"/>
      <c r="BO578" s="7"/>
      <c r="BP578" s="7"/>
      <c r="BQ578" s="7"/>
      <c r="BR578" s="7"/>
      <c r="BS578" s="150"/>
      <c r="BT578" s="150"/>
      <c r="BU578" s="150"/>
      <c r="BV578" s="150"/>
      <c r="BW578" s="150"/>
      <c r="BX578" s="7"/>
      <c r="BY578" s="7"/>
    </row>
    <row r="579" spans="1:77" ht="15.7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c r="AL579" s="7"/>
      <c r="AM579" s="7"/>
      <c r="AN579" s="7"/>
      <c r="AO579" s="7"/>
      <c r="AP579" s="7"/>
      <c r="AQ579" s="7"/>
      <c r="AR579" s="7"/>
      <c r="AS579" s="7"/>
      <c r="AT579" s="7"/>
      <c r="AU579" s="7"/>
      <c r="AV579" s="7"/>
      <c r="AW579" s="7"/>
      <c r="AX579" s="7"/>
      <c r="AY579" s="7"/>
      <c r="AZ579" s="7"/>
      <c r="BA579" s="7"/>
      <c r="BB579" s="7"/>
      <c r="BC579" s="7"/>
      <c r="BD579" s="7"/>
      <c r="BE579" s="7"/>
      <c r="BF579" s="7"/>
      <c r="BG579" s="7"/>
      <c r="BH579" s="7"/>
      <c r="BI579" s="7"/>
      <c r="BJ579" s="7"/>
      <c r="BK579" s="7"/>
      <c r="BL579" s="7"/>
      <c r="BM579" s="7"/>
      <c r="BN579" s="7"/>
      <c r="BO579" s="7"/>
      <c r="BP579" s="7"/>
      <c r="BQ579" s="7"/>
      <c r="BR579" s="7"/>
      <c r="BS579" s="150"/>
      <c r="BT579" s="150"/>
      <c r="BU579" s="150"/>
      <c r="BV579" s="150"/>
      <c r="BW579" s="150"/>
      <c r="BX579" s="7"/>
      <c r="BY579" s="7"/>
    </row>
    <row r="580" spans="1:77" ht="15.7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c r="AM580" s="7"/>
      <c r="AN580" s="7"/>
      <c r="AO580" s="7"/>
      <c r="AP580" s="7"/>
      <c r="AQ580" s="7"/>
      <c r="AR580" s="7"/>
      <c r="AS580" s="7"/>
      <c r="AT580" s="7"/>
      <c r="AU580" s="7"/>
      <c r="AV580" s="7"/>
      <c r="AW580" s="7"/>
      <c r="AX580" s="7"/>
      <c r="AY580" s="7"/>
      <c r="AZ580" s="7"/>
      <c r="BA580" s="7"/>
      <c r="BB580" s="7"/>
      <c r="BC580" s="7"/>
      <c r="BD580" s="7"/>
      <c r="BE580" s="7"/>
      <c r="BF580" s="7"/>
      <c r="BG580" s="7"/>
      <c r="BH580" s="7"/>
      <c r="BI580" s="7"/>
      <c r="BJ580" s="7"/>
      <c r="BK580" s="7"/>
      <c r="BL580" s="7"/>
      <c r="BM580" s="7"/>
      <c r="BN580" s="7"/>
      <c r="BO580" s="7"/>
      <c r="BP580" s="7"/>
      <c r="BQ580" s="7"/>
      <c r="BR580" s="7"/>
      <c r="BS580" s="150"/>
      <c r="BT580" s="150"/>
      <c r="BU580" s="150"/>
      <c r="BV580" s="150"/>
      <c r="BW580" s="150"/>
      <c r="BX580" s="7"/>
      <c r="BY580" s="7"/>
    </row>
    <row r="581" spans="1:77" ht="15.7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7"/>
      <c r="AM581" s="7"/>
      <c r="AN581" s="7"/>
      <c r="AO581" s="7"/>
      <c r="AP581" s="7"/>
      <c r="AQ581" s="7"/>
      <c r="AR581" s="7"/>
      <c r="AS581" s="7"/>
      <c r="AT581" s="7"/>
      <c r="AU581" s="7"/>
      <c r="AV581" s="7"/>
      <c r="AW581" s="7"/>
      <c r="AX581" s="7"/>
      <c r="AY581" s="7"/>
      <c r="AZ581" s="7"/>
      <c r="BA581" s="7"/>
      <c r="BB581" s="7"/>
      <c r="BC581" s="7"/>
      <c r="BD581" s="7"/>
      <c r="BE581" s="7"/>
      <c r="BF581" s="7"/>
      <c r="BG581" s="7"/>
      <c r="BH581" s="7"/>
      <c r="BI581" s="7"/>
      <c r="BJ581" s="7"/>
      <c r="BK581" s="7"/>
      <c r="BL581" s="7"/>
      <c r="BM581" s="7"/>
      <c r="BN581" s="7"/>
      <c r="BO581" s="7"/>
      <c r="BP581" s="7"/>
      <c r="BQ581" s="7"/>
      <c r="BR581" s="7"/>
      <c r="BS581" s="150"/>
      <c r="BT581" s="150"/>
      <c r="BU581" s="150"/>
      <c r="BV581" s="150"/>
      <c r="BW581" s="150"/>
      <c r="BX581" s="7"/>
      <c r="BY581" s="7"/>
    </row>
    <row r="582" spans="1:77" ht="15.7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7"/>
      <c r="AL582" s="7"/>
      <c r="AM582" s="7"/>
      <c r="AN582" s="7"/>
      <c r="AO582" s="7"/>
      <c r="AP582" s="7"/>
      <c r="AQ582" s="7"/>
      <c r="AR582" s="7"/>
      <c r="AS582" s="7"/>
      <c r="AT582" s="7"/>
      <c r="AU582" s="7"/>
      <c r="AV582" s="7"/>
      <c r="AW582" s="7"/>
      <c r="AX582" s="7"/>
      <c r="AY582" s="7"/>
      <c r="AZ582" s="7"/>
      <c r="BA582" s="7"/>
      <c r="BB582" s="7"/>
      <c r="BC582" s="7"/>
      <c r="BD582" s="7"/>
      <c r="BE582" s="7"/>
      <c r="BF582" s="7"/>
      <c r="BG582" s="7"/>
      <c r="BH582" s="7"/>
      <c r="BI582" s="7"/>
      <c r="BJ582" s="7"/>
      <c r="BK582" s="7"/>
      <c r="BL582" s="7"/>
      <c r="BM582" s="7"/>
      <c r="BN582" s="7"/>
      <c r="BO582" s="7"/>
      <c r="BP582" s="7"/>
      <c r="BQ582" s="7"/>
      <c r="BR582" s="7"/>
      <c r="BS582" s="150"/>
      <c r="BT582" s="150"/>
      <c r="BU582" s="150"/>
      <c r="BV582" s="150"/>
      <c r="BW582" s="150"/>
      <c r="BX582" s="7"/>
      <c r="BY582" s="7"/>
    </row>
    <row r="583" spans="1:77" ht="15.7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c r="AA583" s="7"/>
      <c r="AB583" s="7"/>
      <c r="AC583" s="7"/>
      <c r="AD583" s="7"/>
      <c r="AE583" s="7"/>
      <c r="AF583" s="7"/>
      <c r="AG583" s="7"/>
      <c r="AH583" s="7"/>
      <c r="AI583" s="7"/>
      <c r="AJ583" s="7"/>
      <c r="AK583" s="7"/>
      <c r="AL583" s="7"/>
      <c r="AM583" s="7"/>
      <c r="AN583" s="7"/>
      <c r="AO583" s="7"/>
      <c r="AP583" s="7"/>
      <c r="AQ583" s="7"/>
      <c r="AR583" s="7"/>
      <c r="AS583" s="7"/>
      <c r="AT583" s="7"/>
      <c r="AU583" s="7"/>
      <c r="AV583" s="7"/>
      <c r="AW583" s="7"/>
      <c r="AX583" s="7"/>
      <c r="AY583" s="7"/>
      <c r="AZ583" s="7"/>
      <c r="BA583" s="7"/>
      <c r="BB583" s="7"/>
      <c r="BC583" s="7"/>
      <c r="BD583" s="7"/>
      <c r="BE583" s="7"/>
      <c r="BF583" s="7"/>
      <c r="BG583" s="7"/>
      <c r="BH583" s="7"/>
      <c r="BI583" s="7"/>
      <c r="BJ583" s="7"/>
      <c r="BK583" s="7"/>
      <c r="BL583" s="7"/>
      <c r="BM583" s="7"/>
      <c r="BN583" s="7"/>
      <c r="BO583" s="7"/>
      <c r="BP583" s="7"/>
      <c r="BQ583" s="7"/>
      <c r="BR583" s="7"/>
      <c r="BS583" s="150"/>
      <c r="BT583" s="150"/>
      <c r="BU583" s="150"/>
      <c r="BV583" s="150"/>
      <c r="BW583" s="150"/>
      <c r="BX583" s="7"/>
      <c r="BY583" s="7"/>
    </row>
    <row r="584" spans="1:77" ht="15.7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7"/>
      <c r="AK584" s="7"/>
      <c r="AL584" s="7"/>
      <c r="AM584" s="7"/>
      <c r="AN584" s="7"/>
      <c r="AO584" s="7"/>
      <c r="AP584" s="7"/>
      <c r="AQ584" s="7"/>
      <c r="AR584" s="7"/>
      <c r="AS584" s="7"/>
      <c r="AT584" s="7"/>
      <c r="AU584" s="7"/>
      <c r="AV584" s="7"/>
      <c r="AW584" s="7"/>
      <c r="AX584" s="7"/>
      <c r="AY584" s="7"/>
      <c r="AZ584" s="7"/>
      <c r="BA584" s="7"/>
      <c r="BB584" s="7"/>
      <c r="BC584" s="7"/>
      <c r="BD584" s="7"/>
      <c r="BE584" s="7"/>
      <c r="BF584" s="7"/>
      <c r="BG584" s="7"/>
      <c r="BH584" s="7"/>
      <c r="BI584" s="7"/>
      <c r="BJ584" s="7"/>
      <c r="BK584" s="7"/>
      <c r="BL584" s="7"/>
      <c r="BM584" s="7"/>
      <c r="BN584" s="7"/>
      <c r="BO584" s="7"/>
      <c r="BP584" s="7"/>
      <c r="BQ584" s="7"/>
      <c r="BR584" s="7"/>
      <c r="BS584" s="150"/>
      <c r="BT584" s="150"/>
      <c r="BU584" s="150"/>
      <c r="BV584" s="150"/>
      <c r="BW584" s="150"/>
      <c r="BX584" s="7"/>
      <c r="BY584" s="7"/>
    </row>
    <row r="585" spans="1:77" ht="15.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7"/>
      <c r="AM585" s="7"/>
      <c r="AN585" s="7"/>
      <c r="AO585" s="7"/>
      <c r="AP585" s="7"/>
      <c r="AQ585" s="7"/>
      <c r="AR585" s="7"/>
      <c r="AS585" s="7"/>
      <c r="AT585" s="7"/>
      <c r="AU585" s="7"/>
      <c r="AV585" s="7"/>
      <c r="AW585" s="7"/>
      <c r="AX585" s="7"/>
      <c r="AY585" s="7"/>
      <c r="AZ585" s="7"/>
      <c r="BA585" s="7"/>
      <c r="BB585" s="7"/>
      <c r="BC585" s="7"/>
      <c r="BD585" s="7"/>
      <c r="BE585" s="7"/>
      <c r="BF585" s="7"/>
      <c r="BG585" s="7"/>
      <c r="BH585" s="7"/>
      <c r="BI585" s="7"/>
      <c r="BJ585" s="7"/>
      <c r="BK585" s="7"/>
      <c r="BL585" s="7"/>
      <c r="BM585" s="7"/>
      <c r="BN585" s="7"/>
      <c r="BO585" s="7"/>
      <c r="BP585" s="7"/>
      <c r="BQ585" s="7"/>
      <c r="BR585" s="7"/>
      <c r="BS585" s="150"/>
      <c r="BT585" s="150"/>
      <c r="BU585" s="150"/>
      <c r="BV585" s="150"/>
      <c r="BW585" s="150"/>
      <c r="BX585" s="7"/>
      <c r="BY585" s="7"/>
    </row>
    <row r="586" spans="1:77" ht="15.7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c r="AA586" s="7"/>
      <c r="AB586" s="7"/>
      <c r="AC586" s="7"/>
      <c r="AD586" s="7"/>
      <c r="AE586" s="7"/>
      <c r="AF586" s="7"/>
      <c r="AG586" s="7"/>
      <c r="AH586" s="7"/>
      <c r="AI586" s="7"/>
      <c r="AJ586" s="7"/>
      <c r="AK586" s="7"/>
      <c r="AL586" s="7"/>
      <c r="AM586" s="7"/>
      <c r="AN586" s="7"/>
      <c r="AO586" s="7"/>
      <c r="AP586" s="7"/>
      <c r="AQ586" s="7"/>
      <c r="AR586" s="7"/>
      <c r="AS586" s="7"/>
      <c r="AT586" s="7"/>
      <c r="AU586" s="7"/>
      <c r="AV586" s="7"/>
      <c r="AW586" s="7"/>
      <c r="AX586" s="7"/>
      <c r="AY586" s="7"/>
      <c r="AZ586" s="7"/>
      <c r="BA586" s="7"/>
      <c r="BB586" s="7"/>
      <c r="BC586" s="7"/>
      <c r="BD586" s="7"/>
      <c r="BE586" s="7"/>
      <c r="BF586" s="7"/>
      <c r="BG586" s="7"/>
      <c r="BH586" s="7"/>
      <c r="BI586" s="7"/>
      <c r="BJ586" s="7"/>
      <c r="BK586" s="7"/>
      <c r="BL586" s="7"/>
      <c r="BM586" s="7"/>
      <c r="BN586" s="7"/>
      <c r="BO586" s="7"/>
      <c r="BP586" s="7"/>
      <c r="BQ586" s="7"/>
      <c r="BR586" s="7"/>
      <c r="BS586" s="150"/>
      <c r="BT586" s="150"/>
      <c r="BU586" s="150"/>
      <c r="BV586" s="150"/>
      <c r="BW586" s="150"/>
      <c r="BX586" s="7"/>
      <c r="BY586" s="7"/>
    </row>
    <row r="587" spans="1:77" ht="15.7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c r="AA587" s="7"/>
      <c r="AB587" s="7"/>
      <c r="AC587" s="7"/>
      <c r="AD587" s="7"/>
      <c r="AE587" s="7"/>
      <c r="AF587" s="7"/>
      <c r="AG587" s="7"/>
      <c r="AH587" s="7"/>
      <c r="AI587" s="7"/>
      <c r="AJ587" s="7"/>
      <c r="AK587" s="7"/>
      <c r="AL587" s="7"/>
      <c r="AM587" s="7"/>
      <c r="AN587" s="7"/>
      <c r="AO587" s="7"/>
      <c r="AP587" s="7"/>
      <c r="AQ587" s="7"/>
      <c r="AR587" s="7"/>
      <c r="AS587" s="7"/>
      <c r="AT587" s="7"/>
      <c r="AU587" s="7"/>
      <c r="AV587" s="7"/>
      <c r="AW587" s="7"/>
      <c r="AX587" s="7"/>
      <c r="AY587" s="7"/>
      <c r="AZ587" s="7"/>
      <c r="BA587" s="7"/>
      <c r="BB587" s="7"/>
      <c r="BC587" s="7"/>
      <c r="BD587" s="7"/>
      <c r="BE587" s="7"/>
      <c r="BF587" s="7"/>
      <c r="BG587" s="7"/>
      <c r="BH587" s="7"/>
      <c r="BI587" s="7"/>
      <c r="BJ587" s="7"/>
      <c r="BK587" s="7"/>
      <c r="BL587" s="7"/>
      <c r="BM587" s="7"/>
      <c r="BN587" s="7"/>
      <c r="BO587" s="7"/>
      <c r="BP587" s="7"/>
      <c r="BQ587" s="7"/>
      <c r="BR587" s="7"/>
      <c r="BS587" s="150"/>
      <c r="BT587" s="150"/>
      <c r="BU587" s="150"/>
      <c r="BV587" s="150"/>
      <c r="BW587" s="150"/>
      <c r="BX587" s="7"/>
      <c r="BY587" s="7"/>
    </row>
    <row r="588" spans="1:77" ht="15.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c r="AA588" s="7"/>
      <c r="AB588" s="7"/>
      <c r="AC588" s="7"/>
      <c r="AD588" s="7"/>
      <c r="AE588" s="7"/>
      <c r="AF588" s="7"/>
      <c r="AG588" s="7"/>
      <c r="AH588" s="7"/>
      <c r="AI588" s="7"/>
      <c r="AJ588" s="7"/>
      <c r="AK588" s="7"/>
      <c r="AL588" s="7"/>
      <c r="AM588" s="7"/>
      <c r="AN588" s="7"/>
      <c r="AO588" s="7"/>
      <c r="AP588" s="7"/>
      <c r="AQ588" s="7"/>
      <c r="AR588" s="7"/>
      <c r="AS588" s="7"/>
      <c r="AT588" s="7"/>
      <c r="AU588" s="7"/>
      <c r="AV588" s="7"/>
      <c r="AW588" s="7"/>
      <c r="AX588" s="7"/>
      <c r="AY588" s="7"/>
      <c r="AZ588" s="7"/>
      <c r="BA588" s="7"/>
      <c r="BB588" s="7"/>
      <c r="BC588" s="7"/>
      <c r="BD588" s="7"/>
      <c r="BE588" s="7"/>
      <c r="BF588" s="7"/>
      <c r="BG588" s="7"/>
      <c r="BH588" s="7"/>
      <c r="BI588" s="7"/>
      <c r="BJ588" s="7"/>
      <c r="BK588" s="7"/>
      <c r="BL588" s="7"/>
      <c r="BM588" s="7"/>
      <c r="BN588" s="7"/>
      <c r="BO588" s="7"/>
      <c r="BP588" s="7"/>
      <c r="BQ588" s="7"/>
      <c r="BR588" s="7"/>
      <c r="BS588" s="150"/>
      <c r="BT588" s="150"/>
      <c r="BU588" s="150"/>
      <c r="BV588" s="150"/>
      <c r="BW588" s="150"/>
      <c r="BX588" s="7"/>
      <c r="BY588" s="7"/>
    </row>
    <row r="589" spans="1:77" ht="15.7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c r="AA589" s="7"/>
      <c r="AB589" s="7"/>
      <c r="AC589" s="7"/>
      <c r="AD589" s="7"/>
      <c r="AE589" s="7"/>
      <c r="AF589" s="7"/>
      <c r="AG589" s="7"/>
      <c r="AH589" s="7"/>
      <c r="AI589" s="7"/>
      <c r="AJ589" s="7"/>
      <c r="AK589" s="7"/>
      <c r="AL589" s="7"/>
      <c r="AM589" s="7"/>
      <c r="AN589" s="7"/>
      <c r="AO589" s="7"/>
      <c r="AP589" s="7"/>
      <c r="AQ589" s="7"/>
      <c r="AR589" s="7"/>
      <c r="AS589" s="7"/>
      <c r="AT589" s="7"/>
      <c r="AU589" s="7"/>
      <c r="AV589" s="7"/>
      <c r="AW589" s="7"/>
      <c r="AX589" s="7"/>
      <c r="AY589" s="7"/>
      <c r="AZ589" s="7"/>
      <c r="BA589" s="7"/>
      <c r="BB589" s="7"/>
      <c r="BC589" s="7"/>
      <c r="BD589" s="7"/>
      <c r="BE589" s="7"/>
      <c r="BF589" s="7"/>
      <c r="BG589" s="7"/>
      <c r="BH589" s="7"/>
      <c r="BI589" s="7"/>
      <c r="BJ589" s="7"/>
      <c r="BK589" s="7"/>
      <c r="BL589" s="7"/>
      <c r="BM589" s="7"/>
      <c r="BN589" s="7"/>
      <c r="BO589" s="7"/>
      <c r="BP589" s="7"/>
      <c r="BQ589" s="7"/>
      <c r="BR589" s="7"/>
      <c r="BS589" s="150"/>
      <c r="BT589" s="150"/>
      <c r="BU589" s="150"/>
      <c r="BV589" s="150"/>
      <c r="BW589" s="150"/>
      <c r="BX589" s="7"/>
      <c r="BY589" s="7"/>
    </row>
    <row r="590" spans="1:77" ht="15.7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c r="AA590" s="7"/>
      <c r="AB590" s="7"/>
      <c r="AC590" s="7"/>
      <c r="AD590" s="7"/>
      <c r="AE590" s="7"/>
      <c r="AF590" s="7"/>
      <c r="AG590" s="7"/>
      <c r="AH590" s="7"/>
      <c r="AI590" s="7"/>
      <c r="AJ590" s="7"/>
      <c r="AK590" s="7"/>
      <c r="AL590" s="7"/>
      <c r="AM590" s="7"/>
      <c r="AN590" s="7"/>
      <c r="AO590" s="7"/>
      <c r="AP590" s="7"/>
      <c r="AQ590" s="7"/>
      <c r="AR590" s="7"/>
      <c r="AS590" s="7"/>
      <c r="AT590" s="7"/>
      <c r="AU590" s="7"/>
      <c r="AV590" s="7"/>
      <c r="AW590" s="7"/>
      <c r="AX590" s="7"/>
      <c r="AY590" s="7"/>
      <c r="AZ590" s="7"/>
      <c r="BA590" s="7"/>
      <c r="BB590" s="7"/>
      <c r="BC590" s="7"/>
      <c r="BD590" s="7"/>
      <c r="BE590" s="7"/>
      <c r="BF590" s="7"/>
      <c r="BG590" s="7"/>
      <c r="BH590" s="7"/>
      <c r="BI590" s="7"/>
      <c r="BJ590" s="7"/>
      <c r="BK590" s="7"/>
      <c r="BL590" s="7"/>
      <c r="BM590" s="7"/>
      <c r="BN590" s="7"/>
      <c r="BO590" s="7"/>
      <c r="BP590" s="7"/>
      <c r="BQ590" s="7"/>
      <c r="BR590" s="7"/>
      <c r="BS590" s="150"/>
      <c r="BT590" s="150"/>
      <c r="BU590" s="150"/>
      <c r="BV590" s="150"/>
      <c r="BW590" s="150"/>
      <c r="BX590" s="7"/>
      <c r="BY590" s="7"/>
    </row>
    <row r="591" spans="1:77" ht="15.7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c r="AA591" s="7"/>
      <c r="AB591" s="7"/>
      <c r="AC591" s="7"/>
      <c r="AD591" s="7"/>
      <c r="AE591" s="7"/>
      <c r="AF591" s="7"/>
      <c r="AG591" s="7"/>
      <c r="AH591" s="7"/>
      <c r="AI591" s="7"/>
      <c r="AJ591" s="7"/>
      <c r="AK591" s="7"/>
      <c r="AL591" s="7"/>
      <c r="AM591" s="7"/>
      <c r="AN591" s="7"/>
      <c r="AO591" s="7"/>
      <c r="AP591" s="7"/>
      <c r="AQ591" s="7"/>
      <c r="AR591" s="7"/>
      <c r="AS591" s="7"/>
      <c r="AT591" s="7"/>
      <c r="AU591" s="7"/>
      <c r="AV591" s="7"/>
      <c r="AW591" s="7"/>
      <c r="AX591" s="7"/>
      <c r="AY591" s="7"/>
      <c r="AZ591" s="7"/>
      <c r="BA591" s="7"/>
      <c r="BB591" s="7"/>
      <c r="BC591" s="7"/>
      <c r="BD591" s="7"/>
      <c r="BE591" s="7"/>
      <c r="BF591" s="7"/>
      <c r="BG591" s="7"/>
      <c r="BH591" s="7"/>
      <c r="BI591" s="7"/>
      <c r="BJ591" s="7"/>
      <c r="BK591" s="7"/>
      <c r="BL591" s="7"/>
      <c r="BM591" s="7"/>
      <c r="BN591" s="7"/>
      <c r="BO591" s="7"/>
      <c r="BP591" s="7"/>
      <c r="BQ591" s="7"/>
      <c r="BR591" s="7"/>
      <c r="BS591" s="150"/>
      <c r="BT591" s="150"/>
      <c r="BU591" s="150"/>
      <c r="BV591" s="150"/>
      <c r="BW591" s="150"/>
      <c r="BX591" s="7"/>
      <c r="BY591" s="7"/>
    </row>
    <row r="592" spans="1:77" ht="15.7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c r="AA592" s="7"/>
      <c r="AB592" s="7"/>
      <c r="AC592" s="7"/>
      <c r="AD592" s="7"/>
      <c r="AE592" s="7"/>
      <c r="AF592" s="7"/>
      <c r="AG592" s="7"/>
      <c r="AH592" s="7"/>
      <c r="AI592" s="7"/>
      <c r="AJ592" s="7"/>
      <c r="AK592" s="7"/>
      <c r="AL592" s="7"/>
      <c r="AM592" s="7"/>
      <c r="AN592" s="7"/>
      <c r="AO592" s="7"/>
      <c r="AP592" s="7"/>
      <c r="AQ592" s="7"/>
      <c r="AR592" s="7"/>
      <c r="AS592" s="7"/>
      <c r="AT592" s="7"/>
      <c r="AU592" s="7"/>
      <c r="AV592" s="7"/>
      <c r="AW592" s="7"/>
      <c r="AX592" s="7"/>
      <c r="AY592" s="7"/>
      <c r="AZ592" s="7"/>
      <c r="BA592" s="7"/>
      <c r="BB592" s="7"/>
      <c r="BC592" s="7"/>
      <c r="BD592" s="7"/>
      <c r="BE592" s="7"/>
      <c r="BF592" s="7"/>
      <c r="BG592" s="7"/>
      <c r="BH592" s="7"/>
      <c r="BI592" s="7"/>
      <c r="BJ592" s="7"/>
      <c r="BK592" s="7"/>
      <c r="BL592" s="7"/>
      <c r="BM592" s="7"/>
      <c r="BN592" s="7"/>
      <c r="BO592" s="7"/>
      <c r="BP592" s="7"/>
      <c r="BQ592" s="7"/>
      <c r="BR592" s="7"/>
      <c r="BS592" s="150"/>
      <c r="BT592" s="150"/>
      <c r="BU592" s="150"/>
      <c r="BV592" s="150"/>
      <c r="BW592" s="150"/>
      <c r="BX592" s="7"/>
      <c r="BY592" s="7"/>
    </row>
    <row r="593" spans="1:77" ht="15.7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c r="AA593" s="7"/>
      <c r="AB593" s="7"/>
      <c r="AC593" s="7"/>
      <c r="AD593" s="7"/>
      <c r="AE593" s="7"/>
      <c r="AF593" s="7"/>
      <c r="AG593" s="7"/>
      <c r="AH593" s="7"/>
      <c r="AI593" s="7"/>
      <c r="AJ593" s="7"/>
      <c r="AK593" s="7"/>
      <c r="AL593" s="7"/>
      <c r="AM593" s="7"/>
      <c r="AN593" s="7"/>
      <c r="AO593" s="7"/>
      <c r="AP593" s="7"/>
      <c r="AQ593" s="7"/>
      <c r="AR593" s="7"/>
      <c r="AS593" s="7"/>
      <c r="AT593" s="7"/>
      <c r="AU593" s="7"/>
      <c r="AV593" s="7"/>
      <c r="AW593" s="7"/>
      <c r="AX593" s="7"/>
      <c r="AY593" s="7"/>
      <c r="AZ593" s="7"/>
      <c r="BA593" s="7"/>
      <c r="BB593" s="7"/>
      <c r="BC593" s="7"/>
      <c r="BD593" s="7"/>
      <c r="BE593" s="7"/>
      <c r="BF593" s="7"/>
      <c r="BG593" s="7"/>
      <c r="BH593" s="7"/>
      <c r="BI593" s="7"/>
      <c r="BJ593" s="7"/>
      <c r="BK593" s="7"/>
      <c r="BL593" s="7"/>
      <c r="BM593" s="7"/>
      <c r="BN593" s="7"/>
      <c r="BO593" s="7"/>
      <c r="BP593" s="7"/>
      <c r="BQ593" s="7"/>
      <c r="BR593" s="7"/>
      <c r="BS593" s="150"/>
      <c r="BT593" s="150"/>
      <c r="BU593" s="150"/>
      <c r="BV593" s="150"/>
      <c r="BW593" s="150"/>
      <c r="BX593" s="7"/>
      <c r="BY593" s="7"/>
    </row>
    <row r="594" spans="1:77" ht="15.7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c r="AA594" s="7"/>
      <c r="AB594" s="7"/>
      <c r="AC594" s="7"/>
      <c r="AD594" s="7"/>
      <c r="AE594" s="7"/>
      <c r="AF594" s="7"/>
      <c r="AG594" s="7"/>
      <c r="AH594" s="7"/>
      <c r="AI594" s="7"/>
      <c r="AJ594" s="7"/>
      <c r="AK594" s="7"/>
      <c r="AL594" s="7"/>
      <c r="AM594" s="7"/>
      <c r="AN594" s="7"/>
      <c r="AO594" s="7"/>
      <c r="AP594" s="7"/>
      <c r="AQ594" s="7"/>
      <c r="AR594" s="7"/>
      <c r="AS594" s="7"/>
      <c r="AT594" s="7"/>
      <c r="AU594" s="7"/>
      <c r="AV594" s="7"/>
      <c r="AW594" s="7"/>
      <c r="AX594" s="7"/>
      <c r="AY594" s="7"/>
      <c r="AZ594" s="7"/>
      <c r="BA594" s="7"/>
      <c r="BB594" s="7"/>
      <c r="BC594" s="7"/>
      <c r="BD594" s="7"/>
      <c r="BE594" s="7"/>
      <c r="BF594" s="7"/>
      <c r="BG594" s="7"/>
      <c r="BH594" s="7"/>
      <c r="BI594" s="7"/>
      <c r="BJ594" s="7"/>
      <c r="BK594" s="7"/>
      <c r="BL594" s="7"/>
      <c r="BM594" s="7"/>
      <c r="BN594" s="7"/>
      <c r="BO594" s="7"/>
      <c r="BP594" s="7"/>
      <c r="BQ594" s="7"/>
      <c r="BR594" s="7"/>
      <c r="BS594" s="150"/>
      <c r="BT594" s="150"/>
      <c r="BU594" s="150"/>
      <c r="BV594" s="150"/>
      <c r="BW594" s="150"/>
      <c r="BX594" s="7"/>
      <c r="BY594" s="7"/>
    </row>
    <row r="595" spans="1:77" ht="15.7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c r="AA595" s="7"/>
      <c r="AB595" s="7"/>
      <c r="AC595" s="7"/>
      <c r="AD595" s="7"/>
      <c r="AE595" s="7"/>
      <c r="AF595" s="7"/>
      <c r="AG595" s="7"/>
      <c r="AH595" s="7"/>
      <c r="AI595" s="7"/>
      <c r="AJ595" s="7"/>
      <c r="AK595" s="7"/>
      <c r="AL595" s="7"/>
      <c r="AM595" s="7"/>
      <c r="AN595" s="7"/>
      <c r="AO595" s="7"/>
      <c r="AP595" s="7"/>
      <c r="AQ595" s="7"/>
      <c r="AR595" s="7"/>
      <c r="AS595" s="7"/>
      <c r="AT595" s="7"/>
      <c r="AU595" s="7"/>
      <c r="AV595" s="7"/>
      <c r="AW595" s="7"/>
      <c r="AX595" s="7"/>
      <c r="AY595" s="7"/>
      <c r="AZ595" s="7"/>
      <c r="BA595" s="7"/>
      <c r="BB595" s="7"/>
      <c r="BC595" s="7"/>
      <c r="BD595" s="7"/>
      <c r="BE595" s="7"/>
      <c r="BF595" s="7"/>
      <c r="BG595" s="7"/>
      <c r="BH595" s="7"/>
      <c r="BI595" s="7"/>
      <c r="BJ595" s="7"/>
      <c r="BK595" s="7"/>
      <c r="BL595" s="7"/>
      <c r="BM595" s="7"/>
      <c r="BN595" s="7"/>
      <c r="BO595" s="7"/>
      <c r="BP595" s="7"/>
      <c r="BQ595" s="7"/>
      <c r="BR595" s="7"/>
      <c r="BS595" s="150"/>
      <c r="BT595" s="150"/>
      <c r="BU595" s="150"/>
      <c r="BV595" s="150"/>
      <c r="BW595" s="150"/>
      <c r="BX595" s="7"/>
      <c r="BY595" s="7"/>
    </row>
    <row r="596" spans="1:77" ht="15.7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c r="AA596" s="7"/>
      <c r="AB596" s="7"/>
      <c r="AC596" s="7"/>
      <c r="AD596" s="7"/>
      <c r="AE596" s="7"/>
      <c r="AF596" s="7"/>
      <c r="AG596" s="7"/>
      <c r="AH596" s="7"/>
      <c r="AI596" s="7"/>
      <c r="AJ596" s="7"/>
      <c r="AK596" s="7"/>
      <c r="AL596" s="7"/>
      <c r="AM596" s="7"/>
      <c r="AN596" s="7"/>
      <c r="AO596" s="7"/>
      <c r="AP596" s="7"/>
      <c r="AQ596" s="7"/>
      <c r="AR596" s="7"/>
      <c r="AS596" s="7"/>
      <c r="AT596" s="7"/>
      <c r="AU596" s="7"/>
      <c r="AV596" s="7"/>
      <c r="AW596" s="7"/>
      <c r="AX596" s="7"/>
      <c r="AY596" s="7"/>
      <c r="AZ596" s="7"/>
      <c r="BA596" s="7"/>
      <c r="BB596" s="7"/>
      <c r="BC596" s="7"/>
      <c r="BD596" s="7"/>
      <c r="BE596" s="7"/>
      <c r="BF596" s="7"/>
      <c r="BG596" s="7"/>
      <c r="BH596" s="7"/>
      <c r="BI596" s="7"/>
      <c r="BJ596" s="7"/>
      <c r="BK596" s="7"/>
      <c r="BL596" s="7"/>
      <c r="BM596" s="7"/>
      <c r="BN596" s="7"/>
      <c r="BO596" s="7"/>
      <c r="BP596" s="7"/>
      <c r="BQ596" s="7"/>
      <c r="BR596" s="7"/>
      <c r="BS596" s="150"/>
      <c r="BT596" s="150"/>
      <c r="BU596" s="150"/>
      <c r="BV596" s="150"/>
      <c r="BW596" s="150"/>
      <c r="BX596" s="7"/>
      <c r="BY596" s="7"/>
    </row>
    <row r="597" spans="1:77" ht="15.7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c r="AA597" s="7"/>
      <c r="AB597" s="7"/>
      <c r="AC597" s="7"/>
      <c r="AD597" s="7"/>
      <c r="AE597" s="7"/>
      <c r="AF597" s="7"/>
      <c r="AG597" s="7"/>
      <c r="AH597" s="7"/>
      <c r="AI597" s="7"/>
      <c r="AJ597" s="7"/>
      <c r="AK597" s="7"/>
      <c r="AL597" s="7"/>
      <c r="AM597" s="7"/>
      <c r="AN597" s="7"/>
      <c r="AO597" s="7"/>
      <c r="AP597" s="7"/>
      <c r="AQ597" s="7"/>
      <c r="AR597" s="7"/>
      <c r="AS597" s="7"/>
      <c r="AT597" s="7"/>
      <c r="AU597" s="7"/>
      <c r="AV597" s="7"/>
      <c r="AW597" s="7"/>
      <c r="AX597" s="7"/>
      <c r="AY597" s="7"/>
      <c r="AZ597" s="7"/>
      <c r="BA597" s="7"/>
      <c r="BB597" s="7"/>
      <c r="BC597" s="7"/>
      <c r="BD597" s="7"/>
      <c r="BE597" s="7"/>
      <c r="BF597" s="7"/>
      <c r="BG597" s="7"/>
      <c r="BH597" s="7"/>
      <c r="BI597" s="7"/>
      <c r="BJ597" s="7"/>
      <c r="BK597" s="7"/>
      <c r="BL597" s="7"/>
      <c r="BM597" s="7"/>
      <c r="BN597" s="7"/>
      <c r="BO597" s="7"/>
      <c r="BP597" s="7"/>
      <c r="BQ597" s="7"/>
      <c r="BR597" s="7"/>
      <c r="BS597" s="150"/>
      <c r="BT597" s="150"/>
      <c r="BU597" s="150"/>
      <c r="BV597" s="150"/>
      <c r="BW597" s="150"/>
      <c r="BX597" s="7"/>
      <c r="BY597" s="7"/>
    </row>
    <row r="598" spans="1:77" ht="15.7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c r="AA598" s="7"/>
      <c r="AB598" s="7"/>
      <c r="AC598" s="7"/>
      <c r="AD598" s="7"/>
      <c r="AE598" s="7"/>
      <c r="AF598" s="7"/>
      <c r="AG598" s="7"/>
      <c r="AH598" s="7"/>
      <c r="AI598" s="7"/>
      <c r="AJ598" s="7"/>
      <c r="AK598" s="7"/>
      <c r="AL598" s="7"/>
      <c r="AM598" s="7"/>
      <c r="AN598" s="7"/>
      <c r="AO598" s="7"/>
      <c r="AP598" s="7"/>
      <c r="AQ598" s="7"/>
      <c r="AR598" s="7"/>
      <c r="AS598" s="7"/>
      <c r="AT598" s="7"/>
      <c r="AU598" s="7"/>
      <c r="AV598" s="7"/>
      <c r="AW598" s="7"/>
      <c r="AX598" s="7"/>
      <c r="AY598" s="7"/>
      <c r="AZ598" s="7"/>
      <c r="BA598" s="7"/>
      <c r="BB598" s="7"/>
      <c r="BC598" s="7"/>
      <c r="BD598" s="7"/>
      <c r="BE598" s="7"/>
      <c r="BF598" s="7"/>
      <c r="BG598" s="7"/>
      <c r="BH598" s="7"/>
      <c r="BI598" s="7"/>
      <c r="BJ598" s="7"/>
      <c r="BK598" s="7"/>
      <c r="BL598" s="7"/>
      <c r="BM598" s="7"/>
      <c r="BN598" s="7"/>
      <c r="BO598" s="7"/>
      <c r="BP598" s="7"/>
      <c r="BQ598" s="7"/>
      <c r="BR598" s="7"/>
      <c r="BS598" s="150"/>
      <c r="BT598" s="150"/>
      <c r="BU598" s="150"/>
      <c r="BV598" s="150"/>
      <c r="BW598" s="150"/>
      <c r="BX598" s="7"/>
      <c r="BY598" s="7"/>
    </row>
    <row r="599" spans="1:77" ht="15.7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c r="AA599" s="7"/>
      <c r="AB599" s="7"/>
      <c r="AC599" s="7"/>
      <c r="AD599" s="7"/>
      <c r="AE599" s="7"/>
      <c r="AF599" s="7"/>
      <c r="AG599" s="7"/>
      <c r="AH599" s="7"/>
      <c r="AI599" s="7"/>
      <c r="AJ599" s="7"/>
      <c r="AK599" s="7"/>
      <c r="AL599" s="7"/>
      <c r="AM599" s="7"/>
      <c r="AN599" s="7"/>
      <c r="AO599" s="7"/>
      <c r="AP599" s="7"/>
      <c r="AQ599" s="7"/>
      <c r="AR599" s="7"/>
      <c r="AS599" s="7"/>
      <c r="AT599" s="7"/>
      <c r="AU599" s="7"/>
      <c r="AV599" s="7"/>
      <c r="AW599" s="7"/>
      <c r="AX599" s="7"/>
      <c r="AY599" s="7"/>
      <c r="AZ599" s="7"/>
      <c r="BA599" s="7"/>
      <c r="BB599" s="7"/>
      <c r="BC599" s="7"/>
      <c r="BD599" s="7"/>
      <c r="BE599" s="7"/>
      <c r="BF599" s="7"/>
      <c r="BG599" s="7"/>
      <c r="BH599" s="7"/>
      <c r="BI599" s="7"/>
      <c r="BJ599" s="7"/>
      <c r="BK599" s="7"/>
      <c r="BL599" s="7"/>
      <c r="BM599" s="7"/>
      <c r="BN599" s="7"/>
      <c r="BO599" s="7"/>
      <c r="BP599" s="7"/>
      <c r="BQ599" s="7"/>
      <c r="BR599" s="7"/>
      <c r="BS599" s="150"/>
      <c r="BT599" s="150"/>
      <c r="BU599" s="150"/>
      <c r="BV599" s="150"/>
      <c r="BW599" s="150"/>
      <c r="BX599" s="7"/>
      <c r="BY599" s="7"/>
    </row>
    <row r="600" spans="1:77" ht="15.7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c r="AA600" s="7"/>
      <c r="AB600" s="7"/>
      <c r="AC600" s="7"/>
      <c r="AD600" s="7"/>
      <c r="AE600" s="7"/>
      <c r="AF600" s="7"/>
      <c r="AG600" s="7"/>
      <c r="AH600" s="7"/>
      <c r="AI600" s="7"/>
      <c r="AJ600" s="7"/>
      <c r="AK600" s="7"/>
      <c r="AL600" s="7"/>
      <c r="AM600" s="7"/>
      <c r="AN600" s="7"/>
      <c r="AO600" s="7"/>
      <c r="AP600" s="7"/>
      <c r="AQ600" s="7"/>
      <c r="AR600" s="7"/>
      <c r="AS600" s="7"/>
      <c r="AT600" s="7"/>
      <c r="AU600" s="7"/>
      <c r="AV600" s="7"/>
      <c r="AW600" s="7"/>
      <c r="AX600" s="7"/>
      <c r="AY600" s="7"/>
      <c r="AZ600" s="7"/>
      <c r="BA600" s="7"/>
      <c r="BB600" s="7"/>
      <c r="BC600" s="7"/>
      <c r="BD600" s="7"/>
      <c r="BE600" s="7"/>
      <c r="BF600" s="7"/>
      <c r="BG600" s="7"/>
      <c r="BH600" s="7"/>
      <c r="BI600" s="7"/>
      <c r="BJ600" s="7"/>
      <c r="BK600" s="7"/>
      <c r="BL600" s="7"/>
      <c r="BM600" s="7"/>
      <c r="BN600" s="7"/>
      <c r="BO600" s="7"/>
      <c r="BP600" s="7"/>
      <c r="BQ600" s="7"/>
      <c r="BR600" s="7"/>
      <c r="BS600" s="150"/>
      <c r="BT600" s="150"/>
      <c r="BU600" s="150"/>
      <c r="BV600" s="150"/>
      <c r="BW600" s="150"/>
      <c r="BX600" s="7"/>
      <c r="BY600" s="7"/>
    </row>
    <row r="601" spans="1:77" ht="15.7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c r="AA601" s="7"/>
      <c r="AB601" s="7"/>
      <c r="AC601" s="7"/>
      <c r="AD601" s="7"/>
      <c r="AE601" s="7"/>
      <c r="AF601" s="7"/>
      <c r="AG601" s="7"/>
      <c r="AH601" s="7"/>
      <c r="AI601" s="7"/>
      <c r="AJ601" s="7"/>
      <c r="AK601" s="7"/>
      <c r="AL601" s="7"/>
      <c r="AM601" s="7"/>
      <c r="AN601" s="7"/>
      <c r="AO601" s="7"/>
      <c r="AP601" s="7"/>
      <c r="AQ601" s="7"/>
      <c r="AR601" s="7"/>
      <c r="AS601" s="7"/>
      <c r="AT601" s="7"/>
      <c r="AU601" s="7"/>
      <c r="AV601" s="7"/>
      <c r="AW601" s="7"/>
      <c r="AX601" s="7"/>
      <c r="AY601" s="7"/>
      <c r="AZ601" s="7"/>
      <c r="BA601" s="7"/>
      <c r="BB601" s="7"/>
      <c r="BC601" s="7"/>
      <c r="BD601" s="7"/>
      <c r="BE601" s="7"/>
      <c r="BF601" s="7"/>
      <c r="BG601" s="7"/>
      <c r="BH601" s="7"/>
      <c r="BI601" s="7"/>
      <c r="BJ601" s="7"/>
      <c r="BK601" s="7"/>
      <c r="BL601" s="7"/>
      <c r="BM601" s="7"/>
      <c r="BN601" s="7"/>
      <c r="BO601" s="7"/>
      <c r="BP601" s="7"/>
      <c r="BQ601" s="7"/>
      <c r="BR601" s="7"/>
      <c r="BS601" s="150"/>
      <c r="BT601" s="150"/>
      <c r="BU601" s="150"/>
      <c r="BV601" s="150"/>
      <c r="BW601" s="150"/>
      <c r="BX601" s="7"/>
      <c r="BY601" s="7"/>
    </row>
    <row r="602" spans="1:77" ht="15.7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c r="AA602" s="7"/>
      <c r="AB602" s="7"/>
      <c r="AC602" s="7"/>
      <c r="AD602" s="7"/>
      <c r="AE602" s="7"/>
      <c r="AF602" s="7"/>
      <c r="AG602" s="7"/>
      <c r="AH602" s="7"/>
      <c r="AI602" s="7"/>
      <c r="AJ602" s="7"/>
      <c r="AK602" s="7"/>
      <c r="AL602" s="7"/>
      <c r="AM602" s="7"/>
      <c r="AN602" s="7"/>
      <c r="AO602" s="7"/>
      <c r="AP602" s="7"/>
      <c r="AQ602" s="7"/>
      <c r="AR602" s="7"/>
      <c r="AS602" s="7"/>
      <c r="AT602" s="7"/>
      <c r="AU602" s="7"/>
      <c r="AV602" s="7"/>
      <c r="AW602" s="7"/>
      <c r="AX602" s="7"/>
      <c r="AY602" s="7"/>
      <c r="AZ602" s="7"/>
      <c r="BA602" s="7"/>
      <c r="BB602" s="7"/>
      <c r="BC602" s="7"/>
      <c r="BD602" s="7"/>
      <c r="BE602" s="7"/>
      <c r="BF602" s="7"/>
      <c r="BG602" s="7"/>
      <c r="BH602" s="7"/>
      <c r="BI602" s="7"/>
      <c r="BJ602" s="7"/>
      <c r="BK602" s="7"/>
      <c r="BL602" s="7"/>
      <c r="BM602" s="7"/>
      <c r="BN602" s="7"/>
      <c r="BO602" s="7"/>
      <c r="BP602" s="7"/>
      <c r="BQ602" s="7"/>
      <c r="BR602" s="7"/>
      <c r="BS602" s="150"/>
      <c r="BT602" s="150"/>
      <c r="BU602" s="150"/>
      <c r="BV602" s="150"/>
      <c r="BW602" s="150"/>
      <c r="BX602" s="7"/>
      <c r="BY602" s="7"/>
    </row>
    <row r="603" spans="1:77" ht="15.7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c r="AA603" s="7"/>
      <c r="AB603" s="7"/>
      <c r="AC603" s="7"/>
      <c r="AD603" s="7"/>
      <c r="AE603" s="7"/>
      <c r="AF603" s="7"/>
      <c r="AG603" s="7"/>
      <c r="AH603" s="7"/>
      <c r="AI603" s="7"/>
      <c r="AJ603" s="7"/>
      <c r="AK603" s="7"/>
      <c r="AL603" s="7"/>
      <c r="AM603" s="7"/>
      <c r="AN603" s="7"/>
      <c r="AO603" s="7"/>
      <c r="AP603" s="7"/>
      <c r="AQ603" s="7"/>
      <c r="AR603" s="7"/>
      <c r="AS603" s="7"/>
      <c r="AT603" s="7"/>
      <c r="AU603" s="7"/>
      <c r="AV603" s="7"/>
      <c r="AW603" s="7"/>
      <c r="AX603" s="7"/>
      <c r="AY603" s="7"/>
      <c r="AZ603" s="7"/>
      <c r="BA603" s="7"/>
      <c r="BB603" s="7"/>
      <c r="BC603" s="7"/>
      <c r="BD603" s="7"/>
      <c r="BE603" s="7"/>
      <c r="BF603" s="7"/>
      <c r="BG603" s="7"/>
      <c r="BH603" s="7"/>
      <c r="BI603" s="7"/>
      <c r="BJ603" s="7"/>
      <c r="BK603" s="7"/>
      <c r="BL603" s="7"/>
      <c r="BM603" s="7"/>
      <c r="BN603" s="7"/>
      <c r="BO603" s="7"/>
      <c r="BP603" s="7"/>
      <c r="BQ603" s="7"/>
      <c r="BR603" s="7"/>
      <c r="BS603" s="150"/>
      <c r="BT603" s="150"/>
      <c r="BU603" s="150"/>
      <c r="BV603" s="150"/>
      <c r="BW603" s="150"/>
      <c r="BX603" s="7"/>
      <c r="BY603" s="7"/>
    </row>
    <row r="604" spans="1:77" ht="15.7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c r="AA604" s="7"/>
      <c r="AB604" s="7"/>
      <c r="AC604" s="7"/>
      <c r="AD604" s="7"/>
      <c r="AE604" s="7"/>
      <c r="AF604" s="7"/>
      <c r="AG604" s="7"/>
      <c r="AH604" s="7"/>
      <c r="AI604" s="7"/>
      <c r="AJ604" s="7"/>
      <c r="AK604" s="7"/>
      <c r="AL604" s="7"/>
      <c r="AM604" s="7"/>
      <c r="AN604" s="7"/>
      <c r="AO604" s="7"/>
      <c r="AP604" s="7"/>
      <c r="AQ604" s="7"/>
      <c r="AR604" s="7"/>
      <c r="AS604" s="7"/>
      <c r="AT604" s="7"/>
      <c r="AU604" s="7"/>
      <c r="AV604" s="7"/>
      <c r="AW604" s="7"/>
      <c r="AX604" s="7"/>
      <c r="AY604" s="7"/>
      <c r="AZ604" s="7"/>
      <c r="BA604" s="7"/>
      <c r="BB604" s="7"/>
      <c r="BC604" s="7"/>
      <c r="BD604" s="7"/>
      <c r="BE604" s="7"/>
      <c r="BF604" s="7"/>
      <c r="BG604" s="7"/>
      <c r="BH604" s="7"/>
      <c r="BI604" s="7"/>
      <c r="BJ604" s="7"/>
      <c r="BK604" s="7"/>
      <c r="BL604" s="7"/>
      <c r="BM604" s="7"/>
      <c r="BN604" s="7"/>
      <c r="BO604" s="7"/>
      <c r="BP604" s="7"/>
      <c r="BQ604" s="7"/>
      <c r="BR604" s="7"/>
      <c r="BS604" s="150"/>
      <c r="BT604" s="150"/>
      <c r="BU604" s="150"/>
      <c r="BV604" s="150"/>
      <c r="BW604" s="150"/>
      <c r="BX604" s="7"/>
      <c r="BY604" s="7"/>
    </row>
    <row r="605" spans="1:77" ht="15.7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c r="AA605" s="7"/>
      <c r="AB605" s="7"/>
      <c r="AC605" s="7"/>
      <c r="AD605" s="7"/>
      <c r="AE605" s="7"/>
      <c r="AF605" s="7"/>
      <c r="AG605" s="7"/>
      <c r="AH605" s="7"/>
      <c r="AI605" s="7"/>
      <c r="AJ605" s="7"/>
      <c r="AK605" s="7"/>
      <c r="AL605" s="7"/>
      <c r="AM605" s="7"/>
      <c r="AN605" s="7"/>
      <c r="AO605" s="7"/>
      <c r="AP605" s="7"/>
      <c r="AQ605" s="7"/>
      <c r="AR605" s="7"/>
      <c r="AS605" s="7"/>
      <c r="AT605" s="7"/>
      <c r="AU605" s="7"/>
      <c r="AV605" s="7"/>
      <c r="AW605" s="7"/>
      <c r="AX605" s="7"/>
      <c r="AY605" s="7"/>
      <c r="AZ605" s="7"/>
      <c r="BA605" s="7"/>
      <c r="BB605" s="7"/>
      <c r="BC605" s="7"/>
      <c r="BD605" s="7"/>
      <c r="BE605" s="7"/>
      <c r="BF605" s="7"/>
      <c r="BG605" s="7"/>
      <c r="BH605" s="7"/>
      <c r="BI605" s="7"/>
      <c r="BJ605" s="7"/>
      <c r="BK605" s="7"/>
      <c r="BL605" s="7"/>
      <c r="BM605" s="7"/>
      <c r="BN605" s="7"/>
      <c r="BO605" s="7"/>
      <c r="BP605" s="7"/>
      <c r="BQ605" s="7"/>
      <c r="BR605" s="7"/>
      <c r="BS605" s="150"/>
      <c r="BT605" s="150"/>
      <c r="BU605" s="150"/>
      <c r="BV605" s="150"/>
      <c r="BW605" s="150"/>
      <c r="BX605" s="7"/>
      <c r="BY605" s="7"/>
    </row>
    <row r="606" spans="1:77" ht="15.7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7"/>
      <c r="AL606" s="7"/>
      <c r="AM606" s="7"/>
      <c r="AN606" s="7"/>
      <c r="AO606" s="7"/>
      <c r="AP606" s="7"/>
      <c r="AQ606" s="7"/>
      <c r="AR606" s="7"/>
      <c r="AS606" s="7"/>
      <c r="AT606" s="7"/>
      <c r="AU606" s="7"/>
      <c r="AV606" s="7"/>
      <c r="AW606" s="7"/>
      <c r="AX606" s="7"/>
      <c r="AY606" s="7"/>
      <c r="AZ606" s="7"/>
      <c r="BA606" s="7"/>
      <c r="BB606" s="7"/>
      <c r="BC606" s="7"/>
      <c r="BD606" s="7"/>
      <c r="BE606" s="7"/>
      <c r="BF606" s="7"/>
      <c r="BG606" s="7"/>
      <c r="BH606" s="7"/>
      <c r="BI606" s="7"/>
      <c r="BJ606" s="7"/>
      <c r="BK606" s="7"/>
      <c r="BL606" s="7"/>
      <c r="BM606" s="7"/>
      <c r="BN606" s="7"/>
      <c r="BO606" s="7"/>
      <c r="BP606" s="7"/>
      <c r="BQ606" s="7"/>
      <c r="BR606" s="7"/>
      <c r="BS606" s="150"/>
      <c r="BT606" s="150"/>
      <c r="BU606" s="150"/>
      <c r="BV606" s="150"/>
      <c r="BW606" s="150"/>
      <c r="BX606" s="7"/>
      <c r="BY606" s="7"/>
    </row>
    <row r="607" spans="1:77" ht="15.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c r="AM607" s="7"/>
      <c r="AN607" s="7"/>
      <c r="AO607" s="7"/>
      <c r="AP607" s="7"/>
      <c r="AQ607" s="7"/>
      <c r="AR607" s="7"/>
      <c r="AS607" s="7"/>
      <c r="AT607" s="7"/>
      <c r="AU607" s="7"/>
      <c r="AV607" s="7"/>
      <c r="AW607" s="7"/>
      <c r="AX607" s="7"/>
      <c r="AY607" s="7"/>
      <c r="AZ607" s="7"/>
      <c r="BA607" s="7"/>
      <c r="BB607" s="7"/>
      <c r="BC607" s="7"/>
      <c r="BD607" s="7"/>
      <c r="BE607" s="7"/>
      <c r="BF607" s="7"/>
      <c r="BG607" s="7"/>
      <c r="BH607" s="7"/>
      <c r="BI607" s="7"/>
      <c r="BJ607" s="7"/>
      <c r="BK607" s="7"/>
      <c r="BL607" s="7"/>
      <c r="BM607" s="7"/>
      <c r="BN607" s="7"/>
      <c r="BO607" s="7"/>
      <c r="BP607" s="7"/>
      <c r="BQ607" s="7"/>
      <c r="BR607" s="7"/>
      <c r="BS607" s="150"/>
      <c r="BT607" s="150"/>
      <c r="BU607" s="150"/>
      <c r="BV607" s="150"/>
      <c r="BW607" s="150"/>
      <c r="BX607" s="7"/>
      <c r="BY607" s="7"/>
    </row>
    <row r="608" spans="1:77" ht="15.7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c r="AM608" s="7"/>
      <c r="AN608" s="7"/>
      <c r="AO608" s="7"/>
      <c r="AP608" s="7"/>
      <c r="AQ608" s="7"/>
      <c r="AR608" s="7"/>
      <c r="AS608" s="7"/>
      <c r="AT608" s="7"/>
      <c r="AU608" s="7"/>
      <c r="AV608" s="7"/>
      <c r="AW608" s="7"/>
      <c r="AX608" s="7"/>
      <c r="AY608" s="7"/>
      <c r="AZ608" s="7"/>
      <c r="BA608" s="7"/>
      <c r="BB608" s="7"/>
      <c r="BC608" s="7"/>
      <c r="BD608" s="7"/>
      <c r="BE608" s="7"/>
      <c r="BF608" s="7"/>
      <c r="BG608" s="7"/>
      <c r="BH608" s="7"/>
      <c r="BI608" s="7"/>
      <c r="BJ608" s="7"/>
      <c r="BK608" s="7"/>
      <c r="BL608" s="7"/>
      <c r="BM608" s="7"/>
      <c r="BN608" s="7"/>
      <c r="BO608" s="7"/>
      <c r="BP608" s="7"/>
      <c r="BQ608" s="7"/>
      <c r="BR608" s="7"/>
      <c r="BS608" s="150"/>
      <c r="BT608" s="150"/>
      <c r="BU608" s="150"/>
      <c r="BV608" s="150"/>
      <c r="BW608" s="150"/>
      <c r="BX608" s="7"/>
      <c r="BY608" s="7"/>
    </row>
    <row r="609" spans="1:77" ht="15.7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7"/>
      <c r="AM609" s="7"/>
      <c r="AN609" s="7"/>
      <c r="AO609" s="7"/>
      <c r="AP609" s="7"/>
      <c r="AQ609" s="7"/>
      <c r="AR609" s="7"/>
      <c r="AS609" s="7"/>
      <c r="AT609" s="7"/>
      <c r="AU609" s="7"/>
      <c r="AV609" s="7"/>
      <c r="AW609" s="7"/>
      <c r="AX609" s="7"/>
      <c r="AY609" s="7"/>
      <c r="AZ609" s="7"/>
      <c r="BA609" s="7"/>
      <c r="BB609" s="7"/>
      <c r="BC609" s="7"/>
      <c r="BD609" s="7"/>
      <c r="BE609" s="7"/>
      <c r="BF609" s="7"/>
      <c r="BG609" s="7"/>
      <c r="BH609" s="7"/>
      <c r="BI609" s="7"/>
      <c r="BJ609" s="7"/>
      <c r="BK609" s="7"/>
      <c r="BL609" s="7"/>
      <c r="BM609" s="7"/>
      <c r="BN609" s="7"/>
      <c r="BO609" s="7"/>
      <c r="BP609" s="7"/>
      <c r="BQ609" s="7"/>
      <c r="BR609" s="7"/>
      <c r="BS609" s="150"/>
      <c r="BT609" s="150"/>
      <c r="BU609" s="150"/>
      <c r="BV609" s="150"/>
      <c r="BW609" s="150"/>
      <c r="BX609" s="7"/>
      <c r="BY609" s="7"/>
    </row>
    <row r="610" spans="1:77" ht="15.7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c r="AA610" s="7"/>
      <c r="AB610" s="7"/>
      <c r="AC610" s="7"/>
      <c r="AD610" s="7"/>
      <c r="AE610" s="7"/>
      <c r="AF610" s="7"/>
      <c r="AG610" s="7"/>
      <c r="AH610" s="7"/>
      <c r="AI610" s="7"/>
      <c r="AJ610" s="7"/>
      <c r="AK610" s="7"/>
      <c r="AL610" s="7"/>
      <c r="AM610" s="7"/>
      <c r="AN610" s="7"/>
      <c r="AO610" s="7"/>
      <c r="AP610" s="7"/>
      <c r="AQ610" s="7"/>
      <c r="AR610" s="7"/>
      <c r="AS610" s="7"/>
      <c r="AT610" s="7"/>
      <c r="AU610" s="7"/>
      <c r="AV610" s="7"/>
      <c r="AW610" s="7"/>
      <c r="AX610" s="7"/>
      <c r="AY610" s="7"/>
      <c r="AZ610" s="7"/>
      <c r="BA610" s="7"/>
      <c r="BB610" s="7"/>
      <c r="BC610" s="7"/>
      <c r="BD610" s="7"/>
      <c r="BE610" s="7"/>
      <c r="BF610" s="7"/>
      <c r="BG610" s="7"/>
      <c r="BH610" s="7"/>
      <c r="BI610" s="7"/>
      <c r="BJ610" s="7"/>
      <c r="BK610" s="7"/>
      <c r="BL610" s="7"/>
      <c r="BM610" s="7"/>
      <c r="BN610" s="7"/>
      <c r="BO610" s="7"/>
      <c r="BP610" s="7"/>
      <c r="BQ610" s="7"/>
      <c r="BR610" s="7"/>
      <c r="BS610" s="150"/>
      <c r="BT610" s="150"/>
      <c r="BU610" s="150"/>
      <c r="BV610" s="150"/>
      <c r="BW610" s="150"/>
      <c r="BX610" s="7"/>
      <c r="BY610" s="7"/>
    </row>
    <row r="611" spans="1:77" ht="15.7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c r="AA611" s="7"/>
      <c r="AB611" s="7"/>
      <c r="AC611" s="7"/>
      <c r="AD611" s="7"/>
      <c r="AE611" s="7"/>
      <c r="AF611" s="7"/>
      <c r="AG611" s="7"/>
      <c r="AH611" s="7"/>
      <c r="AI611" s="7"/>
      <c r="AJ611" s="7"/>
      <c r="AK611" s="7"/>
      <c r="AL611" s="7"/>
      <c r="AM611" s="7"/>
      <c r="AN611" s="7"/>
      <c r="AO611" s="7"/>
      <c r="AP611" s="7"/>
      <c r="AQ611" s="7"/>
      <c r="AR611" s="7"/>
      <c r="AS611" s="7"/>
      <c r="AT611" s="7"/>
      <c r="AU611" s="7"/>
      <c r="AV611" s="7"/>
      <c r="AW611" s="7"/>
      <c r="AX611" s="7"/>
      <c r="AY611" s="7"/>
      <c r="AZ611" s="7"/>
      <c r="BA611" s="7"/>
      <c r="BB611" s="7"/>
      <c r="BC611" s="7"/>
      <c r="BD611" s="7"/>
      <c r="BE611" s="7"/>
      <c r="BF611" s="7"/>
      <c r="BG611" s="7"/>
      <c r="BH611" s="7"/>
      <c r="BI611" s="7"/>
      <c r="BJ611" s="7"/>
      <c r="BK611" s="7"/>
      <c r="BL611" s="7"/>
      <c r="BM611" s="7"/>
      <c r="BN611" s="7"/>
      <c r="BO611" s="7"/>
      <c r="BP611" s="7"/>
      <c r="BQ611" s="7"/>
      <c r="BR611" s="7"/>
      <c r="BS611" s="150"/>
      <c r="BT611" s="150"/>
      <c r="BU611" s="150"/>
      <c r="BV611" s="150"/>
      <c r="BW611" s="150"/>
      <c r="BX611" s="7"/>
      <c r="BY611" s="7"/>
    </row>
    <row r="612" spans="1:77" ht="15.7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c r="AA612" s="7"/>
      <c r="AB612" s="7"/>
      <c r="AC612" s="7"/>
      <c r="AD612" s="7"/>
      <c r="AE612" s="7"/>
      <c r="AF612" s="7"/>
      <c r="AG612" s="7"/>
      <c r="AH612" s="7"/>
      <c r="AI612" s="7"/>
      <c r="AJ612" s="7"/>
      <c r="AK612" s="7"/>
      <c r="AL612" s="7"/>
      <c r="AM612" s="7"/>
      <c r="AN612" s="7"/>
      <c r="AO612" s="7"/>
      <c r="AP612" s="7"/>
      <c r="AQ612" s="7"/>
      <c r="AR612" s="7"/>
      <c r="AS612" s="7"/>
      <c r="AT612" s="7"/>
      <c r="AU612" s="7"/>
      <c r="AV612" s="7"/>
      <c r="AW612" s="7"/>
      <c r="AX612" s="7"/>
      <c r="AY612" s="7"/>
      <c r="AZ612" s="7"/>
      <c r="BA612" s="7"/>
      <c r="BB612" s="7"/>
      <c r="BC612" s="7"/>
      <c r="BD612" s="7"/>
      <c r="BE612" s="7"/>
      <c r="BF612" s="7"/>
      <c r="BG612" s="7"/>
      <c r="BH612" s="7"/>
      <c r="BI612" s="7"/>
      <c r="BJ612" s="7"/>
      <c r="BK612" s="7"/>
      <c r="BL612" s="7"/>
      <c r="BM612" s="7"/>
      <c r="BN612" s="7"/>
      <c r="BO612" s="7"/>
      <c r="BP612" s="7"/>
      <c r="BQ612" s="7"/>
      <c r="BR612" s="7"/>
      <c r="BS612" s="150"/>
      <c r="BT612" s="150"/>
      <c r="BU612" s="150"/>
      <c r="BV612" s="150"/>
      <c r="BW612" s="150"/>
      <c r="BX612" s="7"/>
      <c r="BY612" s="7"/>
    </row>
    <row r="613" spans="1:77" ht="15.7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c r="AA613" s="7"/>
      <c r="AB613" s="7"/>
      <c r="AC613" s="7"/>
      <c r="AD613" s="7"/>
      <c r="AE613" s="7"/>
      <c r="AF613" s="7"/>
      <c r="AG613" s="7"/>
      <c r="AH613" s="7"/>
      <c r="AI613" s="7"/>
      <c r="AJ613" s="7"/>
      <c r="AK613" s="7"/>
      <c r="AL613" s="7"/>
      <c r="AM613" s="7"/>
      <c r="AN613" s="7"/>
      <c r="AO613" s="7"/>
      <c r="AP613" s="7"/>
      <c r="AQ613" s="7"/>
      <c r="AR613" s="7"/>
      <c r="AS613" s="7"/>
      <c r="AT613" s="7"/>
      <c r="AU613" s="7"/>
      <c r="AV613" s="7"/>
      <c r="AW613" s="7"/>
      <c r="AX613" s="7"/>
      <c r="AY613" s="7"/>
      <c r="AZ613" s="7"/>
      <c r="BA613" s="7"/>
      <c r="BB613" s="7"/>
      <c r="BC613" s="7"/>
      <c r="BD613" s="7"/>
      <c r="BE613" s="7"/>
      <c r="BF613" s="7"/>
      <c r="BG613" s="7"/>
      <c r="BH613" s="7"/>
      <c r="BI613" s="7"/>
      <c r="BJ613" s="7"/>
      <c r="BK613" s="7"/>
      <c r="BL613" s="7"/>
      <c r="BM613" s="7"/>
      <c r="BN613" s="7"/>
      <c r="BO613" s="7"/>
      <c r="BP613" s="7"/>
      <c r="BQ613" s="7"/>
      <c r="BR613" s="7"/>
      <c r="BS613" s="150"/>
      <c r="BT613" s="150"/>
      <c r="BU613" s="150"/>
      <c r="BV613" s="150"/>
      <c r="BW613" s="150"/>
      <c r="BX613" s="7"/>
      <c r="BY613" s="7"/>
    </row>
    <row r="614" spans="1:77" ht="15.7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c r="AM614" s="7"/>
      <c r="AN614" s="7"/>
      <c r="AO614" s="7"/>
      <c r="AP614" s="7"/>
      <c r="AQ614" s="7"/>
      <c r="AR614" s="7"/>
      <c r="AS614" s="7"/>
      <c r="AT614" s="7"/>
      <c r="AU614" s="7"/>
      <c r="AV614" s="7"/>
      <c r="AW614" s="7"/>
      <c r="AX614" s="7"/>
      <c r="AY614" s="7"/>
      <c r="AZ614" s="7"/>
      <c r="BA614" s="7"/>
      <c r="BB614" s="7"/>
      <c r="BC614" s="7"/>
      <c r="BD614" s="7"/>
      <c r="BE614" s="7"/>
      <c r="BF614" s="7"/>
      <c r="BG614" s="7"/>
      <c r="BH614" s="7"/>
      <c r="BI614" s="7"/>
      <c r="BJ614" s="7"/>
      <c r="BK614" s="7"/>
      <c r="BL614" s="7"/>
      <c r="BM614" s="7"/>
      <c r="BN614" s="7"/>
      <c r="BO614" s="7"/>
      <c r="BP614" s="7"/>
      <c r="BQ614" s="7"/>
      <c r="BR614" s="7"/>
      <c r="BS614" s="150"/>
      <c r="BT614" s="150"/>
      <c r="BU614" s="150"/>
      <c r="BV614" s="150"/>
      <c r="BW614" s="150"/>
      <c r="BX614" s="7"/>
      <c r="BY614" s="7"/>
    </row>
    <row r="615" spans="1:77" ht="15.7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c r="AM615" s="7"/>
      <c r="AN615" s="7"/>
      <c r="AO615" s="7"/>
      <c r="AP615" s="7"/>
      <c r="AQ615" s="7"/>
      <c r="AR615" s="7"/>
      <c r="AS615" s="7"/>
      <c r="AT615" s="7"/>
      <c r="AU615" s="7"/>
      <c r="AV615" s="7"/>
      <c r="AW615" s="7"/>
      <c r="AX615" s="7"/>
      <c r="AY615" s="7"/>
      <c r="AZ615" s="7"/>
      <c r="BA615" s="7"/>
      <c r="BB615" s="7"/>
      <c r="BC615" s="7"/>
      <c r="BD615" s="7"/>
      <c r="BE615" s="7"/>
      <c r="BF615" s="7"/>
      <c r="BG615" s="7"/>
      <c r="BH615" s="7"/>
      <c r="BI615" s="7"/>
      <c r="BJ615" s="7"/>
      <c r="BK615" s="7"/>
      <c r="BL615" s="7"/>
      <c r="BM615" s="7"/>
      <c r="BN615" s="7"/>
      <c r="BO615" s="7"/>
      <c r="BP615" s="7"/>
      <c r="BQ615" s="7"/>
      <c r="BR615" s="7"/>
      <c r="BS615" s="150"/>
      <c r="BT615" s="150"/>
      <c r="BU615" s="150"/>
      <c r="BV615" s="150"/>
      <c r="BW615" s="150"/>
      <c r="BX615" s="7"/>
      <c r="BY615" s="7"/>
    </row>
    <row r="616" spans="1:77" ht="15.7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c r="AA616" s="7"/>
      <c r="AB616" s="7"/>
      <c r="AC616" s="7"/>
      <c r="AD616" s="7"/>
      <c r="AE616" s="7"/>
      <c r="AF616" s="7"/>
      <c r="AG616" s="7"/>
      <c r="AH616" s="7"/>
      <c r="AI616" s="7"/>
      <c r="AJ616" s="7"/>
      <c r="AK616" s="7"/>
      <c r="AL616" s="7"/>
      <c r="AM616" s="7"/>
      <c r="AN616" s="7"/>
      <c r="AO616" s="7"/>
      <c r="AP616" s="7"/>
      <c r="AQ616" s="7"/>
      <c r="AR616" s="7"/>
      <c r="AS616" s="7"/>
      <c r="AT616" s="7"/>
      <c r="AU616" s="7"/>
      <c r="AV616" s="7"/>
      <c r="AW616" s="7"/>
      <c r="AX616" s="7"/>
      <c r="AY616" s="7"/>
      <c r="AZ616" s="7"/>
      <c r="BA616" s="7"/>
      <c r="BB616" s="7"/>
      <c r="BC616" s="7"/>
      <c r="BD616" s="7"/>
      <c r="BE616" s="7"/>
      <c r="BF616" s="7"/>
      <c r="BG616" s="7"/>
      <c r="BH616" s="7"/>
      <c r="BI616" s="7"/>
      <c r="BJ616" s="7"/>
      <c r="BK616" s="7"/>
      <c r="BL616" s="7"/>
      <c r="BM616" s="7"/>
      <c r="BN616" s="7"/>
      <c r="BO616" s="7"/>
      <c r="BP616" s="7"/>
      <c r="BQ616" s="7"/>
      <c r="BR616" s="7"/>
      <c r="BS616" s="150"/>
      <c r="BT616" s="150"/>
      <c r="BU616" s="150"/>
      <c r="BV616" s="150"/>
      <c r="BW616" s="150"/>
      <c r="BX616" s="7"/>
      <c r="BY616" s="7"/>
    </row>
    <row r="617" spans="1:77" ht="15.7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c r="AA617" s="7"/>
      <c r="AB617" s="7"/>
      <c r="AC617" s="7"/>
      <c r="AD617" s="7"/>
      <c r="AE617" s="7"/>
      <c r="AF617" s="7"/>
      <c r="AG617" s="7"/>
      <c r="AH617" s="7"/>
      <c r="AI617" s="7"/>
      <c r="AJ617" s="7"/>
      <c r="AK617" s="7"/>
      <c r="AL617" s="7"/>
      <c r="AM617" s="7"/>
      <c r="AN617" s="7"/>
      <c r="AO617" s="7"/>
      <c r="AP617" s="7"/>
      <c r="AQ617" s="7"/>
      <c r="AR617" s="7"/>
      <c r="AS617" s="7"/>
      <c r="AT617" s="7"/>
      <c r="AU617" s="7"/>
      <c r="AV617" s="7"/>
      <c r="AW617" s="7"/>
      <c r="AX617" s="7"/>
      <c r="AY617" s="7"/>
      <c r="AZ617" s="7"/>
      <c r="BA617" s="7"/>
      <c r="BB617" s="7"/>
      <c r="BC617" s="7"/>
      <c r="BD617" s="7"/>
      <c r="BE617" s="7"/>
      <c r="BF617" s="7"/>
      <c r="BG617" s="7"/>
      <c r="BH617" s="7"/>
      <c r="BI617" s="7"/>
      <c r="BJ617" s="7"/>
      <c r="BK617" s="7"/>
      <c r="BL617" s="7"/>
      <c r="BM617" s="7"/>
      <c r="BN617" s="7"/>
      <c r="BO617" s="7"/>
      <c r="BP617" s="7"/>
      <c r="BQ617" s="7"/>
      <c r="BR617" s="7"/>
      <c r="BS617" s="150"/>
      <c r="BT617" s="150"/>
      <c r="BU617" s="150"/>
      <c r="BV617" s="150"/>
      <c r="BW617" s="150"/>
      <c r="BX617" s="7"/>
      <c r="BY617" s="7"/>
    </row>
    <row r="618" spans="1:77" ht="15.7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c r="AA618" s="7"/>
      <c r="AB618" s="7"/>
      <c r="AC618" s="7"/>
      <c r="AD618" s="7"/>
      <c r="AE618" s="7"/>
      <c r="AF618" s="7"/>
      <c r="AG618" s="7"/>
      <c r="AH618" s="7"/>
      <c r="AI618" s="7"/>
      <c r="AJ618" s="7"/>
      <c r="AK618" s="7"/>
      <c r="AL618" s="7"/>
      <c r="AM618" s="7"/>
      <c r="AN618" s="7"/>
      <c r="AO618" s="7"/>
      <c r="AP618" s="7"/>
      <c r="AQ618" s="7"/>
      <c r="AR618" s="7"/>
      <c r="AS618" s="7"/>
      <c r="AT618" s="7"/>
      <c r="AU618" s="7"/>
      <c r="AV618" s="7"/>
      <c r="AW618" s="7"/>
      <c r="AX618" s="7"/>
      <c r="AY618" s="7"/>
      <c r="AZ618" s="7"/>
      <c r="BA618" s="7"/>
      <c r="BB618" s="7"/>
      <c r="BC618" s="7"/>
      <c r="BD618" s="7"/>
      <c r="BE618" s="7"/>
      <c r="BF618" s="7"/>
      <c r="BG618" s="7"/>
      <c r="BH618" s="7"/>
      <c r="BI618" s="7"/>
      <c r="BJ618" s="7"/>
      <c r="BK618" s="7"/>
      <c r="BL618" s="7"/>
      <c r="BM618" s="7"/>
      <c r="BN618" s="7"/>
      <c r="BO618" s="7"/>
      <c r="BP618" s="7"/>
      <c r="BQ618" s="7"/>
      <c r="BR618" s="7"/>
      <c r="BS618" s="150"/>
      <c r="BT618" s="150"/>
      <c r="BU618" s="150"/>
      <c r="BV618" s="150"/>
      <c r="BW618" s="150"/>
      <c r="BX618" s="7"/>
      <c r="BY618" s="7"/>
    </row>
    <row r="619" spans="1:77" ht="15.7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c r="AA619" s="7"/>
      <c r="AB619" s="7"/>
      <c r="AC619" s="7"/>
      <c r="AD619" s="7"/>
      <c r="AE619" s="7"/>
      <c r="AF619" s="7"/>
      <c r="AG619" s="7"/>
      <c r="AH619" s="7"/>
      <c r="AI619" s="7"/>
      <c r="AJ619" s="7"/>
      <c r="AK619" s="7"/>
      <c r="AL619" s="7"/>
      <c r="AM619" s="7"/>
      <c r="AN619" s="7"/>
      <c r="AO619" s="7"/>
      <c r="AP619" s="7"/>
      <c r="AQ619" s="7"/>
      <c r="AR619" s="7"/>
      <c r="AS619" s="7"/>
      <c r="AT619" s="7"/>
      <c r="AU619" s="7"/>
      <c r="AV619" s="7"/>
      <c r="AW619" s="7"/>
      <c r="AX619" s="7"/>
      <c r="AY619" s="7"/>
      <c r="AZ619" s="7"/>
      <c r="BA619" s="7"/>
      <c r="BB619" s="7"/>
      <c r="BC619" s="7"/>
      <c r="BD619" s="7"/>
      <c r="BE619" s="7"/>
      <c r="BF619" s="7"/>
      <c r="BG619" s="7"/>
      <c r="BH619" s="7"/>
      <c r="BI619" s="7"/>
      <c r="BJ619" s="7"/>
      <c r="BK619" s="7"/>
      <c r="BL619" s="7"/>
      <c r="BM619" s="7"/>
      <c r="BN619" s="7"/>
      <c r="BO619" s="7"/>
      <c r="BP619" s="7"/>
      <c r="BQ619" s="7"/>
      <c r="BR619" s="7"/>
      <c r="BS619" s="150"/>
      <c r="BT619" s="150"/>
      <c r="BU619" s="150"/>
      <c r="BV619" s="150"/>
      <c r="BW619" s="150"/>
      <c r="BX619" s="7"/>
      <c r="BY619" s="7"/>
    </row>
    <row r="620" spans="1:77" ht="15.7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c r="AA620" s="7"/>
      <c r="AB620" s="7"/>
      <c r="AC620" s="7"/>
      <c r="AD620" s="7"/>
      <c r="AE620" s="7"/>
      <c r="AF620" s="7"/>
      <c r="AG620" s="7"/>
      <c r="AH620" s="7"/>
      <c r="AI620" s="7"/>
      <c r="AJ620" s="7"/>
      <c r="AK620" s="7"/>
      <c r="AL620" s="7"/>
      <c r="AM620" s="7"/>
      <c r="AN620" s="7"/>
      <c r="AO620" s="7"/>
      <c r="AP620" s="7"/>
      <c r="AQ620" s="7"/>
      <c r="AR620" s="7"/>
      <c r="AS620" s="7"/>
      <c r="AT620" s="7"/>
      <c r="AU620" s="7"/>
      <c r="AV620" s="7"/>
      <c r="AW620" s="7"/>
      <c r="AX620" s="7"/>
      <c r="AY620" s="7"/>
      <c r="AZ620" s="7"/>
      <c r="BA620" s="7"/>
      <c r="BB620" s="7"/>
      <c r="BC620" s="7"/>
      <c r="BD620" s="7"/>
      <c r="BE620" s="7"/>
      <c r="BF620" s="7"/>
      <c r="BG620" s="7"/>
      <c r="BH620" s="7"/>
      <c r="BI620" s="7"/>
      <c r="BJ620" s="7"/>
      <c r="BK620" s="7"/>
      <c r="BL620" s="7"/>
      <c r="BM620" s="7"/>
      <c r="BN620" s="7"/>
      <c r="BO620" s="7"/>
      <c r="BP620" s="7"/>
      <c r="BQ620" s="7"/>
      <c r="BR620" s="7"/>
      <c r="BS620" s="150"/>
      <c r="BT620" s="150"/>
      <c r="BU620" s="150"/>
      <c r="BV620" s="150"/>
      <c r="BW620" s="150"/>
      <c r="BX620" s="7"/>
      <c r="BY620" s="7"/>
    </row>
    <row r="621" spans="1:77" ht="15.7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c r="AA621" s="7"/>
      <c r="AB621" s="7"/>
      <c r="AC621" s="7"/>
      <c r="AD621" s="7"/>
      <c r="AE621" s="7"/>
      <c r="AF621" s="7"/>
      <c r="AG621" s="7"/>
      <c r="AH621" s="7"/>
      <c r="AI621" s="7"/>
      <c r="AJ621" s="7"/>
      <c r="AK621" s="7"/>
      <c r="AL621" s="7"/>
      <c r="AM621" s="7"/>
      <c r="AN621" s="7"/>
      <c r="AO621" s="7"/>
      <c r="AP621" s="7"/>
      <c r="AQ621" s="7"/>
      <c r="AR621" s="7"/>
      <c r="AS621" s="7"/>
      <c r="AT621" s="7"/>
      <c r="AU621" s="7"/>
      <c r="AV621" s="7"/>
      <c r="AW621" s="7"/>
      <c r="AX621" s="7"/>
      <c r="AY621" s="7"/>
      <c r="AZ621" s="7"/>
      <c r="BA621" s="7"/>
      <c r="BB621" s="7"/>
      <c r="BC621" s="7"/>
      <c r="BD621" s="7"/>
      <c r="BE621" s="7"/>
      <c r="BF621" s="7"/>
      <c r="BG621" s="7"/>
      <c r="BH621" s="7"/>
      <c r="BI621" s="7"/>
      <c r="BJ621" s="7"/>
      <c r="BK621" s="7"/>
      <c r="BL621" s="7"/>
      <c r="BM621" s="7"/>
      <c r="BN621" s="7"/>
      <c r="BO621" s="7"/>
      <c r="BP621" s="7"/>
      <c r="BQ621" s="7"/>
      <c r="BR621" s="7"/>
      <c r="BS621" s="150"/>
      <c r="BT621" s="150"/>
      <c r="BU621" s="150"/>
      <c r="BV621" s="150"/>
      <c r="BW621" s="150"/>
      <c r="BX621" s="7"/>
      <c r="BY621" s="7"/>
    </row>
    <row r="622" spans="1:77" ht="15.7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c r="AA622" s="7"/>
      <c r="AB622" s="7"/>
      <c r="AC622" s="7"/>
      <c r="AD622" s="7"/>
      <c r="AE622" s="7"/>
      <c r="AF622" s="7"/>
      <c r="AG622" s="7"/>
      <c r="AH622" s="7"/>
      <c r="AI622" s="7"/>
      <c r="AJ622" s="7"/>
      <c r="AK622" s="7"/>
      <c r="AL622" s="7"/>
      <c r="AM622" s="7"/>
      <c r="AN622" s="7"/>
      <c r="AO622" s="7"/>
      <c r="AP622" s="7"/>
      <c r="AQ622" s="7"/>
      <c r="AR622" s="7"/>
      <c r="AS622" s="7"/>
      <c r="AT622" s="7"/>
      <c r="AU622" s="7"/>
      <c r="AV622" s="7"/>
      <c r="AW622" s="7"/>
      <c r="AX622" s="7"/>
      <c r="AY622" s="7"/>
      <c r="AZ622" s="7"/>
      <c r="BA622" s="7"/>
      <c r="BB622" s="7"/>
      <c r="BC622" s="7"/>
      <c r="BD622" s="7"/>
      <c r="BE622" s="7"/>
      <c r="BF622" s="7"/>
      <c r="BG622" s="7"/>
      <c r="BH622" s="7"/>
      <c r="BI622" s="7"/>
      <c r="BJ622" s="7"/>
      <c r="BK622" s="7"/>
      <c r="BL622" s="7"/>
      <c r="BM622" s="7"/>
      <c r="BN622" s="7"/>
      <c r="BO622" s="7"/>
      <c r="BP622" s="7"/>
      <c r="BQ622" s="7"/>
      <c r="BR622" s="7"/>
      <c r="BS622" s="150"/>
      <c r="BT622" s="150"/>
      <c r="BU622" s="150"/>
      <c r="BV622" s="150"/>
      <c r="BW622" s="150"/>
      <c r="BX622" s="7"/>
      <c r="BY622" s="7"/>
    </row>
    <row r="623" spans="1:77" ht="15.7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c r="AA623" s="7"/>
      <c r="AB623" s="7"/>
      <c r="AC623" s="7"/>
      <c r="AD623" s="7"/>
      <c r="AE623" s="7"/>
      <c r="AF623" s="7"/>
      <c r="AG623" s="7"/>
      <c r="AH623" s="7"/>
      <c r="AI623" s="7"/>
      <c r="AJ623" s="7"/>
      <c r="AK623" s="7"/>
      <c r="AL623" s="7"/>
      <c r="AM623" s="7"/>
      <c r="AN623" s="7"/>
      <c r="AO623" s="7"/>
      <c r="AP623" s="7"/>
      <c r="AQ623" s="7"/>
      <c r="AR623" s="7"/>
      <c r="AS623" s="7"/>
      <c r="AT623" s="7"/>
      <c r="AU623" s="7"/>
      <c r="AV623" s="7"/>
      <c r="AW623" s="7"/>
      <c r="AX623" s="7"/>
      <c r="AY623" s="7"/>
      <c r="AZ623" s="7"/>
      <c r="BA623" s="7"/>
      <c r="BB623" s="7"/>
      <c r="BC623" s="7"/>
      <c r="BD623" s="7"/>
      <c r="BE623" s="7"/>
      <c r="BF623" s="7"/>
      <c r="BG623" s="7"/>
      <c r="BH623" s="7"/>
      <c r="BI623" s="7"/>
      <c r="BJ623" s="7"/>
      <c r="BK623" s="7"/>
      <c r="BL623" s="7"/>
      <c r="BM623" s="7"/>
      <c r="BN623" s="7"/>
      <c r="BO623" s="7"/>
      <c r="BP623" s="7"/>
      <c r="BQ623" s="7"/>
      <c r="BR623" s="7"/>
      <c r="BS623" s="150"/>
      <c r="BT623" s="150"/>
      <c r="BU623" s="150"/>
      <c r="BV623" s="150"/>
      <c r="BW623" s="150"/>
      <c r="BX623" s="7"/>
      <c r="BY623" s="7"/>
    </row>
    <row r="624" spans="1:77" ht="15.7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c r="AA624" s="7"/>
      <c r="AB624" s="7"/>
      <c r="AC624" s="7"/>
      <c r="AD624" s="7"/>
      <c r="AE624" s="7"/>
      <c r="AF624" s="7"/>
      <c r="AG624" s="7"/>
      <c r="AH624" s="7"/>
      <c r="AI624" s="7"/>
      <c r="AJ624" s="7"/>
      <c r="AK624" s="7"/>
      <c r="AL624" s="7"/>
      <c r="AM624" s="7"/>
      <c r="AN624" s="7"/>
      <c r="AO624" s="7"/>
      <c r="AP624" s="7"/>
      <c r="AQ624" s="7"/>
      <c r="AR624" s="7"/>
      <c r="AS624" s="7"/>
      <c r="AT624" s="7"/>
      <c r="AU624" s="7"/>
      <c r="AV624" s="7"/>
      <c r="AW624" s="7"/>
      <c r="AX624" s="7"/>
      <c r="AY624" s="7"/>
      <c r="AZ624" s="7"/>
      <c r="BA624" s="7"/>
      <c r="BB624" s="7"/>
      <c r="BC624" s="7"/>
      <c r="BD624" s="7"/>
      <c r="BE624" s="7"/>
      <c r="BF624" s="7"/>
      <c r="BG624" s="7"/>
      <c r="BH624" s="7"/>
      <c r="BI624" s="7"/>
      <c r="BJ624" s="7"/>
      <c r="BK624" s="7"/>
      <c r="BL624" s="7"/>
      <c r="BM624" s="7"/>
      <c r="BN624" s="7"/>
      <c r="BO624" s="7"/>
      <c r="BP624" s="7"/>
      <c r="BQ624" s="7"/>
      <c r="BR624" s="7"/>
      <c r="BS624" s="150"/>
      <c r="BT624" s="150"/>
      <c r="BU624" s="150"/>
      <c r="BV624" s="150"/>
      <c r="BW624" s="150"/>
      <c r="BX624" s="7"/>
      <c r="BY624" s="7"/>
    </row>
    <row r="625" spans="1:77" ht="15.7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c r="AA625" s="7"/>
      <c r="AB625" s="7"/>
      <c r="AC625" s="7"/>
      <c r="AD625" s="7"/>
      <c r="AE625" s="7"/>
      <c r="AF625" s="7"/>
      <c r="AG625" s="7"/>
      <c r="AH625" s="7"/>
      <c r="AI625" s="7"/>
      <c r="AJ625" s="7"/>
      <c r="AK625" s="7"/>
      <c r="AL625" s="7"/>
      <c r="AM625" s="7"/>
      <c r="AN625" s="7"/>
      <c r="AO625" s="7"/>
      <c r="AP625" s="7"/>
      <c r="AQ625" s="7"/>
      <c r="AR625" s="7"/>
      <c r="AS625" s="7"/>
      <c r="AT625" s="7"/>
      <c r="AU625" s="7"/>
      <c r="AV625" s="7"/>
      <c r="AW625" s="7"/>
      <c r="AX625" s="7"/>
      <c r="AY625" s="7"/>
      <c r="AZ625" s="7"/>
      <c r="BA625" s="7"/>
      <c r="BB625" s="7"/>
      <c r="BC625" s="7"/>
      <c r="BD625" s="7"/>
      <c r="BE625" s="7"/>
      <c r="BF625" s="7"/>
      <c r="BG625" s="7"/>
      <c r="BH625" s="7"/>
      <c r="BI625" s="7"/>
      <c r="BJ625" s="7"/>
      <c r="BK625" s="7"/>
      <c r="BL625" s="7"/>
      <c r="BM625" s="7"/>
      <c r="BN625" s="7"/>
      <c r="BO625" s="7"/>
      <c r="BP625" s="7"/>
      <c r="BQ625" s="7"/>
      <c r="BR625" s="7"/>
      <c r="BS625" s="150"/>
      <c r="BT625" s="150"/>
      <c r="BU625" s="150"/>
      <c r="BV625" s="150"/>
      <c r="BW625" s="150"/>
      <c r="BX625" s="7"/>
      <c r="BY625" s="7"/>
    </row>
    <row r="626" spans="1:77" ht="15.7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c r="AA626" s="7"/>
      <c r="AB626" s="7"/>
      <c r="AC626" s="7"/>
      <c r="AD626" s="7"/>
      <c r="AE626" s="7"/>
      <c r="AF626" s="7"/>
      <c r="AG626" s="7"/>
      <c r="AH626" s="7"/>
      <c r="AI626" s="7"/>
      <c r="AJ626" s="7"/>
      <c r="AK626" s="7"/>
      <c r="AL626" s="7"/>
      <c r="AM626" s="7"/>
      <c r="AN626" s="7"/>
      <c r="AO626" s="7"/>
      <c r="AP626" s="7"/>
      <c r="AQ626" s="7"/>
      <c r="AR626" s="7"/>
      <c r="AS626" s="7"/>
      <c r="AT626" s="7"/>
      <c r="AU626" s="7"/>
      <c r="AV626" s="7"/>
      <c r="AW626" s="7"/>
      <c r="AX626" s="7"/>
      <c r="AY626" s="7"/>
      <c r="AZ626" s="7"/>
      <c r="BA626" s="7"/>
      <c r="BB626" s="7"/>
      <c r="BC626" s="7"/>
      <c r="BD626" s="7"/>
      <c r="BE626" s="7"/>
      <c r="BF626" s="7"/>
      <c r="BG626" s="7"/>
      <c r="BH626" s="7"/>
      <c r="BI626" s="7"/>
      <c r="BJ626" s="7"/>
      <c r="BK626" s="7"/>
      <c r="BL626" s="7"/>
      <c r="BM626" s="7"/>
      <c r="BN626" s="7"/>
      <c r="BO626" s="7"/>
      <c r="BP626" s="7"/>
      <c r="BQ626" s="7"/>
      <c r="BR626" s="7"/>
      <c r="BS626" s="150"/>
      <c r="BT626" s="150"/>
      <c r="BU626" s="150"/>
      <c r="BV626" s="150"/>
      <c r="BW626" s="150"/>
      <c r="BX626" s="7"/>
      <c r="BY626" s="7"/>
    </row>
    <row r="627" spans="1:77" ht="15.7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c r="AA627" s="7"/>
      <c r="AB627" s="7"/>
      <c r="AC627" s="7"/>
      <c r="AD627" s="7"/>
      <c r="AE627" s="7"/>
      <c r="AF627" s="7"/>
      <c r="AG627" s="7"/>
      <c r="AH627" s="7"/>
      <c r="AI627" s="7"/>
      <c r="AJ627" s="7"/>
      <c r="AK627" s="7"/>
      <c r="AL627" s="7"/>
      <c r="AM627" s="7"/>
      <c r="AN627" s="7"/>
      <c r="AO627" s="7"/>
      <c r="AP627" s="7"/>
      <c r="AQ627" s="7"/>
      <c r="AR627" s="7"/>
      <c r="AS627" s="7"/>
      <c r="AT627" s="7"/>
      <c r="AU627" s="7"/>
      <c r="AV627" s="7"/>
      <c r="AW627" s="7"/>
      <c r="AX627" s="7"/>
      <c r="AY627" s="7"/>
      <c r="AZ627" s="7"/>
      <c r="BA627" s="7"/>
      <c r="BB627" s="7"/>
      <c r="BC627" s="7"/>
      <c r="BD627" s="7"/>
      <c r="BE627" s="7"/>
      <c r="BF627" s="7"/>
      <c r="BG627" s="7"/>
      <c r="BH627" s="7"/>
      <c r="BI627" s="7"/>
      <c r="BJ627" s="7"/>
      <c r="BK627" s="7"/>
      <c r="BL627" s="7"/>
      <c r="BM627" s="7"/>
      <c r="BN627" s="7"/>
      <c r="BO627" s="7"/>
      <c r="BP627" s="7"/>
      <c r="BQ627" s="7"/>
      <c r="BR627" s="7"/>
      <c r="BS627" s="150"/>
      <c r="BT627" s="150"/>
      <c r="BU627" s="150"/>
      <c r="BV627" s="150"/>
      <c r="BW627" s="150"/>
      <c r="BX627" s="7"/>
      <c r="BY627" s="7"/>
    </row>
    <row r="628" spans="1:77" ht="15.7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c r="AA628" s="7"/>
      <c r="AB628" s="7"/>
      <c r="AC628" s="7"/>
      <c r="AD628" s="7"/>
      <c r="AE628" s="7"/>
      <c r="AF628" s="7"/>
      <c r="AG628" s="7"/>
      <c r="AH628" s="7"/>
      <c r="AI628" s="7"/>
      <c r="AJ628" s="7"/>
      <c r="AK628" s="7"/>
      <c r="AL628" s="7"/>
      <c r="AM628" s="7"/>
      <c r="AN628" s="7"/>
      <c r="AO628" s="7"/>
      <c r="AP628" s="7"/>
      <c r="AQ628" s="7"/>
      <c r="AR628" s="7"/>
      <c r="AS628" s="7"/>
      <c r="AT628" s="7"/>
      <c r="AU628" s="7"/>
      <c r="AV628" s="7"/>
      <c r="AW628" s="7"/>
      <c r="AX628" s="7"/>
      <c r="AY628" s="7"/>
      <c r="AZ628" s="7"/>
      <c r="BA628" s="7"/>
      <c r="BB628" s="7"/>
      <c r="BC628" s="7"/>
      <c r="BD628" s="7"/>
      <c r="BE628" s="7"/>
      <c r="BF628" s="7"/>
      <c r="BG628" s="7"/>
      <c r="BH628" s="7"/>
      <c r="BI628" s="7"/>
      <c r="BJ628" s="7"/>
      <c r="BK628" s="7"/>
      <c r="BL628" s="7"/>
      <c r="BM628" s="7"/>
      <c r="BN628" s="7"/>
      <c r="BO628" s="7"/>
      <c r="BP628" s="7"/>
      <c r="BQ628" s="7"/>
      <c r="BR628" s="7"/>
      <c r="BS628" s="150"/>
      <c r="BT628" s="150"/>
      <c r="BU628" s="150"/>
      <c r="BV628" s="150"/>
      <c r="BW628" s="150"/>
      <c r="BX628" s="7"/>
      <c r="BY628" s="7"/>
    </row>
    <row r="629" spans="1:77" ht="15.7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c r="AY629" s="7"/>
      <c r="AZ629" s="7"/>
      <c r="BA629" s="7"/>
      <c r="BB629" s="7"/>
      <c r="BC629" s="7"/>
      <c r="BD629" s="7"/>
      <c r="BE629" s="7"/>
      <c r="BF629" s="7"/>
      <c r="BG629" s="7"/>
      <c r="BH629" s="7"/>
      <c r="BI629" s="7"/>
      <c r="BJ629" s="7"/>
      <c r="BK629" s="7"/>
      <c r="BL629" s="7"/>
      <c r="BM629" s="7"/>
      <c r="BN629" s="7"/>
      <c r="BO629" s="7"/>
      <c r="BP629" s="7"/>
      <c r="BQ629" s="7"/>
      <c r="BR629" s="7"/>
      <c r="BS629" s="150"/>
      <c r="BT629" s="150"/>
      <c r="BU629" s="150"/>
      <c r="BV629" s="150"/>
      <c r="BW629" s="150"/>
      <c r="BX629" s="7"/>
      <c r="BY629" s="7"/>
    </row>
    <row r="630" spans="1:77" ht="15.7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c r="AA630" s="7"/>
      <c r="AB630" s="7"/>
      <c r="AC630" s="7"/>
      <c r="AD630" s="7"/>
      <c r="AE630" s="7"/>
      <c r="AF630" s="7"/>
      <c r="AG630" s="7"/>
      <c r="AH630" s="7"/>
      <c r="AI630" s="7"/>
      <c r="AJ630" s="7"/>
      <c r="AK630" s="7"/>
      <c r="AL630" s="7"/>
      <c r="AM630" s="7"/>
      <c r="AN630" s="7"/>
      <c r="AO630" s="7"/>
      <c r="AP630" s="7"/>
      <c r="AQ630" s="7"/>
      <c r="AR630" s="7"/>
      <c r="AS630" s="7"/>
      <c r="AT630" s="7"/>
      <c r="AU630" s="7"/>
      <c r="AV630" s="7"/>
      <c r="AW630" s="7"/>
      <c r="AX630" s="7"/>
      <c r="AY630" s="7"/>
      <c r="AZ630" s="7"/>
      <c r="BA630" s="7"/>
      <c r="BB630" s="7"/>
      <c r="BC630" s="7"/>
      <c r="BD630" s="7"/>
      <c r="BE630" s="7"/>
      <c r="BF630" s="7"/>
      <c r="BG630" s="7"/>
      <c r="BH630" s="7"/>
      <c r="BI630" s="7"/>
      <c r="BJ630" s="7"/>
      <c r="BK630" s="7"/>
      <c r="BL630" s="7"/>
      <c r="BM630" s="7"/>
      <c r="BN630" s="7"/>
      <c r="BO630" s="7"/>
      <c r="BP630" s="7"/>
      <c r="BQ630" s="7"/>
      <c r="BR630" s="7"/>
      <c r="BS630" s="150"/>
      <c r="BT630" s="150"/>
      <c r="BU630" s="150"/>
      <c r="BV630" s="150"/>
      <c r="BW630" s="150"/>
      <c r="BX630" s="7"/>
      <c r="BY630" s="7"/>
    </row>
    <row r="631" spans="1:77" ht="15.7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c r="AA631" s="7"/>
      <c r="AB631" s="7"/>
      <c r="AC631" s="7"/>
      <c r="AD631" s="7"/>
      <c r="AE631" s="7"/>
      <c r="AF631" s="7"/>
      <c r="AG631" s="7"/>
      <c r="AH631" s="7"/>
      <c r="AI631" s="7"/>
      <c r="AJ631" s="7"/>
      <c r="AK631" s="7"/>
      <c r="AL631" s="7"/>
      <c r="AM631" s="7"/>
      <c r="AN631" s="7"/>
      <c r="AO631" s="7"/>
      <c r="AP631" s="7"/>
      <c r="AQ631" s="7"/>
      <c r="AR631" s="7"/>
      <c r="AS631" s="7"/>
      <c r="AT631" s="7"/>
      <c r="AU631" s="7"/>
      <c r="AV631" s="7"/>
      <c r="AW631" s="7"/>
      <c r="AX631" s="7"/>
      <c r="AY631" s="7"/>
      <c r="AZ631" s="7"/>
      <c r="BA631" s="7"/>
      <c r="BB631" s="7"/>
      <c r="BC631" s="7"/>
      <c r="BD631" s="7"/>
      <c r="BE631" s="7"/>
      <c r="BF631" s="7"/>
      <c r="BG631" s="7"/>
      <c r="BH631" s="7"/>
      <c r="BI631" s="7"/>
      <c r="BJ631" s="7"/>
      <c r="BK631" s="7"/>
      <c r="BL631" s="7"/>
      <c r="BM631" s="7"/>
      <c r="BN631" s="7"/>
      <c r="BO631" s="7"/>
      <c r="BP631" s="7"/>
      <c r="BQ631" s="7"/>
      <c r="BR631" s="7"/>
      <c r="BS631" s="150"/>
      <c r="BT631" s="150"/>
      <c r="BU631" s="150"/>
      <c r="BV631" s="150"/>
      <c r="BW631" s="150"/>
      <c r="BX631" s="7"/>
      <c r="BY631" s="7"/>
    </row>
    <row r="632" spans="1:77" ht="15.7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c r="AA632" s="7"/>
      <c r="AB632" s="7"/>
      <c r="AC632" s="7"/>
      <c r="AD632" s="7"/>
      <c r="AE632" s="7"/>
      <c r="AF632" s="7"/>
      <c r="AG632" s="7"/>
      <c r="AH632" s="7"/>
      <c r="AI632" s="7"/>
      <c r="AJ632" s="7"/>
      <c r="AK632" s="7"/>
      <c r="AL632" s="7"/>
      <c r="AM632" s="7"/>
      <c r="AN632" s="7"/>
      <c r="AO632" s="7"/>
      <c r="AP632" s="7"/>
      <c r="AQ632" s="7"/>
      <c r="AR632" s="7"/>
      <c r="AS632" s="7"/>
      <c r="AT632" s="7"/>
      <c r="AU632" s="7"/>
      <c r="AV632" s="7"/>
      <c r="AW632" s="7"/>
      <c r="AX632" s="7"/>
      <c r="AY632" s="7"/>
      <c r="AZ632" s="7"/>
      <c r="BA632" s="7"/>
      <c r="BB632" s="7"/>
      <c r="BC632" s="7"/>
      <c r="BD632" s="7"/>
      <c r="BE632" s="7"/>
      <c r="BF632" s="7"/>
      <c r="BG632" s="7"/>
      <c r="BH632" s="7"/>
      <c r="BI632" s="7"/>
      <c r="BJ632" s="7"/>
      <c r="BK632" s="7"/>
      <c r="BL632" s="7"/>
      <c r="BM632" s="7"/>
      <c r="BN632" s="7"/>
      <c r="BO632" s="7"/>
      <c r="BP632" s="7"/>
      <c r="BQ632" s="7"/>
      <c r="BR632" s="7"/>
      <c r="BS632" s="150"/>
      <c r="BT632" s="150"/>
      <c r="BU632" s="150"/>
      <c r="BV632" s="150"/>
      <c r="BW632" s="150"/>
      <c r="BX632" s="7"/>
      <c r="BY632" s="7"/>
    </row>
    <row r="633" spans="1:77" ht="15.7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c r="AA633" s="7"/>
      <c r="AB633" s="7"/>
      <c r="AC633" s="7"/>
      <c r="AD633" s="7"/>
      <c r="AE633" s="7"/>
      <c r="AF633" s="7"/>
      <c r="AG633" s="7"/>
      <c r="AH633" s="7"/>
      <c r="AI633" s="7"/>
      <c r="AJ633" s="7"/>
      <c r="AK633" s="7"/>
      <c r="AL633" s="7"/>
      <c r="AM633" s="7"/>
      <c r="AN633" s="7"/>
      <c r="AO633" s="7"/>
      <c r="AP633" s="7"/>
      <c r="AQ633" s="7"/>
      <c r="AR633" s="7"/>
      <c r="AS633" s="7"/>
      <c r="AT633" s="7"/>
      <c r="AU633" s="7"/>
      <c r="AV633" s="7"/>
      <c r="AW633" s="7"/>
      <c r="AX633" s="7"/>
      <c r="AY633" s="7"/>
      <c r="AZ633" s="7"/>
      <c r="BA633" s="7"/>
      <c r="BB633" s="7"/>
      <c r="BC633" s="7"/>
      <c r="BD633" s="7"/>
      <c r="BE633" s="7"/>
      <c r="BF633" s="7"/>
      <c r="BG633" s="7"/>
      <c r="BH633" s="7"/>
      <c r="BI633" s="7"/>
      <c r="BJ633" s="7"/>
      <c r="BK633" s="7"/>
      <c r="BL633" s="7"/>
      <c r="BM633" s="7"/>
      <c r="BN633" s="7"/>
      <c r="BO633" s="7"/>
      <c r="BP633" s="7"/>
      <c r="BQ633" s="7"/>
      <c r="BR633" s="7"/>
      <c r="BS633" s="150"/>
      <c r="BT633" s="150"/>
      <c r="BU633" s="150"/>
      <c r="BV633" s="150"/>
      <c r="BW633" s="150"/>
      <c r="BX633" s="7"/>
      <c r="BY633" s="7"/>
    </row>
    <row r="634" spans="1:77" ht="15.7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c r="AA634" s="7"/>
      <c r="AB634" s="7"/>
      <c r="AC634" s="7"/>
      <c r="AD634" s="7"/>
      <c r="AE634" s="7"/>
      <c r="AF634" s="7"/>
      <c r="AG634" s="7"/>
      <c r="AH634" s="7"/>
      <c r="AI634" s="7"/>
      <c r="AJ634" s="7"/>
      <c r="AK634" s="7"/>
      <c r="AL634" s="7"/>
      <c r="AM634" s="7"/>
      <c r="AN634" s="7"/>
      <c r="AO634" s="7"/>
      <c r="AP634" s="7"/>
      <c r="AQ634" s="7"/>
      <c r="AR634" s="7"/>
      <c r="AS634" s="7"/>
      <c r="AT634" s="7"/>
      <c r="AU634" s="7"/>
      <c r="AV634" s="7"/>
      <c r="AW634" s="7"/>
      <c r="AX634" s="7"/>
      <c r="AY634" s="7"/>
      <c r="AZ634" s="7"/>
      <c r="BA634" s="7"/>
      <c r="BB634" s="7"/>
      <c r="BC634" s="7"/>
      <c r="BD634" s="7"/>
      <c r="BE634" s="7"/>
      <c r="BF634" s="7"/>
      <c r="BG634" s="7"/>
      <c r="BH634" s="7"/>
      <c r="BI634" s="7"/>
      <c r="BJ634" s="7"/>
      <c r="BK634" s="7"/>
      <c r="BL634" s="7"/>
      <c r="BM634" s="7"/>
      <c r="BN634" s="7"/>
      <c r="BO634" s="7"/>
      <c r="BP634" s="7"/>
      <c r="BQ634" s="7"/>
      <c r="BR634" s="7"/>
      <c r="BS634" s="150"/>
      <c r="BT634" s="150"/>
      <c r="BU634" s="150"/>
      <c r="BV634" s="150"/>
      <c r="BW634" s="150"/>
      <c r="BX634" s="7"/>
      <c r="BY634" s="7"/>
    </row>
    <row r="635" spans="1:77" ht="15.7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c r="AA635" s="7"/>
      <c r="AB635" s="7"/>
      <c r="AC635" s="7"/>
      <c r="AD635" s="7"/>
      <c r="AE635" s="7"/>
      <c r="AF635" s="7"/>
      <c r="AG635" s="7"/>
      <c r="AH635" s="7"/>
      <c r="AI635" s="7"/>
      <c r="AJ635" s="7"/>
      <c r="AK635" s="7"/>
      <c r="AL635" s="7"/>
      <c r="AM635" s="7"/>
      <c r="AN635" s="7"/>
      <c r="AO635" s="7"/>
      <c r="AP635" s="7"/>
      <c r="AQ635" s="7"/>
      <c r="AR635" s="7"/>
      <c r="AS635" s="7"/>
      <c r="AT635" s="7"/>
      <c r="AU635" s="7"/>
      <c r="AV635" s="7"/>
      <c r="AW635" s="7"/>
      <c r="AX635" s="7"/>
      <c r="AY635" s="7"/>
      <c r="AZ635" s="7"/>
      <c r="BA635" s="7"/>
      <c r="BB635" s="7"/>
      <c r="BC635" s="7"/>
      <c r="BD635" s="7"/>
      <c r="BE635" s="7"/>
      <c r="BF635" s="7"/>
      <c r="BG635" s="7"/>
      <c r="BH635" s="7"/>
      <c r="BI635" s="7"/>
      <c r="BJ635" s="7"/>
      <c r="BK635" s="7"/>
      <c r="BL635" s="7"/>
      <c r="BM635" s="7"/>
      <c r="BN635" s="7"/>
      <c r="BO635" s="7"/>
      <c r="BP635" s="7"/>
      <c r="BQ635" s="7"/>
      <c r="BR635" s="7"/>
      <c r="BS635" s="150"/>
      <c r="BT635" s="150"/>
      <c r="BU635" s="150"/>
      <c r="BV635" s="150"/>
      <c r="BW635" s="150"/>
      <c r="BX635" s="7"/>
      <c r="BY635" s="7"/>
    </row>
    <row r="636" spans="1:77" ht="15.7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c r="AA636" s="7"/>
      <c r="AB636" s="7"/>
      <c r="AC636" s="7"/>
      <c r="AD636" s="7"/>
      <c r="AE636" s="7"/>
      <c r="AF636" s="7"/>
      <c r="AG636" s="7"/>
      <c r="AH636" s="7"/>
      <c r="AI636" s="7"/>
      <c r="AJ636" s="7"/>
      <c r="AK636" s="7"/>
      <c r="AL636" s="7"/>
      <c r="AM636" s="7"/>
      <c r="AN636" s="7"/>
      <c r="AO636" s="7"/>
      <c r="AP636" s="7"/>
      <c r="AQ636" s="7"/>
      <c r="AR636" s="7"/>
      <c r="AS636" s="7"/>
      <c r="AT636" s="7"/>
      <c r="AU636" s="7"/>
      <c r="AV636" s="7"/>
      <c r="AW636" s="7"/>
      <c r="AX636" s="7"/>
      <c r="AY636" s="7"/>
      <c r="AZ636" s="7"/>
      <c r="BA636" s="7"/>
      <c r="BB636" s="7"/>
      <c r="BC636" s="7"/>
      <c r="BD636" s="7"/>
      <c r="BE636" s="7"/>
      <c r="BF636" s="7"/>
      <c r="BG636" s="7"/>
      <c r="BH636" s="7"/>
      <c r="BI636" s="7"/>
      <c r="BJ636" s="7"/>
      <c r="BK636" s="7"/>
      <c r="BL636" s="7"/>
      <c r="BM636" s="7"/>
      <c r="BN636" s="7"/>
      <c r="BO636" s="7"/>
      <c r="BP636" s="7"/>
      <c r="BQ636" s="7"/>
      <c r="BR636" s="7"/>
      <c r="BS636" s="150"/>
      <c r="BT636" s="150"/>
      <c r="BU636" s="150"/>
      <c r="BV636" s="150"/>
      <c r="BW636" s="150"/>
      <c r="BX636" s="7"/>
      <c r="BY636" s="7"/>
    </row>
    <row r="637" spans="1:77" ht="15.7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c r="AA637" s="7"/>
      <c r="AB637" s="7"/>
      <c r="AC637" s="7"/>
      <c r="AD637" s="7"/>
      <c r="AE637" s="7"/>
      <c r="AF637" s="7"/>
      <c r="AG637" s="7"/>
      <c r="AH637" s="7"/>
      <c r="AI637" s="7"/>
      <c r="AJ637" s="7"/>
      <c r="AK637" s="7"/>
      <c r="AL637" s="7"/>
      <c r="AM637" s="7"/>
      <c r="AN637" s="7"/>
      <c r="AO637" s="7"/>
      <c r="AP637" s="7"/>
      <c r="AQ637" s="7"/>
      <c r="AR637" s="7"/>
      <c r="AS637" s="7"/>
      <c r="AT637" s="7"/>
      <c r="AU637" s="7"/>
      <c r="AV637" s="7"/>
      <c r="AW637" s="7"/>
      <c r="AX637" s="7"/>
      <c r="AY637" s="7"/>
      <c r="AZ637" s="7"/>
      <c r="BA637" s="7"/>
      <c r="BB637" s="7"/>
      <c r="BC637" s="7"/>
      <c r="BD637" s="7"/>
      <c r="BE637" s="7"/>
      <c r="BF637" s="7"/>
      <c r="BG637" s="7"/>
      <c r="BH637" s="7"/>
      <c r="BI637" s="7"/>
      <c r="BJ637" s="7"/>
      <c r="BK637" s="7"/>
      <c r="BL637" s="7"/>
      <c r="BM637" s="7"/>
      <c r="BN637" s="7"/>
      <c r="BO637" s="7"/>
      <c r="BP637" s="7"/>
      <c r="BQ637" s="7"/>
      <c r="BR637" s="7"/>
      <c r="BS637" s="150"/>
      <c r="BT637" s="150"/>
      <c r="BU637" s="150"/>
      <c r="BV637" s="150"/>
      <c r="BW637" s="150"/>
      <c r="BX637" s="7"/>
      <c r="BY637" s="7"/>
    </row>
    <row r="638" spans="1:77" ht="15.7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c r="AA638" s="7"/>
      <c r="AB638" s="7"/>
      <c r="AC638" s="7"/>
      <c r="AD638" s="7"/>
      <c r="AE638" s="7"/>
      <c r="AF638" s="7"/>
      <c r="AG638" s="7"/>
      <c r="AH638" s="7"/>
      <c r="AI638" s="7"/>
      <c r="AJ638" s="7"/>
      <c r="AK638" s="7"/>
      <c r="AL638" s="7"/>
      <c r="AM638" s="7"/>
      <c r="AN638" s="7"/>
      <c r="AO638" s="7"/>
      <c r="AP638" s="7"/>
      <c r="AQ638" s="7"/>
      <c r="AR638" s="7"/>
      <c r="AS638" s="7"/>
      <c r="AT638" s="7"/>
      <c r="AU638" s="7"/>
      <c r="AV638" s="7"/>
      <c r="AW638" s="7"/>
      <c r="AX638" s="7"/>
      <c r="AY638" s="7"/>
      <c r="AZ638" s="7"/>
      <c r="BA638" s="7"/>
      <c r="BB638" s="7"/>
      <c r="BC638" s="7"/>
      <c r="BD638" s="7"/>
      <c r="BE638" s="7"/>
      <c r="BF638" s="7"/>
      <c r="BG638" s="7"/>
      <c r="BH638" s="7"/>
      <c r="BI638" s="7"/>
      <c r="BJ638" s="7"/>
      <c r="BK638" s="7"/>
      <c r="BL638" s="7"/>
      <c r="BM638" s="7"/>
      <c r="BN638" s="7"/>
      <c r="BO638" s="7"/>
      <c r="BP638" s="7"/>
      <c r="BQ638" s="7"/>
      <c r="BR638" s="7"/>
      <c r="BS638" s="150"/>
      <c r="BT638" s="150"/>
      <c r="BU638" s="150"/>
      <c r="BV638" s="150"/>
      <c r="BW638" s="150"/>
      <c r="BX638" s="7"/>
      <c r="BY638" s="7"/>
    </row>
    <row r="639" spans="1:77" ht="15.7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c r="AA639" s="7"/>
      <c r="AB639" s="7"/>
      <c r="AC639" s="7"/>
      <c r="AD639" s="7"/>
      <c r="AE639" s="7"/>
      <c r="AF639" s="7"/>
      <c r="AG639" s="7"/>
      <c r="AH639" s="7"/>
      <c r="AI639" s="7"/>
      <c r="AJ639" s="7"/>
      <c r="AK639" s="7"/>
      <c r="AL639" s="7"/>
      <c r="AM639" s="7"/>
      <c r="AN639" s="7"/>
      <c r="AO639" s="7"/>
      <c r="AP639" s="7"/>
      <c r="AQ639" s="7"/>
      <c r="AR639" s="7"/>
      <c r="AS639" s="7"/>
      <c r="AT639" s="7"/>
      <c r="AU639" s="7"/>
      <c r="AV639" s="7"/>
      <c r="AW639" s="7"/>
      <c r="AX639" s="7"/>
      <c r="AY639" s="7"/>
      <c r="AZ639" s="7"/>
      <c r="BA639" s="7"/>
      <c r="BB639" s="7"/>
      <c r="BC639" s="7"/>
      <c r="BD639" s="7"/>
      <c r="BE639" s="7"/>
      <c r="BF639" s="7"/>
      <c r="BG639" s="7"/>
      <c r="BH639" s="7"/>
      <c r="BI639" s="7"/>
      <c r="BJ639" s="7"/>
      <c r="BK639" s="7"/>
      <c r="BL639" s="7"/>
      <c r="BM639" s="7"/>
      <c r="BN639" s="7"/>
      <c r="BO639" s="7"/>
      <c r="BP639" s="7"/>
      <c r="BQ639" s="7"/>
      <c r="BR639" s="7"/>
      <c r="BS639" s="150"/>
      <c r="BT639" s="150"/>
      <c r="BU639" s="150"/>
      <c r="BV639" s="150"/>
      <c r="BW639" s="150"/>
      <c r="BX639" s="7"/>
      <c r="BY639" s="7"/>
    </row>
    <row r="640" spans="1:77" ht="15.7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c r="AA640" s="7"/>
      <c r="AB640" s="7"/>
      <c r="AC640" s="7"/>
      <c r="AD640" s="7"/>
      <c r="AE640" s="7"/>
      <c r="AF640" s="7"/>
      <c r="AG640" s="7"/>
      <c r="AH640" s="7"/>
      <c r="AI640" s="7"/>
      <c r="AJ640" s="7"/>
      <c r="AK640" s="7"/>
      <c r="AL640" s="7"/>
      <c r="AM640" s="7"/>
      <c r="AN640" s="7"/>
      <c r="AO640" s="7"/>
      <c r="AP640" s="7"/>
      <c r="AQ640" s="7"/>
      <c r="AR640" s="7"/>
      <c r="AS640" s="7"/>
      <c r="AT640" s="7"/>
      <c r="AU640" s="7"/>
      <c r="AV640" s="7"/>
      <c r="AW640" s="7"/>
      <c r="AX640" s="7"/>
      <c r="AY640" s="7"/>
      <c r="AZ640" s="7"/>
      <c r="BA640" s="7"/>
      <c r="BB640" s="7"/>
      <c r="BC640" s="7"/>
      <c r="BD640" s="7"/>
      <c r="BE640" s="7"/>
      <c r="BF640" s="7"/>
      <c r="BG640" s="7"/>
      <c r="BH640" s="7"/>
      <c r="BI640" s="7"/>
      <c r="BJ640" s="7"/>
      <c r="BK640" s="7"/>
      <c r="BL640" s="7"/>
      <c r="BM640" s="7"/>
      <c r="BN640" s="7"/>
      <c r="BO640" s="7"/>
      <c r="BP640" s="7"/>
      <c r="BQ640" s="7"/>
      <c r="BR640" s="7"/>
      <c r="BS640" s="150"/>
      <c r="BT640" s="150"/>
      <c r="BU640" s="150"/>
      <c r="BV640" s="150"/>
      <c r="BW640" s="150"/>
      <c r="BX640" s="7"/>
      <c r="BY640" s="7"/>
    </row>
    <row r="641" spans="1:77" ht="15.7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c r="AA641" s="7"/>
      <c r="AB641" s="7"/>
      <c r="AC641" s="7"/>
      <c r="AD641" s="7"/>
      <c r="AE641" s="7"/>
      <c r="AF641" s="7"/>
      <c r="AG641" s="7"/>
      <c r="AH641" s="7"/>
      <c r="AI641" s="7"/>
      <c r="AJ641" s="7"/>
      <c r="AK641" s="7"/>
      <c r="AL641" s="7"/>
      <c r="AM641" s="7"/>
      <c r="AN641" s="7"/>
      <c r="AO641" s="7"/>
      <c r="AP641" s="7"/>
      <c r="AQ641" s="7"/>
      <c r="AR641" s="7"/>
      <c r="AS641" s="7"/>
      <c r="AT641" s="7"/>
      <c r="AU641" s="7"/>
      <c r="AV641" s="7"/>
      <c r="AW641" s="7"/>
      <c r="AX641" s="7"/>
      <c r="AY641" s="7"/>
      <c r="AZ641" s="7"/>
      <c r="BA641" s="7"/>
      <c r="BB641" s="7"/>
      <c r="BC641" s="7"/>
      <c r="BD641" s="7"/>
      <c r="BE641" s="7"/>
      <c r="BF641" s="7"/>
      <c r="BG641" s="7"/>
      <c r="BH641" s="7"/>
      <c r="BI641" s="7"/>
      <c r="BJ641" s="7"/>
      <c r="BK641" s="7"/>
      <c r="BL641" s="7"/>
      <c r="BM641" s="7"/>
      <c r="BN641" s="7"/>
      <c r="BO641" s="7"/>
      <c r="BP641" s="7"/>
      <c r="BQ641" s="7"/>
      <c r="BR641" s="7"/>
      <c r="BS641" s="150"/>
      <c r="BT641" s="150"/>
      <c r="BU641" s="150"/>
      <c r="BV641" s="150"/>
      <c r="BW641" s="150"/>
      <c r="BX641" s="7"/>
      <c r="BY641" s="7"/>
    </row>
    <row r="642" spans="1:77" ht="15.7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c r="AA642" s="7"/>
      <c r="AB642" s="7"/>
      <c r="AC642" s="7"/>
      <c r="AD642" s="7"/>
      <c r="AE642" s="7"/>
      <c r="AF642" s="7"/>
      <c r="AG642" s="7"/>
      <c r="AH642" s="7"/>
      <c r="AI642" s="7"/>
      <c r="AJ642" s="7"/>
      <c r="AK642" s="7"/>
      <c r="AL642" s="7"/>
      <c r="AM642" s="7"/>
      <c r="AN642" s="7"/>
      <c r="AO642" s="7"/>
      <c r="AP642" s="7"/>
      <c r="AQ642" s="7"/>
      <c r="AR642" s="7"/>
      <c r="AS642" s="7"/>
      <c r="AT642" s="7"/>
      <c r="AU642" s="7"/>
      <c r="AV642" s="7"/>
      <c r="AW642" s="7"/>
      <c r="AX642" s="7"/>
      <c r="AY642" s="7"/>
      <c r="AZ642" s="7"/>
      <c r="BA642" s="7"/>
      <c r="BB642" s="7"/>
      <c r="BC642" s="7"/>
      <c r="BD642" s="7"/>
      <c r="BE642" s="7"/>
      <c r="BF642" s="7"/>
      <c r="BG642" s="7"/>
      <c r="BH642" s="7"/>
      <c r="BI642" s="7"/>
      <c r="BJ642" s="7"/>
      <c r="BK642" s="7"/>
      <c r="BL642" s="7"/>
      <c r="BM642" s="7"/>
      <c r="BN642" s="7"/>
      <c r="BO642" s="7"/>
      <c r="BP642" s="7"/>
      <c r="BQ642" s="7"/>
      <c r="BR642" s="7"/>
      <c r="BS642" s="150"/>
      <c r="BT642" s="150"/>
      <c r="BU642" s="150"/>
      <c r="BV642" s="150"/>
      <c r="BW642" s="150"/>
      <c r="BX642" s="7"/>
      <c r="BY642" s="7"/>
    </row>
    <row r="643" spans="1:77" ht="15.7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c r="AA643" s="7"/>
      <c r="AB643" s="7"/>
      <c r="AC643" s="7"/>
      <c r="AD643" s="7"/>
      <c r="AE643" s="7"/>
      <c r="AF643" s="7"/>
      <c r="AG643" s="7"/>
      <c r="AH643" s="7"/>
      <c r="AI643" s="7"/>
      <c r="AJ643" s="7"/>
      <c r="AK643" s="7"/>
      <c r="AL643" s="7"/>
      <c r="AM643" s="7"/>
      <c r="AN643" s="7"/>
      <c r="AO643" s="7"/>
      <c r="AP643" s="7"/>
      <c r="AQ643" s="7"/>
      <c r="AR643" s="7"/>
      <c r="AS643" s="7"/>
      <c r="AT643" s="7"/>
      <c r="AU643" s="7"/>
      <c r="AV643" s="7"/>
      <c r="AW643" s="7"/>
      <c r="AX643" s="7"/>
      <c r="AY643" s="7"/>
      <c r="AZ643" s="7"/>
      <c r="BA643" s="7"/>
      <c r="BB643" s="7"/>
      <c r="BC643" s="7"/>
      <c r="BD643" s="7"/>
      <c r="BE643" s="7"/>
      <c r="BF643" s="7"/>
      <c r="BG643" s="7"/>
      <c r="BH643" s="7"/>
      <c r="BI643" s="7"/>
      <c r="BJ643" s="7"/>
      <c r="BK643" s="7"/>
      <c r="BL643" s="7"/>
      <c r="BM643" s="7"/>
      <c r="BN643" s="7"/>
      <c r="BO643" s="7"/>
      <c r="BP643" s="7"/>
      <c r="BQ643" s="7"/>
      <c r="BR643" s="7"/>
      <c r="BS643" s="150"/>
      <c r="BT643" s="150"/>
      <c r="BU643" s="150"/>
      <c r="BV643" s="150"/>
      <c r="BW643" s="150"/>
      <c r="BX643" s="7"/>
      <c r="BY643" s="7"/>
    </row>
    <row r="644" spans="1:77" ht="15.7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c r="AA644" s="7"/>
      <c r="AB644" s="7"/>
      <c r="AC644" s="7"/>
      <c r="AD644" s="7"/>
      <c r="AE644" s="7"/>
      <c r="AF644" s="7"/>
      <c r="AG644" s="7"/>
      <c r="AH644" s="7"/>
      <c r="AI644" s="7"/>
      <c r="AJ644" s="7"/>
      <c r="AK644" s="7"/>
      <c r="AL644" s="7"/>
      <c r="AM644" s="7"/>
      <c r="AN644" s="7"/>
      <c r="AO644" s="7"/>
      <c r="AP644" s="7"/>
      <c r="AQ644" s="7"/>
      <c r="AR644" s="7"/>
      <c r="AS644" s="7"/>
      <c r="AT644" s="7"/>
      <c r="AU644" s="7"/>
      <c r="AV644" s="7"/>
      <c r="AW644" s="7"/>
      <c r="AX644" s="7"/>
      <c r="AY644" s="7"/>
      <c r="AZ644" s="7"/>
      <c r="BA644" s="7"/>
      <c r="BB644" s="7"/>
      <c r="BC644" s="7"/>
      <c r="BD644" s="7"/>
      <c r="BE644" s="7"/>
      <c r="BF644" s="7"/>
      <c r="BG644" s="7"/>
      <c r="BH644" s="7"/>
      <c r="BI644" s="7"/>
      <c r="BJ644" s="7"/>
      <c r="BK644" s="7"/>
      <c r="BL644" s="7"/>
      <c r="BM644" s="7"/>
      <c r="BN644" s="7"/>
      <c r="BO644" s="7"/>
      <c r="BP644" s="7"/>
      <c r="BQ644" s="7"/>
      <c r="BR644" s="7"/>
      <c r="BS644" s="150"/>
      <c r="BT644" s="150"/>
      <c r="BU644" s="150"/>
      <c r="BV644" s="150"/>
      <c r="BW644" s="150"/>
      <c r="BX644" s="7"/>
      <c r="BY644" s="7"/>
    </row>
    <row r="645" spans="1:77" ht="15.7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c r="AA645" s="7"/>
      <c r="AB645" s="7"/>
      <c r="AC645" s="7"/>
      <c r="AD645" s="7"/>
      <c r="AE645" s="7"/>
      <c r="AF645" s="7"/>
      <c r="AG645" s="7"/>
      <c r="AH645" s="7"/>
      <c r="AI645" s="7"/>
      <c r="AJ645" s="7"/>
      <c r="AK645" s="7"/>
      <c r="AL645" s="7"/>
      <c r="AM645" s="7"/>
      <c r="AN645" s="7"/>
      <c r="AO645" s="7"/>
      <c r="AP645" s="7"/>
      <c r="AQ645" s="7"/>
      <c r="AR645" s="7"/>
      <c r="AS645" s="7"/>
      <c r="AT645" s="7"/>
      <c r="AU645" s="7"/>
      <c r="AV645" s="7"/>
      <c r="AW645" s="7"/>
      <c r="AX645" s="7"/>
      <c r="AY645" s="7"/>
      <c r="AZ645" s="7"/>
      <c r="BA645" s="7"/>
      <c r="BB645" s="7"/>
      <c r="BC645" s="7"/>
      <c r="BD645" s="7"/>
      <c r="BE645" s="7"/>
      <c r="BF645" s="7"/>
      <c r="BG645" s="7"/>
      <c r="BH645" s="7"/>
      <c r="BI645" s="7"/>
      <c r="BJ645" s="7"/>
      <c r="BK645" s="7"/>
      <c r="BL645" s="7"/>
      <c r="BM645" s="7"/>
      <c r="BN645" s="7"/>
      <c r="BO645" s="7"/>
      <c r="BP645" s="7"/>
      <c r="BQ645" s="7"/>
      <c r="BR645" s="7"/>
      <c r="BS645" s="150"/>
      <c r="BT645" s="150"/>
      <c r="BU645" s="150"/>
      <c r="BV645" s="150"/>
      <c r="BW645" s="150"/>
      <c r="BX645" s="7"/>
      <c r="BY645" s="7"/>
    </row>
    <row r="646" spans="1:77" ht="15.7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c r="AA646" s="7"/>
      <c r="AB646" s="7"/>
      <c r="AC646" s="7"/>
      <c r="AD646" s="7"/>
      <c r="AE646" s="7"/>
      <c r="AF646" s="7"/>
      <c r="AG646" s="7"/>
      <c r="AH646" s="7"/>
      <c r="AI646" s="7"/>
      <c r="AJ646" s="7"/>
      <c r="AK646" s="7"/>
      <c r="AL646" s="7"/>
      <c r="AM646" s="7"/>
      <c r="AN646" s="7"/>
      <c r="AO646" s="7"/>
      <c r="AP646" s="7"/>
      <c r="AQ646" s="7"/>
      <c r="AR646" s="7"/>
      <c r="AS646" s="7"/>
      <c r="AT646" s="7"/>
      <c r="AU646" s="7"/>
      <c r="AV646" s="7"/>
      <c r="AW646" s="7"/>
      <c r="AX646" s="7"/>
      <c r="AY646" s="7"/>
      <c r="AZ646" s="7"/>
      <c r="BA646" s="7"/>
      <c r="BB646" s="7"/>
      <c r="BC646" s="7"/>
      <c r="BD646" s="7"/>
      <c r="BE646" s="7"/>
      <c r="BF646" s="7"/>
      <c r="BG646" s="7"/>
      <c r="BH646" s="7"/>
      <c r="BI646" s="7"/>
      <c r="BJ646" s="7"/>
      <c r="BK646" s="7"/>
      <c r="BL646" s="7"/>
      <c r="BM646" s="7"/>
      <c r="BN646" s="7"/>
      <c r="BO646" s="7"/>
      <c r="BP646" s="7"/>
      <c r="BQ646" s="7"/>
      <c r="BR646" s="7"/>
      <c r="BS646" s="150"/>
      <c r="BT646" s="150"/>
      <c r="BU646" s="150"/>
      <c r="BV646" s="150"/>
      <c r="BW646" s="150"/>
      <c r="BX646" s="7"/>
      <c r="BY646" s="7"/>
    </row>
    <row r="647" spans="1:77" ht="15.7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c r="AA647" s="7"/>
      <c r="AB647" s="7"/>
      <c r="AC647" s="7"/>
      <c r="AD647" s="7"/>
      <c r="AE647" s="7"/>
      <c r="AF647" s="7"/>
      <c r="AG647" s="7"/>
      <c r="AH647" s="7"/>
      <c r="AI647" s="7"/>
      <c r="AJ647" s="7"/>
      <c r="AK647" s="7"/>
      <c r="AL647" s="7"/>
      <c r="AM647" s="7"/>
      <c r="AN647" s="7"/>
      <c r="AO647" s="7"/>
      <c r="AP647" s="7"/>
      <c r="AQ647" s="7"/>
      <c r="AR647" s="7"/>
      <c r="AS647" s="7"/>
      <c r="AT647" s="7"/>
      <c r="AU647" s="7"/>
      <c r="AV647" s="7"/>
      <c r="AW647" s="7"/>
      <c r="AX647" s="7"/>
      <c r="AY647" s="7"/>
      <c r="AZ647" s="7"/>
      <c r="BA647" s="7"/>
      <c r="BB647" s="7"/>
      <c r="BC647" s="7"/>
      <c r="BD647" s="7"/>
      <c r="BE647" s="7"/>
      <c r="BF647" s="7"/>
      <c r="BG647" s="7"/>
      <c r="BH647" s="7"/>
      <c r="BI647" s="7"/>
      <c r="BJ647" s="7"/>
      <c r="BK647" s="7"/>
      <c r="BL647" s="7"/>
      <c r="BM647" s="7"/>
      <c r="BN647" s="7"/>
      <c r="BO647" s="7"/>
      <c r="BP647" s="7"/>
      <c r="BQ647" s="7"/>
      <c r="BR647" s="7"/>
      <c r="BS647" s="150"/>
      <c r="BT647" s="150"/>
      <c r="BU647" s="150"/>
      <c r="BV647" s="150"/>
      <c r="BW647" s="150"/>
      <c r="BX647" s="7"/>
      <c r="BY647" s="7"/>
    </row>
    <row r="648" spans="1:77" ht="15.7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c r="AA648" s="7"/>
      <c r="AB648" s="7"/>
      <c r="AC648" s="7"/>
      <c r="AD648" s="7"/>
      <c r="AE648" s="7"/>
      <c r="AF648" s="7"/>
      <c r="AG648" s="7"/>
      <c r="AH648" s="7"/>
      <c r="AI648" s="7"/>
      <c r="AJ648" s="7"/>
      <c r="AK648" s="7"/>
      <c r="AL648" s="7"/>
      <c r="AM648" s="7"/>
      <c r="AN648" s="7"/>
      <c r="AO648" s="7"/>
      <c r="AP648" s="7"/>
      <c r="AQ648" s="7"/>
      <c r="AR648" s="7"/>
      <c r="AS648" s="7"/>
      <c r="AT648" s="7"/>
      <c r="AU648" s="7"/>
      <c r="AV648" s="7"/>
      <c r="AW648" s="7"/>
      <c r="AX648" s="7"/>
      <c r="AY648" s="7"/>
      <c r="AZ648" s="7"/>
      <c r="BA648" s="7"/>
      <c r="BB648" s="7"/>
      <c r="BC648" s="7"/>
      <c r="BD648" s="7"/>
      <c r="BE648" s="7"/>
      <c r="BF648" s="7"/>
      <c r="BG648" s="7"/>
      <c r="BH648" s="7"/>
      <c r="BI648" s="7"/>
      <c r="BJ648" s="7"/>
      <c r="BK648" s="7"/>
      <c r="BL648" s="7"/>
      <c r="BM648" s="7"/>
      <c r="BN648" s="7"/>
      <c r="BO648" s="7"/>
      <c r="BP648" s="7"/>
      <c r="BQ648" s="7"/>
      <c r="BR648" s="7"/>
      <c r="BS648" s="150"/>
      <c r="BT648" s="150"/>
      <c r="BU648" s="150"/>
      <c r="BV648" s="150"/>
      <c r="BW648" s="150"/>
      <c r="BX648" s="7"/>
      <c r="BY648" s="7"/>
    </row>
    <row r="649" spans="1:77" ht="15.7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c r="AA649" s="7"/>
      <c r="AB649" s="7"/>
      <c r="AC649" s="7"/>
      <c r="AD649" s="7"/>
      <c r="AE649" s="7"/>
      <c r="AF649" s="7"/>
      <c r="AG649" s="7"/>
      <c r="AH649" s="7"/>
      <c r="AI649" s="7"/>
      <c r="AJ649" s="7"/>
      <c r="AK649" s="7"/>
      <c r="AL649" s="7"/>
      <c r="AM649" s="7"/>
      <c r="AN649" s="7"/>
      <c r="AO649" s="7"/>
      <c r="AP649" s="7"/>
      <c r="AQ649" s="7"/>
      <c r="AR649" s="7"/>
      <c r="AS649" s="7"/>
      <c r="AT649" s="7"/>
      <c r="AU649" s="7"/>
      <c r="AV649" s="7"/>
      <c r="AW649" s="7"/>
      <c r="AX649" s="7"/>
      <c r="AY649" s="7"/>
      <c r="AZ649" s="7"/>
      <c r="BA649" s="7"/>
      <c r="BB649" s="7"/>
      <c r="BC649" s="7"/>
      <c r="BD649" s="7"/>
      <c r="BE649" s="7"/>
      <c r="BF649" s="7"/>
      <c r="BG649" s="7"/>
      <c r="BH649" s="7"/>
      <c r="BI649" s="7"/>
      <c r="BJ649" s="7"/>
      <c r="BK649" s="7"/>
      <c r="BL649" s="7"/>
      <c r="BM649" s="7"/>
      <c r="BN649" s="7"/>
      <c r="BO649" s="7"/>
      <c r="BP649" s="7"/>
      <c r="BQ649" s="7"/>
      <c r="BR649" s="7"/>
      <c r="BS649" s="150"/>
      <c r="BT649" s="150"/>
      <c r="BU649" s="150"/>
      <c r="BV649" s="150"/>
      <c r="BW649" s="150"/>
      <c r="BX649" s="7"/>
      <c r="BY649" s="7"/>
    </row>
    <row r="650" spans="1:77" ht="15.7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c r="AA650" s="7"/>
      <c r="AB650" s="7"/>
      <c r="AC650" s="7"/>
      <c r="AD650" s="7"/>
      <c r="AE650" s="7"/>
      <c r="AF650" s="7"/>
      <c r="AG650" s="7"/>
      <c r="AH650" s="7"/>
      <c r="AI650" s="7"/>
      <c r="AJ650" s="7"/>
      <c r="AK650" s="7"/>
      <c r="AL650" s="7"/>
      <c r="AM650" s="7"/>
      <c r="AN650" s="7"/>
      <c r="AO650" s="7"/>
      <c r="AP650" s="7"/>
      <c r="AQ650" s="7"/>
      <c r="AR650" s="7"/>
      <c r="AS650" s="7"/>
      <c r="AT650" s="7"/>
      <c r="AU650" s="7"/>
      <c r="AV650" s="7"/>
      <c r="AW650" s="7"/>
      <c r="AX650" s="7"/>
      <c r="AY650" s="7"/>
      <c r="AZ650" s="7"/>
      <c r="BA650" s="7"/>
      <c r="BB650" s="7"/>
      <c r="BC650" s="7"/>
      <c r="BD650" s="7"/>
      <c r="BE650" s="7"/>
      <c r="BF650" s="7"/>
      <c r="BG650" s="7"/>
      <c r="BH650" s="7"/>
      <c r="BI650" s="7"/>
      <c r="BJ650" s="7"/>
      <c r="BK650" s="7"/>
      <c r="BL650" s="7"/>
      <c r="BM650" s="7"/>
      <c r="BN650" s="7"/>
      <c r="BO650" s="7"/>
      <c r="BP650" s="7"/>
      <c r="BQ650" s="7"/>
      <c r="BR650" s="7"/>
      <c r="BS650" s="150"/>
      <c r="BT650" s="150"/>
      <c r="BU650" s="150"/>
      <c r="BV650" s="150"/>
      <c r="BW650" s="150"/>
      <c r="BX650" s="7"/>
      <c r="BY650" s="7"/>
    </row>
    <row r="651" spans="1:77" ht="15.7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c r="AA651" s="7"/>
      <c r="AB651" s="7"/>
      <c r="AC651" s="7"/>
      <c r="AD651" s="7"/>
      <c r="AE651" s="7"/>
      <c r="AF651" s="7"/>
      <c r="AG651" s="7"/>
      <c r="AH651" s="7"/>
      <c r="AI651" s="7"/>
      <c r="AJ651" s="7"/>
      <c r="AK651" s="7"/>
      <c r="AL651" s="7"/>
      <c r="AM651" s="7"/>
      <c r="AN651" s="7"/>
      <c r="AO651" s="7"/>
      <c r="AP651" s="7"/>
      <c r="AQ651" s="7"/>
      <c r="AR651" s="7"/>
      <c r="AS651" s="7"/>
      <c r="AT651" s="7"/>
      <c r="AU651" s="7"/>
      <c r="AV651" s="7"/>
      <c r="AW651" s="7"/>
      <c r="AX651" s="7"/>
      <c r="AY651" s="7"/>
      <c r="AZ651" s="7"/>
      <c r="BA651" s="7"/>
      <c r="BB651" s="7"/>
      <c r="BC651" s="7"/>
      <c r="BD651" s="7"/>
      <c r="BE651" s="7"/>
      <c r="BF651" s="7"/>
      <c r="BG651" s="7"/>
      <c r="BH651" s="7"/>
      <c r="BI651" s="7"/>
      <c r="BJ651" s="7"/>
      <c r="BK651" s="7"/>
      <c r="BL651" s="7"/>
      <c r="BM651" s="7"/>
      <c r="BN651" s="7"/>
      <c r="BO651" s="7"/>
      <c r="BP651" s="7"/>
      <c r="BQ651" s="7"/>
      <c r="BR651" s="7"/>
      <c r="BS651" s="150"/>
      <c r="BT651" s="150"/>
      <c r="BU651" s="150"/>
      <c r="BV651" s="150"/>
      <c r="BW651" s="150"/>
      <c r="BX651" s="7"/>
      <c r="BY651" s="7"/>
    </row>
    <row r="652" spans="1:77" ht="15.7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c r="AA652" s="7"/>
      <c r="AB652" s="7"/>
      <c r="AC652" s="7"/>
      <c r="AD652" s="7"/>
      <c r="AE652" s="7"/>
      <c r="AF652" s="7"/>
      <c r="AG652" s="7"/>
      <c r="AH652" s="7"/>
      <c r="AI652" s="7"/>
      <c r="AJ652" s="7"/>
      <c r="AK652" s="7"/>
      <c r="AL652" s="7"/>
      <c r="AM652" s="7"/>
      <c r="AN652" s="7"/>
      <c r="AO652" s="7"/>
      <c r="AP652" s="7"/>
      <c r="AQ652" s="7"/>
      <c r="AR652" s="7"/>
      <c r="AS652" s="7"/>
      <c r="AT652" s="7"/>
      <c r="AU652" s="7"/>
      <c r="AV652" s="7"/>
      <c r="AW652" s="7"/>
      <c r="AX652" s="7"/>
      <c r="AY652" s="7"/>
      <c r="AZ652" s="7"/>
      <c r="BA652" s="7"/>
      <c r="BB652" s="7"/>
      <c r="BC652" s="7"/>
      <c r="BD652" s="7"/>
      <c r="BE652" s="7"/>
      <c r="BF652" s="7"/>
      <c r="BG652" s="7"/>
      <c r="BH652" s="7"/>
      <c r="BI652" s="7"/>
      <c r="BJ652" s="7"/>
      <c r="BK652" s="7"/>
      <c r="BL652" s="7"/>
      <c r="BM652" s="7"/>
      <c r="BN652" s="7"/>
      <c r="BO652" s="7"/>
      <c r="BP652" s="7"/>
      <c r="BQ652" s="7"/>
      <c r="BR652" s="7"/>
      <c r="BS652" s="150"/>
      <c r="BT652" s="150"/>
      <c r="BU652" s="150"/>
      <c r="BV652" s="150"/>
      <c r="BW652" s="150"/>
      <c r="BX652" s="7"/>
      <c r="BY652" s="7"/>
    </row>
    <row r="653" spans="1:77" ht="15.7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c r="AA653" s="7"/>
      <c r="AB653" s="7"/>
      <c r="AC653" s="7"/>
      <c r="AD653" s="7"/>
      <c r="AE653" s="7"/>
      <c r="AF653" s="7"/>
      <c r="AG653" s="7"/>
      <c r="AH653" s="7"/>
      <c r="AI653" s="7"/>
      <c r="AJ653" s="7"/>
      <c r="AK653" s="7"/>
      <c r="AL653" s="7"/>
      <c r="AM653" s="7"/>
      <c r="AN653" s="7"/>
      <c r="AO653" s="7"/>
      <c r="AP653" s="7"/>
      <c r="AQ653" s="7"/>
      <c r="AR653" s="7"/>
      <c r="AS653" s="7"/>
      <c r="AT653" s="7"/>
      <c r="AU653" s="7"/>
      <c r="AV653" s="7"/>
      <c r="AW653" s="7"/>
      <c r="AX653" s="7"/>
      <c r="AY653" s="7"/>
      <c r="AZ653" s="7"/>
      <c r="BA653" s="7"/>
      <c r="BB653" s="7"/>
      <c r="BC653" s="7"/>
      <c r="BD653" s="7"/>
      <c r="BE653" s="7"/>
      <c r="BF653" s="7"/>
      <c r="BG653" s="7"/>
      <c r="BH653" s="7"/>
      <c r="BI653" s="7"/>
      <c r="BJ653" s="7"/>
      <c r="BK653" s="7"/>
      <c r="BL653" s="7"/>
      <c r="BM653" s="7"/>
      <c r="BN653" s="7"/>
      <c r="BO653" s="7"/>
      <c r="BP653" s="7"/>
      <c r="BQ653" s="7"/>
      <c r="BR653" s="7"/>
      <c r="BS653" s="150"/>
      <c r="BT653" s="150"/>
      <c r="BU653" s="150"/>
      <c r="BV653" s="150"/>
      <c r="BW653" s="150"/>
      <c r="BX653" s="7"/>
      <c r="BY653" s="7"/>
    </row>
    <row r="654" spans="1:77" ht="15.7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c r="AA654" s="7"/>
      <c r="AB654" s="7"/>
      <c r="AC654" s="7"/>
      <c r="AD654" s="7"/>
      <c r="AE654" s="7"/>
      <c r="AF654" s="7"/>
      <c r="AG654" s="7"/>
      <c r="AH654" s="7"/>
      <c r="AI654" s="7"/>
      <c r="AJ654" s="7"/>
      <c r="AK654" s="7"/>
      <c r="AL654" s="7"/>
      <c r="AM654" s="7"/>
      <c r="AN654" s="7"/>
      <c r="AO654" s="7"/>
      <c r="AP654" s="7"/>
      <c r="AQ654" s="7"/>
      <c r="AR654" s="7"/>
      <c r="AS654" s="7"/>
      <c r="AT654" s="7"/>
      <c r="AU654" s="7"/>
      <c r="AV654" s="7"/>
      <c r="AW654" s="7"/>
      <c r="AX654" s="7"/>
      <c r="AY654" s="7"/>
      <c r="AZ654" s="7"/>
      <c r="BA654" s="7"/>
      <c r="BB654" s="7"/>
      <c r="BC654" s="7"/>
      <c r="BD654" s="7"/>
      <c r="BE654" s="7"/>
      <c r="BF654" s="7"/>
      <c r="BG654" s="7"/>
      <c r="BH654" s="7"/>
      <c r="BI654" s="7"/>
      <c r="BJ654" s="7"/>
      <c r="BK654" s="7"/>
      <c r="BL654" s="7"/>
      <c r="BM654" s="7"/>
      <c r="BN654" s="7"/>
      <c r="BO654" s="7"/>
      <c r="BP654" s="7"/>
      <c r="BQ654" s="7"/>
      <c r="BR654" s="7"/>
      <c r="BS654" s="150"/>
      <c r="BT654" s="150"/>
      <c r="BU654" s="150"/>
      <c r="BV654" s="150"/>
      <c r="BW654" s="150"/>
      <c r="BX654" s="7"/>
      <c r="BY654" s="7"/>
    </row>
    <row r="655" spans="1:77" ht="15.7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c r="AA655" s="7"/>
      <c r="AB655" s="7"/>
      <c r="AC655" s="7"/>
      <c r="AD655" s="7"/>
      <c r="AE655" s="7"/>
      <c r="AF655" s="7"/>
      <c r="AG655" s="7"/>
      <c r="AH655" s="7"/>
      <c r="AI655" s="7"/>
      <c r="AJ655" s="7"/>
      <c r="AK655" s="7"/>
      <c r="AL655" s="7"/>
      <c r="AM655" s="7"/>
      <c r="AN655" s="7"/>
      <c r="AO655" s="7"/>
      <c r="AP655" s="7"/>
      <c r="AQ655" s="7"/>
      <c r="AR655" s="7"/>
      <c r="AS655" s="7"/>
      <c r="AT655" s="7"/>
      <c r="AU655" s="7"/>
      <c r="AV655" s="7"/>
      <c r="AW655" s="7"/>
      <c r="AX655" s="7"/>
      <c r="AY655" s="7"/>
      <c r="AZ655" s="7"/>
      <c r="BA655" s="7"/>
      <c r="BB655" s="7"/>
      <c r="BC655" s="7"/>
      <c r="BD655" s="7"/>
      <c r="BE655" s="7"/>
      <c r="BF655" s="7"/>
      <c r="BG655" s="7"/>
      <c r="BH655" s="7"/>
      <c r="BI655" s="7"/>
      <c r="BJ655" s="7"/>
      <c r="BK655" s="7"/>
      <c r="BL655" s="7"/>
      <c r="BM655" s="7"/>
      <c r="BN655" s="7"/>
      <c r="BO655" s="7"/>
      <c r="BP655" s="7"/>
      <c r="BQ655" s="7"/>
      <c r="BR655" s="7"/>
      <c r="BS655" s="150"/>
      <c r="BT655" s="150"/>
      <c r="BU655" s="150"/>
      <c r="BV655" s="150"/>
      <c r="BW655" s="150"/>
      <c r="BX655" s="7"/>
      <c r="BY655" s="7"/>
    </row>
    <row r="656" spans="1:77" ht="15.7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c r="AA656" s="7"/>
      <c r="AB656" s="7"/>
      <c r="AC656" s="7"/>
      <c r="AD656" s="7"/>
      <c r="AE656" s="7"/>
      <c r="AF656" s="7"/>
      <c r="AG656" s="7"/>
      <c r="AH656" s="7"/>
      <c r="AI656" s="7"/>
      <c r="AJ656" s="7"/>
      <c r="AK656" s="7"/>
      <c r="AL656" s="7"/>
      <c r="AM656" s="7"/>
      <c r="AN656" s="7"/>
      <c r="AO656" s="7"/>
      <c r="AP656" s="7"/>
      <c r="AQ656" s="7"/>
      <c r="AR656" s="7"/>
      <c r="AS656" s="7"/>
      <c r="AT656" s="7"/>
      <c r="AU656" s="7"/>
      <c r="AV656" s="7"/>
      <c r="AW656" s="7"/>
      <c r="AX656" s="7"/>
      <c r="AY656" s="7"/>
      <c r="AZ656" s="7"/>
      <c r="BA656" s="7"/>
      <c r="BB656" s="7"/>
      <c r="BC656" s="7"/>
      <c r="BD656" s="7"/>
      <c r="BE656" s="7"/>
      <c r="BF656" s="7"/>
      <c r="BG656" s="7"/>
      <c r="BH656" s="7"/>
      <c r="BI656" s="7"/>
      <c r="BJ656" s="7"/>
      <c r="BK656" s="7"/>
      <c r="BL656" s="7"/>
      <c r="BM656" s="7"/>
      <c r="BN656" s="7"/>
      <c r="BO656" s="7"/>
      <c r="BP656" s="7"/>
      <c r="BQ656" s="7"/>
      <c r="BR656" s="7"/>
      <c r="BS656" s="150"/>
      <c r="BT656" s="150"/>
      <c r="BU656" s="150"/>
      <c r="BV656" s="150"/>
      <c r="BW656" s="150"/>
      <c r="BX656" s="7"/>
      <c r="BY656" s="7"/>
    </row>
    <row r="657" spans="1:77" ht="15.7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c r="AA657" s="7"/>
      <c r="AB657" s="7"/>
      <c r="AC657" s="7"/>
      <c r="AD657" s="7"/>
      <c r="AE657" s="7"/>
      <c r="AF657" s="7"/>
      <c r="AG657" s="7"/>
      <c r="AH657" s="7"/>
      <c r="AI657" s="7"/>
      <c r="AJ657" s="7"/>
      <c r="AK657" s="7"/>
      <c r="AL657" s="7"/>
      <c r="AM657" s="7"/>
      <c r="AN657" s="7"/>
      <c r="AO657" s="7"/>
      <c r="AP657" s="7"/>
      <c r="AQ657" s="7"/>
      <c r="AR657" s="7"/>
      <c r="AS657" s="7"/>
      <c r="AT657" s="7"/>
      <c r="AU657" s="7"/>
      <c r="AV657" s="7"/>
      <c r="AW657" s="7"/>
      <c r="AX657" s="7"/>
      <c r="AY657" s="7"/>
      <c r="AZ657" s="7"/>
      <c r="BA657" s="7"/>
      <c r="BB657" s="7"/>
      <c r="BC657" s="7"/>
      <c r="BD657" s="7"/>
      <c r="BE657" s="7"/>
      <c r="BF657" s="7"/>
      <c r="BG657" s="7"/>
      <c r="BH657" s="7"/>
      <c r="BI657" s="7"/>
      <c r="BJ657" s="7"/>
      <c r="BK657" s="7"/>
      <c r="BL657" s="7"/>
      <c r="BM657" s="7"/>
      <c r="BN657" s="7"/>
      <c r="BO657" s="7"/>
      <c r="BP657" s="7"/>
      <c r="BQ657" s="7"/>
      <c r="BR657" s="7"/>
      <c r="BS657" s="150"/>
      <c r="BT657" s="150"/>
      <c r="BU657" s="150"/>
      <c r="BV657" s="150"/>
      <c r="BW657" s="150"/>
      <c r="BX657" s="7"/>
      <c r="BY657" s="7"/>
    </row>
    <row r="658" spans="1:77" ht="15.7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c r="AA658" s="7"/>
      <c r="AB658" s="7"/>
      <c r="AC658" s="7"/>
      <c r="AD658" s="7"/>
      <c r="AE658" s="7"/>
      <c r="AF658" s="7"/>
      <c r="AG658" s="7"/>
      <c r="AH658" s="7"/>
      <c r="AI658" s="7"/>
      <c r="AJ658" s="7"/>
      <c r="AK658" s="7"/>
      <c r="AL658" s="7"/>
      <c r="AM658" s="7"/>
      <c r="AN658" s="7"/>
      <c r="AO658" s="7"/>
      <c r="AP658" s="7"/>
      <c r="AQ658" s="7"/>
      <c r="AR658" s="7"/>
      <c r="AS658" s="7"/>
      <c r="AT658" s="7"/>
      <c r="AU658" s="7"/>
      <c r="AV658" s="7"/>
      <c r="AW658" s="7"/>
      <c r="AX658" s="7"/>
      <c r="AY658" s="7"/>
      <c r="AZ658" s="7"/>
      <c r="BA658" s="7"/>
      <c r="BB658" s="7"/>
      <c r="BC658" s="7"/>
      <c r="BD658" s="7"/>
      <c r="BE658" s="7"/>
      <c r="BF658" s="7"/>
      <c r="BG658" s="7"/>
      <c r="BH658" s="7"/>
      <c r="BI658" s="7"/>
      <c r="BJ658" s="7"/>
      <c r="BK658" s="7"/>
      <c r="BL658" s="7"/>
      <c r="BM658" s="7"/>
      <c r="BN658" s="7"/>
      <c r="BO658" s="7"/>
      <c r="BP658" s="7"/>
      <c r="BQ658" s="7"/>
      <c r="BR658" s="7"/>
      <c r="BS658" s="150"/>
      <c r="BT658" s="150"/>
      <c r="BU658" s="150"/>
      <c r="BV658" s="150"/>
      <c r="BW658" s="150"/>
      <c r="BX658" s="7"/>
      <c r="BY658" s="7"/>
    </row>
    <row r="659" spans="1:77" ht="15.7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c r="AA659" s="7"/>
      <c r="AB659" s="7"/>
      <c r="AC659" s="7"/>
      <c r="AD659" s="7"/>
      <c r="AE659" s="7"/>
      <c r="AF659" s="7"/>
      <c r="AG659" s="7"/>
      <c r="AH659" s="7"/>
      <c r="AI659" s="7"/>
      <c r="AJ659" s="7"/>
      <c r="AK659" s="7"/>
      <c r="AL659" s="7"/>
      <c r="AM659" s="7"/>
      <c r="AN659" s="7"/>
      <c r="AO659" s="7"/>
      <c r="AP659" s="7"/>
      <c r="AQ659" s="7"/>
      <c r="AR659" s="7"/>
      <c r="AS659" s="7"/>
      <c r="AT659" s="7"/>
      <c r="AU659" s="7"/>
      <c r="AV659" s="7"/>
      <c r="AW659" s="7"/>
      <c r="AX659" s="7"/>
      <c r="AY659" s="7"/>
      <c r="AZ659" s="7"/>
      <c r="BA659" s="7"/>
      <c r="BB659" s="7"/>
      <c r="BC659" s="7"/>
      <c r="BD659" s="7"/>
      <c r="BE659" s="7"/>
      <c r="BF659" s="7"/>
      <c r="BG659" s="7"/>
      <c r="BH659" s="7"/>
      <c r="BI659" s="7"/>
      <c r="BJ659" s="7"/>
      <c r="BK659" s="7"/>
      <c r="BL659" s="7"/>
      <c r="BM659" s="7"/>
      <c r="BN659" s="7"/>
      <c r="BO659" s="7"/>
      <c r="BP659" s="7"/>
      <c r="BQ659" s="7"/>
      <c r="BR659" s="7"/>
      <c r="BS659" s="150"/>
      <c r="BT659" s="150"/>
      <c r="BU659" s="150"/>
      <c r="BV659" s="150"/>
      <c r="BW659" s="150"/>
      <c r="BX659" s="7"/>
      <c r="BY659" s="7"/>
    </row>
    <row r="660" spans="1:77" ht="15.7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c r="AA660" s="7"/>
      <c r="AB660" s="7"/>
      <c r="AC660" s="7"/>
      <c r="AD660" s="7"/>
      <c r="AE660" s="7"/>
      <c r="AF660" s="7"/>
      <c r="AG660" s="7"/>
      <c r="AH660" s="7"/>
      <c r="AI660" s="7"/>
      <c r="AJ660" s="7"/>
      <c r="AK660" s="7"/>
      <c r="AL660" s="7"/>
      <c r="AM660" s="7"/>
      <c r="AN660" s="7"/>
      <c r="AO660" s="7"/>
      <c r="AP660" s="7"/>
      <c r="AQ660" s="7"/>
      <c r="AR660" s="7"/>
      <c r="AS660" s="7"/>
      <c r="AT660" s="7"/>
      <c r="AU660" s="7"/>
      <c r="AV660" s="7"/>
      <c r="AW660" s="7"/>
      <c r="AX660" s="7"/>
      <c r="AY660" s="7"/>
      <c r="AZ660" s="7"/>
      <c r="BA660" s="7"/>
      <c r="BB660" s="7"/>
      <c r="BC660" s="7"/>
      <c r="BD660" s="7"/>
      <c r="BE660" s="7"/>
      <c r="BF660" s="7"/>
      <c r="BG660" s="7"/>
      <c r="BH660" s="7"/>
      <c r="BI660" s="7"/>
      <c r="BJ660" s="7"/>
      <c r="BK660" s="7"/>
      <c r="BL660" s="7"/>
      <c r="BM660" s="7"/>
      <c r="BN660" s="7"/>
      <c r="BO660" s="7"/>
      <c r="BP660" s="7"/>
      <c r="BQ660" s="7"/>
      <c r="BR660" s="7"/>
      <c r="BS660" s="150"/>
      <c r="BT660" s="150"/>
      <c r="BU660" s="150"/>
      <c r="BV660" s="150"/>
      <c r="BW660" s="150"/>
      <c r="BX660" s="7"/>
      <c r="BY660" s="7"/>
    </row>
    <row r="661" spans="1:77" ht="15.7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c r="AA661" s="7"/>
      <c r="AB661" s="7"/>
      <c r="AC661" s="7"/>
      <c r="AD661" s="7"/>
      <c r="AE661" s="7"/>
      <c r="AF661" s="7"/>
      <c r="AG661" s="7"/>
      <c r="AH661" s="7"/>
      <c r="AI661" s="7"/>
      <c r="AJ661" s="7"/>
      <c r="AK661" s="7"/>
      <c r="AL661" s="7"/>
      <c r="AM661" s="7"/>
      <c r="AN661" s="7"/>
      <c r="AO661" s="7"/>
      <c r="AP661" s="7"/>
      <c r="AQ661" s="7"/>
      <c r="AR661" s="7"/>
      <c r="AS661" s="7"/>
      <c r="AT661" s="7"/>
      <c r="AU661" s="7"/>
      <c r="AV661" s="7"/>
      <c r="AW661" s="7"/>
      <c r="AX661" s="7"/>
      <c r="AY661" s="7"/>
      <c r="AZ661" s="7"/>
      <c r="BA661" s="7"/>
      <c r="BB661" s="7"/>
      <c r="BC661" s="7"/>
      <c r="BD661" s="7"/>
      <c r="BE661" s="7"/>
      <c r="BF661" s="7"/>
      <c r="BG661" s="7"/>
      <c r="BH661" s="7"/>
      <c r="BI661" s="7"/>
      <c r="BJ661" s="7"/>
      <c r="BK661" s="7"/>
      <c r="BL661" s="7"/>
      <c r="BM661" s="7"/>
      <c r="BN661" s="7"/>
      <c r="BO661" s="7"/>
      <c r="BP661" s="7"/>
      <c r="BQ661" s="7"/>
      <c r="BR661" s="7"/>
      <c r="BS661" s="150"/>
      <c r="BT661" s="150"/>
      <c r="BU661" s="150"/>
      <c r="BV661" s="150"/>
      <c r="BW661" s="150"/>
      <c r="BX661" s="7"/>
      <c r="BY661" s="7"/>
    </row>
    <row r="662" spans="1:77" ht="15.7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c r="AA662" s="7"/>
      <c r="AB662" s="7"/>
      <c r="AC662" s="7"/>
      <c r="AD662" s="7"/>
      <c r="AE662" s="7"/>
      <c r="AF662" s="7"/>
      <c r="AG662" s="7"/>
      <c r="AH662" s="7"/>
      <c r="AI662" s="7"/>
      <c r="AJ662" s="7"/>
      <c r="AK662" s="7"/>
      <c r="AL662" s="7"/>
      <c r="AM662" s="7"/>
      <c r="AN662" s="7"/>
      <c r="AO662" s="7"/>
      <c r="AP662" s="7"/>
      <c r="AQ662" s="7"/>
      <c r="AR662" s="7"/>
      <c r="AS662" s="7"/>
      <c r="AT662" s="7"/>
      <c r="AU662" s="7"/>
      <c r="AV662" s="7"/>
      <c r="AW662" s="7"/>
      <c r="AX662" s="7"/>
      <c r="AY662" s="7"/>
      <c r="AZ662" s="7"/>
      <c r="BA662" s="7"/>
      <c r="BB662" s="7"/>
      <c r="BC662" s="7"/>
      <c r="BD662" s="7"/>
      <c r="BE662" s="7"/>
      <c r="BF662" s="7"/>
      <c r="BG662" s="7"/>
      <c r="BH662" s="7"/>
      <c r="BI662" s="7"/>
      <c r="BJ662" s="7"/>
      <c r="BK662" s="7"/>
      <c r="BL662" s="7"/>
      <c r="BM662" s="7"/>
      <c r="BN662" s="7"/>
      <c r="BO662" s="7"/>
      <c r="BP662" s="7"/>
      <c r="BQ662" s="7"/>
      <c r="BR662" s="7"/>
      <c r="BS662" s="150"/>
      <c r="BT662" s="150"/>
      <c r="BU662" s="150"/>
      <c r="BV662" s="150"/>
      <c r="BW662" s="150"/>
      <c r="BX662" s="7"/>
      <c r="BY662" s="7"/>
    </row>
    <row r="663" spans="1:77" ht="15.7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c r="AA663" s="7"/>
      <c r="AB663" s="7"/>
      <c r="AC663" s="7"/>
      <c r="AD663" s="7"/>
      <c r="AE663" s="7"/>
      <c r="AF663" s="7"/>
      <c r="AG663" s="7"/>
      <c r="AH663" s="7"/>
      <c r="AI663" s="7"/>
      <c r="AJ663" s="7"/>
      <c r="AK663" s="7"/>
      <c r="AL663" s="7"/>
      <c r="AM663" s="7"/>
      <c r="AN663" s="7"/>
      <c r="AO663" s="7"/>
      <c r="AP663" s="7"/>
      <c r="AQ663" s="7"/>
      <c r="AR663" s="7"/>
      <c r="AS663" s="7"/>
      <c r="AT663" s="7"/>
      <c r="AU663" s="7"/>
      <c r="AV663" s="7"/>
      <c r="AW663" s="7"/>
      <c r="AX663" s="7"/>
      <c r="AY663" s="7"/>
      <c r="AZ663" s="7"/>
      <c r="BA663" s="7"/>
      <c r="BB663" s="7"/>
      <c r="BC663" s="7"/>
      <c r="BD663" s="7"/>
      <c r="BE663" s="7"/>
      <c r="BF663" s="7"/>
      <c r="BG663" s="7"/>
      <c r="BH663" s="7"/>
      <c r="BI663" s="7"/>
      <c r="BJ663" s="7"/>
      <c r="BK663" s="7"/>
      <c r="BL663" s="7"/>
      <c r="BM663" s="7"/>
      <c r="BN663" s="7"/>
      <c r="BO663" s="7"/>
      <c r="BP663" s="7"/>
      <c r="BQ663" s="7"/>
      <c r="BR663" s="7"/>
      <c r="BS663" s="150"/>
      <c r="BT663" s="150"/>
      <c r="BU663" s="150"/>
      <c r="BV663" s="150"/>
      <c r="BW663" s="150"/>
      <c r="BX663" s="7"/>
      <c r="BY663" s="7"/>
    </row>
    <row r="664" spans="1:77" ht="15.7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c r="AA664" s="7"/>
      <c r="AB664" s="7"/>
      <c r="AC664" s="7"/>
      <c r="AD664" s="7"/>
      <c r="AE664" s="7"/>
      <c r="AF664" s="7"/>
      <c r="AG664" s="7"/>
      <c r="AH664" s="7"/>
      <c r="AI664" s="7"/>
      <c r="AJ664" s="7"/>
      <c r="AK664" s="7"/>
      <c r="AL664" s="7"/>
      <c r="AM664" s="7"/>
      <c r="AN664" s="7"/>
      <c r="AO664" s="7"/>
      <c r="AP664" s="7"/>
      <c r="AQ664" s="7"/>
      <c r="AR664" s="7"/>
      <c r="AS664" s="7"/>
      <c r="AT664" s="7"/>
      <c r="AU664" s="7"/>
      <c r="AV664" s="7"/>
      <c r="AW664" s="7"/>
      <c r="AX664" s="7"/>
      <c r="AY664" s="7"/>
      <c r="AZ664" s="7"/>
      <c r="BA664" s="7"/>
      <c r="BB664" s="7"/>
      <c r="BC664" s="7"/>
      <c r="BD664" s="7"/>
      <c r="BE664" s="7"/>
      <c r="BF664" s="7"/>
      <c r="BG664" s="7"/>
      <c r="BH664" s="7"/>
      <c r="BI664" s="7"/>
      <c r="BJ664" s="7"/>
      <c r="BK664" s="7"/>
      <c r="BL664" s="7"/>
      <c r="BM664" s="7"/>
      <c r="BN664" s="7"/>
      <c r="BO664" s="7"/>
      <c r="BP664" s="7"/>
      <c r="BQ664" s="7"/>
      <c r="BR664" s="7"/>
      <c r="BS664" s="150"/>
      <c r="BT664" s="150"/>
      <c r="BU664" s="150"/>
      <c r="BV664" s="150"/>
      <c r="BW664" s="150"/>
      <c r="BX664" s="7"/>
      <c r="BY664" s="7"/>
    </row>
    <row r="665" spans="1:77" ht="15.7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c r="AI665" s="7"/>
      <c r="AJ665" s="7"/>
      <c r="AK665" s="7"/>
      <c r="AL665" s="7"/>
      <c r="AM665" s="7"/>
      <c r="AN665" s="7"/>
      <c r="AO665" s="7"/>
      <c r="AP665" s="7"/>
      <c r="AQ665" s="7"/>
      <c r="AR665" s="7"/>
      <c r="AS665" s="7"/>
      <c r="AT665" s="7"/>
      <c r="AU665" s="7"/>
      <c r="AV665" s="7"/>
      <c r="AW665" s="7"/>
      <c r="AX665" s="7"/>
      <c r="AY665" s="7"/>
      <c r="AZ665" s="7"/>
      <c r="BA665" s="7"/>
      <c r="BB665" s="7"/>
      <c r="BC665" s="7"/>
      <c r="BD665" s="7"/>
      <c r="BE665" s="7"/>
      <c r="BF665" s="7"/>
      <c r="BG665" s="7"/>
      <c r="BH665" s="7"/>
      <c r="BI665" s="7"/>
      <c r="BJ665" s="7"/>
      <c r="BK665" s="7"/>
      <c r="BL665" s="7"/>
      <c r="BM665" s="7"/>
      <c r="BN665" s="7"/>
      <c r="BO665" s="7"/>
      <c r="BP665" s="7"/>
      <c r="BQ665" s="7"/>
      <c r="BR665" s="7"/>
      <c r="BS665" s="150"/>
      <c r="BT665" s="150"/>
      <c r="BU665" s="150"/>
      <c r="BV665" s="150"/>
      <c r="BW665" s="150"/>
      <c r="BX665" s="7"/>
      <c r="BY665" s="7"/>
    </row>
    <row r="666" spans="1:77" ht="15.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7"/>
      <c r="AL666" s="7"/>
      <c r="AM666" s="7"/>
      <c r="AN666" s="7"/>
      <c r="AO666" s="7"/>
      <c r="AP666" s="7"/>
      <c r="AQ666" s="7"/>
      <c r="AR666" s="7"/>
      <c r="AS666" s="7"/>
      <c r="AT666" s="7"/>
      <c r="AU666" s="7"/>
      <c r="AV666" s="7"/>
      <c r="AW666" s="7"/>
      <c r="AX666" s="7"/>
      <c r="AY666" s="7"/>
      <c r="AZ666" s="7"/>
      <c r="BA666" s="7"/>
      <c r="BB666" s="7"/>
      <c r="BC666" s="7"/>
      <c r="BD666" s="7"/>
      <c r="BE666" s="7"/>
      <c r="BF666" s="7"/>
      <c r="BG666" s="7"/>
      <c r="BH666" s="7"/>
      <c r="BI666" s="7"/>
      <c r="BJ666" s="7"/>
      <c r="BK666" s="7"/>
      <c r="BL666" s="7"/>
      <c r="BM666" s="7"/>
      <c r="BN666" s="7"/>
      <c r="BO666" s="7"/>
      <c r="BP666" s="7"/>
      <c r="BQ666" s="7"/>
      <c r="BR666" s="7"/>
      <c r="BS666" s="150"/>
      <c r="BT666" s="150"/>
      <c r="BU666" s="150"/>
      <c r="BV666" s="150"/>
      <c r="BW666" s="150"/>
      <c r="BX666" s="7"/>
      <c r="BY666" s="7"/>
    </row>
    <row r="667" spans="1:77" ht="15.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7"/>
      <c r="AL667" s="7"/>
      <c r="AM667" s="7"/>
      <c r="AN667" s="7"/>
      <c r="AO667" s="7"/>
      <c r="AP667" s="7"/>
      <c r="AQ667" s="7"/>
      <c r="AR667" s="7"/>
      <c r="AS667" s="7"/>
      <c r="AT667" s="7"/>
      <c r="AU667" s="7"/>
      <c r="AV667" s="7"/>
      <c r="AW667" s="7"/>
      <c r="AX667" s="7"/>
      <c r="AY667" s="7"/>
      <c r="AZ667" s="7"/>
      <c r="BA667" s="7"/>
      <c r="BB667" s="7"/>
      <c r="BC667" s="7"/>
      <c r="BD667" s="7"/>
      <c r="BE667" s="7"/>
      <c r="BF667" s="7"/>
      <c r="BG667" s="7"/>
      <c r="BH667" s="7"/>
      <c r="BI667" s="7"/>
      <c r="BJ667" s="7"/>
      <c r="BK667" s="7"/>
      <c r="BL667" s="7"/>
      <c r="BM667" s="7"/>
      <c r="BN667" s="7"/>
      <c r="BO667" s="7"/>
      <c r="BP667" s="7"/>
      <c r="BQ667" s="7"/>
      <c r="BR667" s="7"/>
      <c r="BS667" s="150"/>
      <c r="BT667" s="150"/>
      <c r="BU667" s="150"/>
      <c r="BV667" s="150"/>
      <c r="BW667" s="150"/>
      <c r="BX667" s="7"/>
      <c r="BY667" s="7"/>
    </row>
    <row r="668" spans="1:77" ht="15.7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7"/>
      <c r="AL668" s="7"/>
      <c r="AM668" s="7"/>
      <c r="AN668" s="7"/>
      <c r="AO668" s="7"/>
      <c r="AP668" s="7"/>
      <c r="AQ668" s="7"/>
      <c r="AR668" s="7"/>
      <c r="AS668" s="7"/>
      <c r="AT668" s="7"/>
      <c r="AU668" s="7"/>
      <c r="AV668" s="7"/>
      <c r="AW668" s="7"/>
      <c r="AX668" s="7"/>
      <c r="AY668" s="7"/>
      <c r="AZ668" s="7"/>
      <c r="BA668" s="7"/>
      <c r="BB668" s="7"/>
      <c r="BC668" s="7"/>
      <c r="BD668" s="7"/>
      <c r="BE668" s="7"/>
      <c r="BF668" s="7"/>
      <c r="BG668" s="7"/>
      <c r="BH668" s="7"/>
      <c r="BI668" s="7"/>
      <c r="BJ668" s="7"/>
      <c r="BK668" s="7"/>
      <c r="BL668" s="7"/>
      <c r="BM668" s="7"/>
      <c r="BN668" s="7"/>
      <c r="BO668" s="7"/>
      <c r="BP668" s="7"/>
      <c r="BQ668" s="7"/>
      <c r="BR668" s="7"/>
      <c r="BS668" s="150"/>
      <c r="BT668" s="150"/>
      <c r="BU668" s="150"/>
      <c r="BV668" s="150"/>
      <c r="BW668" s="150"/>
      <c r="BX668" s="7"/>
      <c r="BY668" s="7"/>
    </row>
    <row r="669" spans="1:77" ht="15.7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7"/>
      <c r="AL669" s="7"/>
      <c r="AM669" s="7"/>
      <c r="AN669" s="7"/>
      <c r="AO669" s="7"/>
      <c r="AP669" s="7"/>
      <c r="AQ669" s="7"/>
      <c r="AR669" s="7"/>
      <c r="AS669" s="7"/>
      <c r="AT669" s="7"/>
      <c r="AU669" s="7"/>
      <c r="AV669" s="7"/>
      <c r="AW669" s="7"/>
      <c r="AX669" s="7"/>
      <c r="AY669" s="7"/>
      <c r="AZ669" s="7"/>
      <c r="BA669" s="7"/>
      <c r="BB669" s="7"/>
      <c r="BC669" s="7"/>
      <c r="BD669" s="7"/>
      <c r="BE669" s="7"/>
      <c r="BF669" s="7"/>
      <c r="BG669" s="7"/>
      <c r="BH669" s="7"/>
      <c r="BI669" s="7"/>
      <c r="BJ669" s="7"/>
      <c r="BK669" s="7"/>
      <c r="BL669" s="7"/>
      <c r="BM669" s="7"/>
      <c r="BN669" s="7"/>
      <c r="BO669" s="7"/>
      <c r="BP669" s="7"/>
      <c r="BQ669" s="7"/>
      <c r="BR669" s="7"/>
      <c r="BS669" s="150"/>
      <c r="BT669" s="150"/>
      <c r="BU669" s="150"/>
      <c r="BV669" s="150"/>
      <c r="BW669" s="150"/>
      <c r="BX669" s="7"/>
      <c r="BY669" s="7"/>
    </row>
    <row r="670" spans="1:77" ht="15.7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c r="AA670" s="7"/>
      <c r="AB670" s="7"/>
      <c r="AC670" s="7"/>
      <c r="AD670" s="7"/>
      <c r="AE670" s="7"/>
      <c r="AF670" s="7"/>
      <c r="AG670" s="7"/>
      <c r="AH670" s="7"/>
      <c r="AI670" s="7"/>
      <c r="AJ670" s="7"/>
      <c r="AK670" s="7"/>
      <c r="AL670" s="7"/>
      <c r="AM670" s="7"/>
      <c r="AN670" s="7"/>
      <c r="AO670" s="7"/>
      <c r="AP670" s="7"/>
      <c r="AQ670" s="7"/>
      <c r="AR670" s="7"/>
      <c r="AS670" s="7"/>
      <c r="AT670" s="7"/>
      <c r="AU670" s="7"/>
      <c r="AV670" s="7"/>
      <c r="AW670" s="7"/>
      <c r="AX670" s="7"/>
      <c r="AY670" s="7"/>
      <c r="AZ670" s="7"/>
      <c r="BA670" s="7"/>
      <c r="BB670" s="7"/>
      <c r="BC670" s="7"/>
      <c r="BD670" s="7"/>
      <c r="BE670" s="7"/>
      <c r="BF670" s="7"/>
      <c r="BG670" s="7"/>
      <c r="BH670" s="7"/>
      <c r="BI670" s="7"/>
      <c r="BJ670" s="7"/>
      <c r="BK670" s="7"/>
      <c r="BL670" s="7"/>
      <c r="BM670" s="7"/>
      <c r="BN670" s="7"/>
      <c r="BO670" s="7"/>
      <c r="BP670" s="7"/>
      <c r="BQ670" s="7"/>
      <c r="BR670" s="7"/>
      <c r="BS670" s="150"/>
      <c r="BT670" s="150"/>
      <c r="BU670" s="150"/>
      <c r="BV670" s="150"/>
      <c r="BW670" s="150"/>
      <c r="BX670" s="7"/>
      <c r="BY670" s="7"/>
    </row>
    <row r="671" spans="1:77" ht="15.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c r="AA671" s="7"/>
      <c r="AB671" s="7"/>
      <c r="AC671" s="7"/>
      <c r="AD671" s="7"/>
      <c r="AE671" s="7"/>
      <c r="AF671" s="7"/>
      <c r="AG671" s="7"/>
      <c r="AH671" s="7"/>
      <c r="AI671" s="7"/>
      <c r="AJ671" s="7"/>
      <c r="AK671" s="7"/>
      <c r="AL671" s="7"/>
      <c r="AM671" s="7"/>
      <c r="AN671" s="7"/>
      <c r="AO671" s="7"/>
      <c r="AP671" s="7"/>
      <c r="AQ671" s="7"/>
      <c r="AR671" s="7"/>
      <c r="AS671" s="7"/>
      <c r="AT671" s="7"/>
      <c r="AU671" s="7"/>
      <c r="AV671" s="7"/>
      <c r="AW671" s="7"/>
      <c r="AX671" s="7"/>
      <c r="AY671" s="7"/>
      <c r="AZ671" s="7"/>
      <c r="BA671" s="7"/>
      <c r="BB671" s="7"/>
      <c r="BC671" s="7"/>
      <c r="BD671" s="7"/>
      <c r="BE671" s="7"/>
      <c r="BF671" s="7"/>
      <c r="BG671" s="7"/>
      <c r="BH671" s="7"/>
      <c r="BI671" s="7"/>
      <c r="BJ671" s="7"/>
      <c r="BK671" s="7"/>
      <c r="BL671" s="7"/>
      <c r="BM671" s="7"/>
      <c r="BN671" s="7"/>
      <c r="BO671" s="7"/>
      <c r="BP671" s="7"/>
      <c r="BQ671" s="7"/>
      <c r="BR671" s="7"/>
      <c r="BS671" s="150"/>
      <c r="BT671" s="150"/>
      <c r="BU671" s="150"/>
      <c r="BV671" s="150"/>
      <c r="BW671" s="150"/>
      <c r="BX671" s="7"/>
      <c r="BY671" s="7"/>
    </row>
    <row r="672" spans="1:77" ht="15.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c r="AL672" s="7"/>
      <c r="AM672" s="7"/>
      <c r="AN672" s="7"/>
      <c r="AO672" s="7"/>
      <c r="AP672" s="7"/>
      <c r="AQ672" s="7"/>
      <c r="AR672" s="7"/>
      <c r="AS672" s="7"/>
      <c r="AT672" s="7"/>
      <c r="AU672" s="7"/>
      <c r="AV672" s="7"/>
      <c r="AW672" s="7"/>
      <c r="AX672" s="7"/>
      <c r="AY672" s="7"/>
      <c r="AZ672" s="7"/>
      <c r="BA672" s="7"/>
      <c r="BB672" s="7"/>
      <c r="BC672" s="7"/>
      <c r="BD672" s="7"/>
      <c r="BE672" s="7"/>
      <c r="BF672" s="7"/>
      <c r="BG672" s="7"/>
      <c r="BH672" s="7"/>
      <c r="BI672" s="7"/>
      <c r="BJ672" s="7"/>
      <c r="BK672" s="7"/>
      <c r="BL672" s="7"/>
      <c r="BM672" s="7"/>
      <c r="BN672" s="7"/>
      <c r="BO672" s="7"/>
      <c r="BP672" s="7"/>
      <c r="BQ672" s="7"/>
      <c r="BR672" s="7"/>
      <c r="BS672" s="150"/>
      <c r="BT672" s="150"/>
      <c r="BU672" s="150"/>
      <c r="BV672" s="150"/>
      <c r="BW672" s="150"/>
      <c r="BX672" s="7"/>
      <c r="BY672" s="7"/>
    </row>
    <row r="673" spans="1:77" ht="15.7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c r="AA673" s="7"/>
      <c r="AB673" s="7"/>
      <c r="AC673" s="7"/>
      <c r="AD673" s="7"/>
      <c r="AE673" s="7"/>
      <c r="AF673" s="7"/>
      <c r="AG673" s="7"/>
      <c r="AH673" s="7"/>
      <c r="AI673" s="7"/>
      <c r="AJ673" s="7"/>
      <c r="AK673" s="7"/>
      <c r="AL673" s="7"/>
      <c r="AM673" s="7"/>
      <c r="AN673" s="7"/>
      <c r="AO673" s="7"/>
      <c r="AP673" s="7"/>
      <c r="AQ673" s="7"/>
      <c r="AR673" s="7"/>
      <c r="AS673" s="7"/>
      <c r="AT673" s="7"/>
      <c r="AU673" s="7"/>
      <c r="AV673" s="7"/>
      <c r="AW673" s="7"/>
      <c r="AX673" s="7"/>
      <c r="AY673" s="7"/>
      <c r="AZ673" s="7"/>
      <c r="BA673" s="7"/>
      <c r="BB673" s="7"/>
      <c r="BC673" s="7"/>
      <c r="BD673" s="7"/>
      <c r="BE673" s="7"/>
      <c r="BF673" s="7"/>
      <c r="BG673" s="7"/>
      <c r="BH673" s="7"/>
      <c r="BI673" s="7"/>
      <c r="BJ673" s="7"/>
      <c r="BK673" s="7"/>
      <c r="BL673" s="7"/>
      <c r="BM673" s="7"/>
      <c r="BN673" s="7"/>
      <c r="BO673" s="7"/>
      <c r="BP673" s="7"/>
      <c r="BQ673" s="7"/>
      <c r="BR673" s="7"/>
      <c r="BS673" s="150"/>
      <c r="BT673" s="150"/>
      <c r="BU673" s="150"/>
      <c r="BV673" s="150"/>
      <c r="BW673" s="150"/>
      <c r="BX673" s="7"/>
      <c r="BY673" s="7"/>
    </row>
    <row r="674" spans="1:77" ht="15.7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c r="AA674" s="7"/>
      <c r="AB674" s="7"/>
      <c r="AC674" s="7"/>
      <c r="AD674" s="7"/>
      <c r="AE674" s="7"/>
      <c r="AF674" s="7"/>
      <c r="AG674" s="7"/>
      <c r="AH674" s="7"/>
      <c r="AI674" s="7"/>
      <c r="AJ674" s="7"/>
      <c r="AK674" s="7"/>
      <c r="AL674" s="7"/>
      <c r="AM674" s="7"/>
      <c r="AN674" s="7"/>
      <c r="AO674" s="7"/>
      <c r="AP674" s="7"/>
      <c r="AQ674" s="7"/>
      <c r="AR674" s="7"/>
      <c r="AS674" s="7"/>
      <c r="AT674" s="7"/>
      <c r="AU674" s="7"/>
      <c r="AV674" s="7"/>
      <c r="AW674" s="7"/>
      <c r="AX674" s="7"/>
      <c r="AY674" s="7"/>
      <c r="AZ674" s="7"/>
      <c r="BA674" s="7"/>
      <c r="BB674" s="7"/>
      <c r="BC674" s="7"/>
      <c r="BD674" s="7"/>
      <c r="BE674" s="7"/>
      <c r="BF674" s="7"/>
      <c r="BG674" s="7"/>
      <c r="BH674" s="7"/>
      <c r="BI674" s="7"/>
      <c r="BJ674" s="7"/>
      <c r="BK674" s="7"/>
      <c r="BL674" s="7"/>
      <c r="BM674" s="7"/>
      <c r="BN674" s="7"/>
      <c r="BO674" s="7"/>
      <c r="BP674" s="7"/>
      <c r="BQ674" s="7"/>
      <c r="BR674" s="7"/>
      <c r="BS674" s="150"/>
      <c r="BT674" s="150"/>
      <c r="BU674" s="150"/>
      <c r="BV674" s="150"/>
      <c r="BW674" s="150"/>
      <c r="BX674" s="7"/>
      <c r="BY674" s="7"/>
    </row>
    <row r="675" spans="1:77" ht="15.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c r="AA675" s="7"/>
      <c r="AB675" s="7"/>
      <c r="AC675" s="7"/>
      <c r="AD675" s="7"/>
      <c r="AE675" s="7"/>
      <c r="AF675" s="7"/>
      <c r="AG675" s="7"/>
      <c r="AH675" s="7"/>
      <c r="AI675" s="7"/>
      <c r="AJ675" s="7"/>
      <c r="AK675" s="7"/>
      <c r="AL675" s="7"/>
      <c r="AM675" s="7"/>
      <c r="AN675" s="7"/>
      <c r="AO675" s="7"/>
      <c r="AP675" s="7"/>
      <c r="AQ675" s="7"/>
      <c r="AR675" s="7"/>
      <c r="AS675" s="7"/>
      <c r="AT675" s="7"/>
      <c r="AU675" s="7"/>
      <c r="AV675" s="7"/>
      <c r="AW675" s="7"/>
      <c r="AX675" s="7"/>
      <c r="AY675" s="7"/>
      <c r="AZ675" s="7"/>
      <c r="BA675" s="7"/>
      <c r="BB675" s="7"/>
      <c r="BC675" s="7"/>
      <c r="BD675" s="7"/>
      <c r="BE675" s="7"/>
      <c r="BF675" s="7"/>
      <c r="BG675" s="7"/>
      <c r="BH675" s="7"/>
      <c r="BI675" s="7"/>
      <c r="BJ675" s="7"/>
      <c r="BK675" s="7"/>
      <c r="BL675" s="7"/>
      <c r="BM675" s="7"/>
      <c r="BN675" s="7"/>
      <c r="BO675" s="7"/>
      <c r="BP675" s="7"/>
      <c r="BQ675" s="7"/>
      <c r="BR675" s="7"/>
      <c r="BS675" s="150"/>
      <c r="BT675" s="150"/>
      <c r="BU675" s="150"/>
      <c r="BV675" s="150"/>
      <c r="BW675" s="150"/>
      <c r="BX675" s="7"/>
      <c r="BY675" s="7"/>
    </row>
    <row r="676" spans="1:77" ht="15.7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7"/>
      <c r="AG676" s="7"/>
      <c r="AH676" s="7"/>
      <c r="AI676" s="7"/>
      <c r="AJ676" s="7"/>
      <c r="AK676" s="7"/>
      <c r="AL676" s="7"/>
      <c r="AM676" s="7"/>
      <c r="AN676" s="7"/>
      <c r="AO676" s="7"/>
      <c r="AP676" s="7"/>
      <c r="AQ676" s="7"/>
      <c r="AR676" s="7"/>
      <c r="AS676" s="7"/>
      <c r="AT676" s="7"/>
      <c r="AU676" s="7"/>
      <c r="AV676" s="7"/>
      <c r="AW676" s="7"/>
      <c r="AX676" s="7"/>
      <c r="AY676" s="7"/>
      <c r="AZ676" s="7"/>
      <c r="BA676" s="7"/>
      <c r="BB676" s="7"/>
      <c r="BC676" s="7"/>
      <c r="BD676" s="7"/>
      <c r="BE676" s="7"/>
      <c r="BF676" s="7"/>
      <c r="BG676" s="7"/>
      <c r="BH676" s="7"/>
      <c r="BI676" s="7"/>
      <c r="BJ676" s="7"/>
      <c r="BK676" s="7"/>
      <c r="BL676" s="7"/>
      <c r="BM676" s="7"/>
      <c r="BN676" s="7"/>
      <c r="BO676" s="7"/>
      <c r="BP676" s="7"/>
      <c r="BQ676" s="7"/>
      <c r="BR676" s="7"/>
      <c r="BS676" s="150"/>
      <c r="BT676" s="150"/>
      <c r="BU676" s="150"/>
      <c r="BV676" s="150"/>
      <c r="BW676" s="150"/>
      <c r="BX676" s="7"/>
      <c r="BY676" s="7"/>
    </row>
    <row r="677" spans="1:77" ht="15.7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7"/>
      <c r="AD677" s="7"/>
      <c r="AE677" s="7"/>
      <c r="AF677" s="7"/>
      <c r="AG677" s="7"/>
      <c r="AH677" s="7"/>
      <c r="AI677" s="7"/>
      <c r="AJ677" s="7"/>
      <c r="AK677" s="7"/>
      <c r="AL677" s="7"/>
      <c r="AM677" s="7"/>
      <c r="AN677" s="7"/>
      <c r="AO677" s="7"/>
      <c r="AP677" s="7"/>
      <c r="AQ677" s="7"/>
      <c r="AR677" s="7"/>
      <c r="AS677" s="7"/>
      <c r="AT677" s="7"/>
      <c r="AU677" s="7"/>
      <c r="AV677" s="7"/>
      <c r="AW677" s="7"/>
      <c r="AX677" s="7"/>
      <c r="AY677" s="7"/>
      <c r="AZ677" s="7"/>
      <c r="BA677" s="7"/>
      <c r="BB677" s="7"/>
      <c r="BC677" s="7"/>
      <c r="BD677" s="7"/>
      <c r="BE677" s="7"/>
      <c r="BF677" s="7"/>
      <c r="BG677" s="7"/>
      <c r="BH677" s="7"/>
      <c r="BI677" s="7"/>
      <c r="BJ677" s="7"/>
      <c r="BK677" s="7"/>
      <c r="BL677" s="7"/>
      <c r="BM677" s="7"/>
      <c r="BN677" s="7"/>
      <c r="BO677" s="7"/>
      <c r="BP677" s="7"/>
      <c r="BQ677" s="7"/>
      <c r="BR677" s="7"/>
      <c r="BS677" s="150"/>
      <c r="BT677" s="150"/>
      <c r="BU677" s="150"/>
      <c r="BV677" s="150"/>
      <c r="BW677" s="150"/>
      <c r="BX677" s="7"/>
      <c r="BY677" s="7"/>
    </row>
    <row r="678" spans="1:77" ht="15.7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c r="AA678" s="7"/>
      <c r="AB678" s="7"/>
      <c r="AC678" s="7"/>
      <c r="AD678" s="7"/>
      <c r="AE678" s="7"/>
      <c r="AF678" s="7"/>
      <c r="AG678" s="7"/>
      <c r="AH678" s="7"/>
      <c r="AI678" s="7"/>
      <c r="AJ678" s="7"/>
      <c r="AK678" s="7"/>
      <c r="AL678" s="7"/>
      <c r="AM678" s="7"/>
      <c r="AN678" s="7"/>
      <c r="AO678" s="7"/>
      <c r="AP678" s="7"/>
      <c r="AQ678" s="7"/>
      <c r="AR678" s="7"/>
      <c r="AS678" s="7"/>
      <c r="AT678" s="7"/>
      <c r="AU678" s="7"/>
      <c r="AV678" s="7"/>
      <c r="AW678" s="7"/>
      <c r="AX678" s="7"/>
      <c r="AY678" s="7"/>
      <c r="AZ678" s="7"/>
      <c r="BA678" s="7"/>
      <c r="BB678" s="7"/>
      <c r="BC678" s="7"/>
      <c r="BD678" s="7"/>
      <c r="BE678" s="7"/>
      <c r="BF678" s="7"/>
      <c r="BG678" s="7"/>
      <c r="BH678" s="7"/>
      <c r="BI678" s="7"/>
      <c r="BJ678" s="7"/>
      <c r="BK678" s="7"/>
      <c r="BL678" s="7"/>
      <c r="BM678" s="7"/>
      <c r="BN678" s="7"/>
      <c r="BO678" s="7"/>
      <c r="BP678" s="7"/>
      <c r="BQ678" s="7"/>
      <c r="BR678" s="7"/>
      <c r="BS678" s="150"/>
      <c r="BT678" s="150"/>
      <c r="BU678" s="150"/>
      <c r="BV678" s="150"/>
      <c r="BW678" s="150"/>
      <c r="BX678" s="7"/>
      <c r="BY678" s="7"/>
    </row>
    <row r="679" spans="1:77" ht="15.7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7"/>
      <c r="AL679" s="7"/>
      <c r="AM679" s="7"/>
      <c r="AN679" s="7"/>
      <c r="AO679" s="7"/>
      <c r="AP679" s="7"/>
      <c r="AQ679" s="7"/>
      <c r="AR679" s="7"/>
      <c r="AS679" s="7"/>
      <c r="AT679" s="7"/>
      <c r="AU679" s="7"/>
      <c r="AV679" s="7"/>
      <c r="AW679" s="7"/>
      <c r="AX679" s="7"/>
      <c r="AY679" s="7"/>
      <c r="AZ679" s="7"/>
      <c r="BA679" s="7"/>
      <c r="BB679" s="7"/>
      <c r="BC679" s="7"/>
      <c r="BD679" s="7"/>
      <c r="BE679" s="7"/>
      <c r="BF679" s="7"/>
      <c r="BG679" s="7"/>
      <c r="BH679" s="7"/>
      <c r="BI679" s="7"/>
      <c r="BJ679" s="7"/>
      <c r="BK679" s="7"/>
      <c r="BL679" s="7"/>
      <c r="BM679" s="7"/>
      <c r="BN679" s="7"/>
      <c r="BO679" s="7"/>
      <c r="BP679" s="7"/>
      <c r="BQ679" s="7"/>
      <c r="BR679" s="7"/>
      <c r="BS679" s="150"/>
      <c r="BT679" s="150"/>
      <c r="BU679" s="150"/>
      <c r="BV679" s="150"/>
      <c r="BW679" s="150"/>
      <c r="BX679" s="7"/>
      <c r="BY679" s="7"/>
    </row>
    <row r="680" spans="1:77" ht="15.7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c r="AA680" s="7"/>
      <c r="AB680" s="7"/>
      <c r="AC680" s="7"/>
      <c r="AD680" s="7"/>
      <c r="AE680" s="7"/>
      <c r="AF680" s="7"/>
      <c r="AG680" s="7"/>
      <c r="AH680" s="7"/>
      <c r="AI680" s="7"/>
      <c r="AJ680" s="7"/>
      <c r="AK680" s="7"/>
      <c r="AL680" s="7"/>
      <c r="AM680" s="7"/>
      <c r="AN680" s="7"/>
      <c r="AO680" s="7"/>
      <c r="AP680" s="7"/>
      <c r="AQ680" s="7"/>
      <c r="AR680" s="7"/>
      <c r="AS680" s="7"/>
      <c r="AT680" s="7"/>
      <c r="AU680" s="7"/>
      <c r="AV680" s="7"/>
      <c r="AW680" s="7"/>
      <c r="AX680" s="7"/>
      <c r="AY680" s="7"/>
      <c r="AZ680" s="7"/>
      <c r="BA680" s="7"/>
      <c r="BB680" s="7"/>
      <c r="BC680" s="7"/>
      <c r="BD680" s="7"/>
      <c r="BE680" s="7"/>
      <c r="BF680" s="7"/>
      <c r="BG680" s="7"/>
      <c r="BH680" s="7"/>
      <c r="BI680" s="7"/>
      <c r="BJ680" s="7"/>
      <c r="BK680" s="7"/>
      <c r="BL680" s="7"/>
      <c r="BM680" s="7"/>
      <c r="BN680" s="7"/>
      <c r="BO680" s="7"/>
      <c r="BP680" s="7"/>
      <c r="BQ680" s="7"/>
      <c r="BR680" s="7"/>
      <c r="BS680" s="150"/>
      <c r="BT680" s="150"/>
      <c r="BU680" s="150"/>
      <c r="BV680" s="150"/>
      <c r="BW680" s="150"/>
      <c r="BX680" s="7"/>
      <c r="BY680" s="7"/>
    </row>
    <row r="681" spans="1:77" ht="15.7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c r="AA681" s="7"/>
      <c r="AB681" s="7"/>
      <c r="AC681" s="7"/>
      <c r="AD681" s="7"/>
      <c r="AE681" s="7"/>
      <c r="AF681" s="7"/>
      <c r="AG681" s="7"/>
      <c r="AH681" s="7"/>
      <c r="AI681" s="7"/>
      <c r="AJ681" s="7"/>
      <c r="AK681" s="7"/>
      <c r="AL681" s="7"/>
      <c r="AM681" s="7"/>
      <c r="AN681" s="7"/>
      <c r="AO681" s="7"/>
      <c r="AP681" s="7"/>
      <c r="AQ681" s="7"/>
      <c r="AR681" s="7"/>
      <c r="AS681" s="7"/>
      <c r="AT681" s="7"/>
      <c r="AU681" s="7"/>
      <c r="AV681" s="7"/>
      <c r="AW681" s="7"/>
      <c r="AX681" s="7"/>
      <c r="AY681" s="7"/>
      <c r="AZ681" s="7"/>
      <c r="BA681" s="7"/>
      <c r="BB681" s="7"/>
      <c r="BC681" s="7"/>
      <c r="BD681" s="7"/>
      <c r="BE681" s="7"/>
      <c r="BF681" s="7"/>
      <c r="BG681" s="7"/>
      <c r="BH681" s="7"/>
      <c r="BI681" s="7"/>
      <c r="BJ681" s="7"/>
      <c r="BK681" s="7"/>
      <c r="BL681" s="7"/>
      <c r="BM681" s="7"/>
      <c r="BN681" s="7"/>
      <c r="BO681" s="7"/>
      <c r="BP681" s="7"/>
      <c r="BQ681" s="7"/>
      <c r="BR681" s="7"/>
      <c r="BS681" s="150"/>
      <c r="BT681" s="150"/>
      <c r="BU681" s="150"/>
      <c r="BV681" s="150"/>
      <c r="BW681" s="150"/>
      <c r="BX681" s="7"/>
      <c r="BY681" s="7"/>
    </row>
    <row r="682" spans="1:77" ht="15.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c r="AA682" s="7"/>
      <c r="AB682" s="7"/>
      <c r="AC682" s="7"/>
      <c r="AD682" s="7"/>
      <c r="AE682" s="7"/>
      <c r="AF682" s="7"/>
      <c r="AG682" s="7"/>
      <c r="AH682" s="7"/>
      <c r="AI682" s="7"/>
      <c r="AJ682" s="7"/>
      <c r="AK682" s="7"/>
      <c r="AL682" s="7"/>
      <c r="AM682" s="7"/>
      <c r="AN682" s="7"/>
      <c r="AO682" s="7"/>
      <c r="AP682" s="7"/>
      <c r="AQ682" s="7"/>
      <c r="AR682" s="7"/>
      <c r="AS682" s="7"/>
      <c r="AT682" s="7"/>
      <c r="AU682" s="7"/>
      <c r="AV682" s="7"/>
      <c r="AW682" s="7"/>
      <c r="AX682" s="7"/>
      <c r="AY682" s="7"/>
      <c r="AZ682" s="7"/>
      <c r="BA682" s="7"/>
      <c r="BB682" s="7"/>
      <c r="BC682" s="7"/>
      <c r="BD682" s="7"/>
      <c r="BE682" s="7"/>
      <c r="BF682" s="7"/>
      <c r="BG682" s="7"/>
      <c r="BH682" s="7"/>
      <c r="BI682" s="7"/>
      <c r="BJ682" s="7"/>
      <c r="BK682" s="7"/>
      <c r="BL682" s="7"/>
      <c r="BM682" s="7"/>
      <c r="BN682" s="7"/>
      <c r="BO682" s="7"/>
      <c r="BP682" s="7"/>
      <c r="BQ682" s="7"/>
      <c r="BR682" s="7"/>
      <c r="BS682" s="150"/>
      <c r="BT682" s="150"/>
      <c r="BU682" s="150"/>
      <c r="BV682" s="150"/>
      <c r="BW682" s="150"/>
      <c r="BX682" s="7"/>
      <c r="BY682" s="7"/>
    </row>
    <row r="683" spans="1:77" ht="15.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AJ683" s="7"/>
      <c r="AK683" s="7"/>
      <c r="AL683" s="7"/>
      <c r="AM683" s="7"/>
      <c r="AN683" s="7"/>
      <c r="AO683" s="7"/>
      <c r="AP683" s="7"/>
      <c r="AQ683" s="7"/>
      <c r="AR683" s="7"/>
      <c r="AS683" s="7"/>
      <c r="AT683" s="7"/>
      <c r="AU683" s="7"/>
      <c r="AV683" s="7"/>
      <c r="AW683" s="7"/>
      <c r="AX683" s="7"/>
      <c r="AY683" s="7"/>
      <c r="AZ683" s="7"/>
      <c r="BA683" s="7"/>
      <c r="BB683" s="7"/>
      <c r="BC683" s="7"/>
      <c r="BD683" s="7"/>
      <c r="BE683" s="7"/>
      <c r="BF683" s="7"/>
      <c r="BG683" s="7"/>
      <c r="BH683" s="7"/>
      <c r="BI683" s="7"/>
      <c r="BJ683" s="7"/>
      <c r="BK683" s="7"/>
      <c r="BL683" s="7"/>
      <c r="BM683" s="7"/>
      <c r="BN683" s="7"/>
      <c r="BO683" s="7"/>
      <c r="BP683" s="7"/>
      <c r="BQ683" s="7"/>
      <c r="BR683" s="7"/>
      <c r="BS683" s="150"/>
      <c r="BT683" s="150"/>
      <c r="BU683" s="150"/>
      <c r="BV683" s="150"/>
      <c r="BW683" s="150"/>
      <c r="BX683" s="7"/>
      <c r="BY683" s="7"/>
    </row>
    <row r="684" spans="1:77" ht="15.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AJ684" s="7"/>
      <c r="AK684" s="7"/>
      <c r="AL684" s="7"/>
      <c r="AM684" s="7"/>
      <c r="AN684" s="7"/>
      <c r="AO684" s="7"/>
      <c r="AP684" s="7"/>
      <c r="AQ684" s="7"/>
      <c r="AR684" s="7"/>
      <c r="AS684" s="7"/>
      <c r="AT684" s="7"/>
      <c r="AU684" s="7"/>
      <c r="AV684" s="7"/>
      <c r="AW684" s="7"/>
      <c r="AX684" s="7"/>
      <c r="AY684" s="7"/>
      <c r="AZ684" s="7"/>
      <c r="BA684" s="7"/>
      <c r="BB684" s="7"/>
      <c r="BC684" s="7"/>
      <c r="BD684" s="7"/>
      <c r="BE684" s="7"/>
      <c r="BF684" s="7"/>
      <c r="BG684" s="7"/>
      <c r="BH684" s="7"/>
      <c r="BI684" s="7"/>
      <c r="BJ684" s="7"/>
      <c r="BK684" s="7"/>
      <c r="BL684" s="7"/>
      <c r="BM684" s="7"/>
      <c r="BN684" s="7"/>
      <c r="BO684" s="7"/>
      <c r="BP684" s="7"/>
      <c r="BQ684" s="7"/>
      <c r="BR684" s="7"/>
      <c r="BS684" s="150"/>
      <c r="BT684" s="150"/>
      <c r="BU684" s="150"/>
      <c r="BV684" s="150"/>
      <c r="BW684" s="150"/>
      <c r="BX684" s="7"/>
      <c r="BY684" s="7"/>
    </row>
    <row r="685" spans="1:77" ht="15.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AJ685" s="7"/>
      <c r="AK685" s="7"/>
      <c r="AL685" s="7"/>
      <c r="AM685" s="7"/>
      <c r="AN685" s="7"/>
      <c r="AO685" s="7"/>
      <c r="AP685" s="7"/>
      <c r="AQ685" s="7"/>
      <c r="AR685" s="7"/>
      <c r="AS685" s="7"/>
      <c r="AT685" s="7"/>
      <c r="AU685" s="7"/>
      <c r="AV685" s="7"/>
      <c r="AW685" s="7"/>
      <c r="AX685" s="7"/>
      <c r="AY685" s="7"/>
      <c r="AZ685" s="7"/>
      <c r="BA685" s="7"/>
      <c r="BB685" s="7"/>
      <c r="BC685" s="7"/>
      <c r="BD685" s="7"/>
      <c r="BE685" s="7"/>
      <c r="BF685" s="7"/>
      <c r="BG685" s="7"/>
      <c r="BH685" s="7"/>
      <c r="BI685" s="7"/>
      <c r="BJ685" s="7"/>
      <c r="BK685" s="7"/>
      <c r="BL685" s="7"/>
      <c r="BM685" s="7"/>
      <c r="BN685" s="7"/>
      <c r="BO685" s="7"/>
      <c r="BP685" s="7"/>
      <c r="BQ685" s="7"/>
      <c r="BR685" s="7"/>
      <c r="BS685" s="150"/>
      <c r="BT685" s="150"/>
      <c r="BU685" s="150"/>
      <c r="BV685" s="150"/>
      <c r="BW685" s="150"/>
      <c r="BX685" s="7"/>
      <c r="BY685" s="7"/>
    </row>
    <row r="686" spans="1:77" ht="15.7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AJ686" s="7"/>
      <c r="AK686" s="7"/>
      <c r="AL686" s="7"/>
      <c r="AM686" s="7"/>
      <c r="AN686" s="7"/>
      <c r="AO686" s="7"/>
      <c r="AP686" s="7"/>
      <c r="AQ686" s="7"/>
      <c r="AR686" s="7"/>
      <c r="AS686" s="7"/>
      <c r="AT686" s="7"/>
      <c r="AU686" s="7"/>
      <c r="AV686" s="7"/>
      <c r="AW686" s="7"/>
      <c r="AX686" s="7"/>
      <c r="AY686" s="7"/>
      <c r="AZ686" s="7"/>
      <c r="BA686" s="7"/>
      <c r="BB686" s="7"/>
      <c r="BC686" s="7"/>
      <c r="BD686" s="7"/>
      <c r="BE686" s="7"/>
      <c r="BF686" s="7"/>
      <c r="BG686" s="7"/>
      <c r="BH686" s="7"/>
      <c r="BI686" s="7"/>
      <c r="BJ686" s="7"/>
      <c r="BK686" s="7"/>
      <c r="BL686" s="7"/>
      <c r="BM686" s="7"/>
      <c r="BN686" s="7"/>
      <c r="BO686" s="7"/>
      <c r="BP686" s="7"/>
      <c r="BQ686" s="7"/>
      <c r="BR686" s="7"/>
      <c r="BS686" s="150"/>
      <c r="BT686" s="150"/>
      <c r="BU686" s="150"/>
      <c r="BV686" s="150"/>
      <c r="BW686" s="150"/>
      <c r="BX686" s="7"/>
      <c r="BY686" s="7"/>
    </row>
    <row r="687" spans="1:77" ht="15.7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c r="AA687" s="7"/>
      <c r="AB687" s="7"/>
      <c r="AC687" s="7"/>
      <c r="AD687" s="7"/>
      <c r="AE687" s="7"/>
      <c r="AF687" s="7"/>
      <c r="AG687" s="7"/>
      <c r="AH687" s="7"/>
      <c r="AI687" s="7"/>
      <c r="AJ687" s="7"/>
      <c r="AK687" s="7"/>
      <c r="AL687" s="7"/>
      <c r="AM687" s="7"/>
      <c r="AN687" s="7"/>
      <c r="AO687" s="7"/>
      <c r="AP687" s="7"/>
      <c r="AQ687" s="7"/>
      <c r="AR687" s="7"/>
      <c r="AS687" s="7"/>
      <c r="AT687" s="7"/>
      <c r="AU687" s="7"/>
      <c r="AV687" s="7"/>
      <c r="AW687" s="7"/>
      <c r="AX687" s="7"/>
      <c r="AY687" s="7"/>
      <c r="AZ687" s="7"/>
      <c r="BA687" s="7"/>
      <c r="BB687" s="7"/>
      <c r="BC687" s="7"/>
      <c r="BD687" s="7"/>
      <c r="BE687" s="7"/>
      <c r="BF687" s="7"/>
      <c r="BG687" s="7"/>
      <c r="BH687" s="7"/>
      <c r="BI687" s="7"/>
      <c r="BJ687" s="7"/>
      <c r="BK687" s="7"/>
      <c r="BL687" s="7"/>
      <c r="BM687" s="7"/>
      <c r="BN687" s="7"/>
      <c r="BO687" s="7"/>
      <c r="BP687" s="7"/>
      <c r="BQ687" s="7"/>
      <c r="BR687" s="7"/>
      <c r="BS687" s="150"/>
      <c r="BT687" s="150"/>
      <c r="BU687" s="150"/>
      <c r="BV687" s="150"/>
      <c r="BW687" s="150"/>
      <c r="BX687" s="7"/>
      <c r="BY687" s="7"/>
    </row>
    <row r="688" spans="1:77" ht="15.7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c r="AA688" s="7"/>
      <c r="AB688" s="7"/>
      <c r="AC688" s="7"/>
      <c r="AD688" s="7"/>
      <c r="AE688" s="7"/>
      <c r="AF688" s="7"/>
      <c r="AG688" s="7"/>
      <c r="AH688" s="7"/>
      <c r="AI688" s="7"/>
      <c r="AJ688" s="7"/>
      <c r="AK688" s="7"/>
      <c r="AL688" s="7"/>
      <c r="AM688" s="7"/>
      <c r="AN688" s="7"/>
      <c r="AO688" s="7"/>
      <c r="AP688" s="7"/>
      <c r="AQ688" s="7"/>
      <c r="AR688" s="7"/>
      <c r="AS688" s="7"/>
      <c r="AT688" s="7"/>
      <c r="AU688" s="7"/>
      <c r="AV688" s="7"/>
      <c r="AW688" s="7"/>
      <c r="AX688" s="7"/>
      <c r="AY688" s="7"/>
      <c r="AZ688" s="7"/>
      <c r="BA688" s="7"/>
      <c r="BB688" s="7"/>
      <c r="BC688" s="7"/>
      <c r="BD688" s="7"/>
      <c r="BE688" s="7"/>
      <c r="BF688" s="7"/>
      <c r="BG688" s="7"/>
      <c r="BH688" s="7"/>
      <c r="BI688" s="7"/>
      <c r="BJ688" s="7"/>
      <c r="BK688" s="7"/>
      <c r="BL688" s="7"/>
      <c r="BM688" s="7"/>
      <c r="BN688" s="7"/>
      <c r="BO688" s="7"/>
      <c r="BP688" s="7"/>
      <c r="BQ688" s="7"/>
      <c r="BR688" s="7"/>
      <c r="BS688" s="150"/>
      <c r="BT688" s="150"/>
      <c r="BU688" s="150"/>
      <c r="BV688" s="150"/>
      <c r="BW688" s="150"/>
      <c r="BX688" s="7"/>
      <c r="BY688" s="7"/>
    </row>
    <row r="689" spans="1:77" ht="15.7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c r="AA689" s="7"/>
      <c r="AB689" s="7"/>
      <c r="AC689" s="7"/>
      <c r="AD689" s="7"/>
      <c r="AE689" s="7"/>
      <c r="AF689" s="7"/>
      <c r="AG689" s="7"/>
      <c r="AH689" s="7"/>
      <c r="AI689" s="7"/>
      <c r="AJ689" s="7"/>
      <c r="AK689" s="7"/>
      <c r="AL689" s="7"/>
      <c r="AM689" s="7"/>
      <c r="AN689" s="7"/>
      <c r="AO689" s="7"/>
      <c r="AP689" s="7"/>
      <c r="AQ689" s="7"/>
      <c r="AR689" s="7"/>
      <c r="AS689" s="7"/>
      <c r="AT689" s="7"/>
      <c r="AU689" s="7"/>
      <c r="AV689" s="7"/>
      <c r="AW689" s="7"/>
      <c r="AX689" s="7"/>
      <c r="AY689" s="7"/>
      <c r="AZ689" s="7"/>
      <c r="BA689" s="7"/>
      <c r="BB689" s="7"/>
      <c r="BC689" s="7"/>
      <c r="BD689" s="7"/>
      <c r="BE689" s="7"/>
      <c r="BF689" s="7"/>
      <c r="BG689" s="7"/>
      <c r="BH689" s="7"/>
      <c r="BI689" s="7"/>
      <c r="BJ689" s="7"/>
      <c r="BK689" s="7"/>
      <c r="BL689" s="7"/>
      <c r="BM689" s="7"/>
      <c r="BN689" s="7"/>
      <c r="BO689" s="7"/>
      <c r="BP689" s="7"/>
      <c r="BQ689" s="7"/>
      <c r="BR689" s="7"/>
      <c r="BS689" s="150"/>
      <c r="BT689" s="150"/>
      <c r="BU689" s="150"/>
      <c r="BV689" s="150"/>
      <c r="BW689" s="150"/>
      <c r="BX689" s="7"/>
      <c r="BY689" s="7"/>
    </row>
    <row r="690" spans="1:77" ht="15.7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c r="AA690" s="7"/>
      <c r="AB690" s="7"/>
      <c r="AC690" s="7"/>
      <c r="AD690" s="7"/>
      <c r="AE690" s="7"/>
      <c r="AF690" s="7"/>
      <c r="AG690" s="7"/>
      <c r="AH690" s="7"/>
      <c r="AI690" s="7"/>
      <c r="AJ690" s="7"/>
      <c r="AK690" s="7"/>
      <c r="AL690" s="7"/>
      <c r="AM690" s="7"/>
      <c r="AN690" s="7"/>
      <c r="AO690" s="7"/>
      <c r="AP690" s="7"/>
      <c r="AQ690" s="7"/>
      <c r="AR690" s="7"/>
      <c r="AS690" s="7"/>
      <c r="AT690" s="7"/>
      <c r="AU690" s="7"/>
      <c r="AV690" s="7"/>
      <c r="AW690" s="7"/>
      <c r="AX690" s="7"/>
      <c r="AY690" s="7"/>
      <c r="AZ690" s="7"/>
      <c r="BA690" s="7"/>
      <c r="BB690" s="7"/>
      <c r="BC690" s="7"/>
      <c r="BD690" s="7"/>
      <c r="BE690" s="7"/>
      <c r="BF690" s="7"/>
      <c r="BG690" s="7"/>
      <c r="BH690" s="7"/>
      <c r="BI690" s="7"/>
      <c r="BJ690" s="7"/>
      <c r="BK690" s="7"/>
      <c r="BL690" s="7"/>
      <c r="BM690" s="7"/>
      <c r="BN690" s="7"/>
      <c r="BO690" s="7"/>
      <c r="BP690" s="7"/>
      <c r="BQ690" s="7"/>
      <c r="BR690" s="7"/>
      <c r="BS690" s="150"/>
      <c r="BT690" s="150"/>
      <c r="BU690" s="150"/>
      <c r="BV690" s="150"/>
      <c r="BW690" s="150"/>
      <c r="BX690" s="7"/>
      <c r="BY690" s="7"/>
    </row>
    <row r="691" spans="1:77" ht="15.7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c r="AA691" s="7"/>
      <c r="AB691" s="7"/>
      <c r="AC691" s="7"/>
      <c r="AD691" s="7"/>
      <c r="AE691" s="7"/>
      <c r="AF691" s="7"/>
      <c r="AG691" s="7"/>
      <c r="AH691" s="7"/>
      <c r="AI691" s="7"/>
      <c r="AJ691" s="7"/>
      <c r="AK691" s="7"/>
      <c r="AL691" s="7"/>
      <c r="AM691" s="7"/>
      <c r="AN691" s="7"/>
      <c r="AO691" s="7"/>
      <c r="AP691" s="7"/>
      <c r="AQ691" s="7"/>
      <c r="AR691" s="7"/>
      <c r="AS691" s="7"/>
      <c r="AT691" s="7"/>
      <c r="AU691" s="7"/>
      <c r="AV691" s="7"/>
      <c r="AW691" s="7"/>
      <c r="AX691" s="7"/>
      <c r="AY691" s="7"/>
      <c r="AZ691" s="7"/>
      <c r="BA691" s="7"/>
      <c r="BB691" s="7"/>
      <c r="BC691" s="7"/>
      <c r="BD691" s="7"/>
      <c r="BE691" s="7"/>
      <c r="BF691" s="7"/>
      <c r="BG691" s="7"/>
      <c r="BH691" s="7"/>
      <c r="BI691" s="7"/>
      <c r="BJ691" s="7"/>
      <c r="BK691" s="7"/>
      <c r="BL691" s="7"/>
      <c r="BM691" s="7"/>
      <c r="BN691" s="7"/>
      <c r="BO691" s="7"/>
      <c r="BP691" s="7"/>
      <c r="BQ691" s="7"/>
      <c r="BR691" s="7"/>
      <c r="BS691" s="150"/>
      <c r="BT691" s="150"/>
      <c r="BU691" s="150"/>
      <c r="BV691" s="150"/>
      <c r="BW691" s="150"/>
      <c r="BX691" s="7"/>
      <c r="BY691" s="7"/>
    </row>
    <row r="692" spans="1:77" ht="15.7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c r="AA692" s="7"/>
      <c r="AB692" s="7"/>
      <c r="AC692" s="7"/>
      <c r="AD692" s="7"/>
      <c r="AE692" s="7"/>
      <c r="AF692" s="7"/>
      <c r="AG692" s="7"/>
      <c r="AH692" s="7"/>
      <c r="AI692" s="7"/>
      <c r="AJ692" s="7"/>
      <c r="AK692" s="7"/>
      <c r="AL692" s="7"/>
      <c r="AM692" s="7"/>
      <c r="AN692" s="7"/>
      <c r="AO692" s="7"/>
      <c r="AP692" s="7"/>
      <c r="AQ692" s="7"/>
      <c r="AR692" s="7"/>
      <c r="AS692" s="7"/>
      <c r="AT692" s="7"/>
      <c r="AU692" s="7"/>
      <c r="AV692" s="7"/>
      <c r="AW692" s="7"/>
      <c r="AX692" s="7"/>
      <c r="AY692" s="7"/>
      <c r="AZ692" s="7"/>
      <c r="BA692" s="7"/>
      <c r="BB692" s="7"/>
      <c r="BC692" s="7"/>
      <c r="BD692" s="7"/>
      <c r="BE692" s="7"/>
      <c r="BF692" s="7"/>
      <c r="BG692" s="7"/>
      <c r="BH692" s="7"/>
      <c r="BI692" s="7"/>
      <c r="BJ692" s="7"/>
      <c r="BK692" s="7"/>
      <c r="BL692" s="7"/>
      <c r="BM692" s="7"/>
      <c r="BN692" s="7"/>
      <c r="BO692" s="7"/>
      <c r="BP692" s="7"/>
      <c r="BQ692" s="7"/>
      <c r="BR692" s="7"/>
      <c r="BS692" s="150"/>
      <c r="BT692" s="150"/>
      <c r="BU692" s="150"/>
      <c r="BV692" s="150"/>
      <c r="BW692" s="150"/>
      <c r="BX692" s="7"/>
      <c r="BY692" s="7"/>
    </row>
    <row r="693" spans="1:77" ht="15.7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c r="AA693" s="7"/>
      <c r="AB693" s="7"/>
      <c r="AC693" s="7"/>
      <c r="AD693" s="7"/>
      <c r="AE693" s="7"/>
      <c r="AF693" s="7"/>
      <c r="AG693" s="7"/>
      <c r="AH693" s="7"/>
      <c r="AI693" s="7"/>
      <c r="AJ693" s="7"/>
      <c r="AK693" s="7"/>
      <c r="AL693" s="7"/>
      <c r="AM693" s="7"/>
      <c r="AN693" s="7"/>
      <c r="AO693" s="7"/>
      <c r="AP693" s="7"/>
      <c r="AQ693" s="7"/>
      <c r="AR693" s="7"/>
      <c r="AS693" s="7"/>
      <c r="AT693" s="7"/>
      <c r="AU693" s="7"/>
      <c r="AV693" s="7"/>
      <c r="AW693" s="7"/>
      <c r="AX693" s="7"/>
      <c r="AY693" s="7"/>
      <c r="AZ693" s="7"/>
      <c r="BA693" s="7"/>
      <c r="BB693" s="7"/>
      <c r="BC693" s="7"/>
      <c r="BD693" s="7"/>
      <c r="BE693" s="7"/>
      <c r="BF693" s="7"/>
      <c r="BG693" s="7"/>
      <c r="BH693" s="7"/>
      <c r="BI693" s="7"/>
      <c r="BJ693" s="7"/>
      <c r="BK693" s="7"/>
      <c r="BL693" s="7"/>
      <c r="BM693" s="7"/>
      <c r="BN693" s="7"/>
      <c r="BO693" s="7"/>
      <c r="BP693" s="7"/>
      <c r="BQ693" s="7"/>
      <c r="BR693" s="7"/>
      <c r="BS693" s="150"/>
      <c r="BT693" s="150"/>
      <c r="BU693" s="150"/>
      <c r="BV693" s="150"/>
      <c r="BW693" s="150"/>
      <c r="BX693" s="7"/>
      <c r="BY693" s="7"/>
    </row>
    <row r="694" spans="1:77" ht="15.7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c r="AA694" s="7"/>
      <c r="AB694" s="7"/>
      <c r="AC694" s="7"/>
      <c r="AD694" s="7"/>
      <c r="AE694" s="7"/>
      <c r="AF694" s="7"/>
      <c r="AG694" s="7"/>
      <c r="AH694" s="7"/>
      <c r="AI694" s="7"/>
      <c r="AJ694" s="7"/>
      <c r="AK694" s="7"/>
      <c r="AL694" s="7"/>
      <c r="AM694" s="7"/>
      <c r="AN694" s="7"/>
      <c r="AO694" s="7"/>
      <c r="AP694" s="7"/>
      <c r="AQ694" s="7"/>
      <c r="AR694" s="7"/>
      <c r="AS694" s="7"/>
      <c r="AT694" s="7"/>
      <c r="AU694" s="7"/>
      <c r="AV694" s="7"/>
      <c r="AW694" s="7"/>
      <c r="AX694" s="7"/>
      <c r="AY694" s="7"/>
      <c r="AZ694" s="7"/>
      <c r="BA694" s="7"/>
      <c r="BB694" s="7"/>
      <c r="BC694" s="7"/>
      <c r="BD694" s="7"/>
      <c r="BE694" s="7"/>
      <c r="BF694" s="7"/>
      <c r="BG694" s="7"/>
      <c r="BH694" s="7"/>
      <c r="BI694" s="7"/>
      <c r="BJ694" s="7"/>
      <c r="BK694" s="7"/>
      <c r="BL694" s="7"/>
      <c r="BM694" s="7"/>
      <c r="BN694" s="7"/>
      <c r="BO694" s="7"/>
      <c r="BP694" s="7"/>
      <c r="BQ694" s="7"/>
      <c r="BR694" s="7"/>
      <c r="BS694" s="150"/>
      <c r="BT694" s="150"/>
      <c r="BU694" s="150"/>
      <c r="BV694" s="150"/>
      <c r="BW694" s="150"/>
      <c r="BX694" s="7"/>
      <c r="BY694" s="7"/>
    </row>
    <row r="695" spans="1:77" ht="15.7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c r="AA695" s="7"/>
      <c r="AB695" s="7"/>
      <c r="AC695" s="7"/>
      <c r="AD695" s="7"/>
      <c r="AE695" s="7"/>
      <c r="AF695" s="7"/>
      <c r="AG695" s="7"/>
      <c r="AH695" s="7"/>
      <c r="AI695" s="7"/>
      <c r="AJ695" s="7"/>
      <c r="AK695" s="7"/>
      <c r="AL695" s="7"/>
      <c r="AM695" s="7"/>
      <c r="AN695" s="7"/>
      <c r="AO695" s="7"/>
      <c r="AP695" s="7"/>
      <c r="AQ695" s="7"/>
      <c r="AR695" s="7"/>
      <c r="AS695" s="7"/>
      <c r="AT695" s="7"/>
      <c r="AU695" s="7"/>
      <c r="AV695" s="7"/>
      <c r="AW695" s="7"/>
      <c r="AX695" s="7"/>
      <c r="AY695" s="7"/>
      <c r="AZ695" s="7"/>
      <c r="BA695" s="7"/>
      <c r="BB695" s="7"/>
      <c r="BC695" s="7"/>
      <c r="BD695" s="7"/>
      <c r="BE695" s="7"/>
      <c r="BF695" s="7"/>
      <c r="BG695" s="7"/>
      <c r="BH695" s="7"/>
      <c r="BI695" s="7"/>
      <c r="BJ695" s="7"/>
      <c r="BK695" s="7"/>
      <c r="BL695" s="7"/>
      <c r="BM695" s="7"/>
      <c r="BN695" s="7"/>
      <c r="BO695" s="7"/>
      <c r="BP695" s="7"/>
      <c r="BQ695" s="7"/>
      <c r="BR695" s="7"/>
      <c r="BS695" s="150"/>
      <c r="BT695" s="150"/>
      <c r="BU695" s="150"/>
      <c r="BV695" s="150"/>
      <c r="BW695" s="150"/>
      <c r="BX695" s="7"/>
      <c r="BY695" s="7"/>
    </row>
    <row r="696" spans="1:77" ht="15.7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c r="AA696" s="7"/>
      <c r="AB696" s="7"/>
      <c r="AC696" s="7"/>
      <c r="AD696" s="7"/>
      <c r="AE696" s="7"/>
      <c r="AF696" s="7"/>
      <c r="AG696" s="7"/>
      <c r="AH696" s="7"/>
      <c r="AI696" s="7"/>
      <c r="AJ696" s="7"/>
      <c r="AK696" s="7"/>
      <c r="AL696" s="7"/>
      <c r="AM696" s="7"/>
      <c r="AN696" s="7"/>
      <c r="AO696" s="7"/>
      <c r="AP696" s="7"/>
      <c r="AQ696" s="7"/>
      <c r="AR696" s="7"/>
      <c r="AS696" s="7"/>
      <c r="AT696" s="7"/>
      <c r="AU696" s="7"/>
      <c r="AV696" s="7"/>
      <c r="AW696" s="7"/>
      <c r="AX696" s="7"/>
      <c r="AY696" s="7"/>
      <c r="AZ696" s="7"/>
      <c r="BA696" s="7"/>
      <c r="BB696" s="7"/>
      <c r="BC696" s="7"/>
      <c r="BD696" s="7"/>
      <c r="BE696" s="7"/>
      <c r="BF696" s="7"/>
      <c r="BG696" s="7"/>
      <c r="BH696" s="7"/>
      <c r="BI696" s="7"/>
      <c r="BJ696" s="7"/>
      <c r="BK696" s="7"/>
      <c r="BL696" s="7"/>
      <c r="BM696" s="7"/>
      <c r="BN696" s="7"/>
      <c r="BO696" s="7"/>
      <c r="BP696" s="7"/>
      <c r="BQ696" s="7"/>
      <c r="BR696" s="7"/>
      <c r="BS696" s="150"/>
      <c r="BT696" s="150"/>
      <c r="BU696" s="150"/>
      <c r="BV696" s="150"/>
      <c r="BW696" s="150"/>
      <c r="BX696" s="7"/>
      <c r="BY696" s="7"/>
    </row>
    <row r="697" spans="1:77" ht="15.7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c r="AA697" s="7"/>
      <c r="AB697" s="7"/>
      <c r="AC697" s="7"/>
      <c r="AD697" s="7"/>
      <c r="AE697" s="7"/>
      <c r="AF697" s="7"/>
      <c r="AG697" s="7"/>
      <c r="AH697" s="7"/>
      <c r="AI697" s="7"/>
      <c r="AJ697" s="7"/>
      <c r="AK697" s="7"/>
      <c r="AL697" s="7"/>
      <c r="AM697" s="7"/>
      <c r="AN697" s="7"/>
      <c r="AO697" s="7"/>
      <c r="AP697" s="7"/>
      <c r="AQ697" s="7"/>
      <c r="AR697" s="7"/>
      <c r="AS697" s="7"/>
      <c r="AT697" s="7"/>
      <c r="AU697" s="7"/>
      <c r="AV697" s="7"/>
      <c r="AW697" s="7"/>
      <c r="AX697" s="7"/>
      <c r="AY697" s="7"/>
      <c r="AZ697" s="7"/>
      <c r="BA697" s="7"/>
      <c r="BB697" s="7"/>
      <c r="BC697" s="7"/>
      <c r="BD697" s="7"/>
      <c r="BE697" s="7"/>
      <c r="BF697" s="7"/>
      <c r="BG697" s="7"/>
      <c r="BH697" s="7"/>
      <c r="BI697" s="7"/>
      <c r="BJ697" s="7"/>
      <c r="BK697" s="7"/>
      <c r="BL697" s="7"/>
      <c r="BM697" s="7"/>
      <c r="BN697" s="7"/>
      <c r="BO697" s="7"/>
      <c r="BP697" s="7"/>
      <c r="BQ697" s="7"/>
      <c r="BR697" s="7"/>
      <c r="BS697" s="150"/>
      <c r="BT697" s="150"/>
      <c r="BU697" s="150"/>
      <c r="BV697" s="150"/>
      <c r="BW697" s="150"/>
      <c r="BX697" s="7"/>
      <c r="BY697" s="7"/>
    </row>
    <row r="698" spans="1:77" ht="15.7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c r="AA698" s="7"/>
      <c r="AB698" s="7"/>
      <c r="AC698" s="7"/>
      <c r="AD698" s="7"/>
      <c r="AE698" s="7"/>
      <c r="AF698" s="7"/>
      <c r="AG698" s="7"/>
      <c r="AH698" s="7"/>
      <c r="AI698" s="7"/>
      <c r="AJ698" s="7"/>
      <c r="AK698" s="7"/>
      <c r="AL698" s="7"/>
      <c r="AM698" s="7"/>
      <c r="AN698" s="7"/>
      <c r="AO698" s="7"/>
      <c r="AP698" s="7"/>
      <c r="AQ698" s="7"/>
      <c r="AR698" s="7"/>
      <c r="AS698" s="7"/>
      <c r="AT698" s="7"/>
      <c r="AU698" s="7"/>
      <c r="AV698" s="7"/>
      <c r="AW698" s="7"/>
      <c r="AX698" s="7"/>
      <c r="AY698" s="7"/>
      <c r="AZ698" s="7"/>
      <c r="BA698" s="7"/>
      <c r="BB698" s="7"/>
      <c r="BC698" s="7"/>
      <c r="BD698" s="7"/>
      <c r="BE698" s="7"/>
      <c r="BF698" s="7"/>
      <c r="BG698" s="7"/>
      <c r="BH698" s="7"/>
      <c r="BI698" s="7"/>
      <c r="BJ698" s="7"/>
      <c r="BK698" s="7"/>
      <c r="BL698" s="7"/>
      <c r="BM698" s="7"/>
      <c r="BN698" s="7"/>
      <c r="BO698" s="7"/>
      <c r="BP698" s="7"/>
      <c r="BQ698" s="7"/>
      <c r="BR698" s="7"/>
      <c r="BS698" s="150"/>
      <c r="BT698" s="150"/>
      <c r="BU698" s="150"/>
      <c r="BV698" s="150"/>
      <c r="BW698" s="150"/>
      <c r="BX698" s="7"/>
      <c r="BY698" s="7"/>
    </row>
    <row r="699" spans="1:77" ht="15.7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c r="AA699" s="7"/>
      <c r="AB699" s="7"/>
      <c r="AC699" s="7"/>
      <c r="AD699" s="7"/>
      <c r="AE699" s="7"/>
      <c r="AF699" s="7"/>
      <c r="AG699" s="7"/>
      <c r="AH699" s="7"/>
      <c r="AI699" s="7"/>
      <c r="AJ699" s="7"/>
      <c r="AK699" s="7"/>
      <c r="AL699" s="7"/>
      <c r="AM699" s="7"/>
      <c r="AN699" s="7"/>
      <c r="AO699" s="7"/>
      <c r="AP699" s="7"/>
      <c r="AQ699" s="7"/>
      <c r="AR699" s="7"/>
      <c r="AS699" s="7"/>
      <c r="AT699" s="7"/>
      <c r="AU699" s="7"/>
      <c r="AV699" s="7"/>
      <c r="AW699" s="7"/>
      <c r="AX699" s="7"/>
      <c r="AY699" s="7"/>
      <c r="AZ699" s="7"/>
      <c r="BA699" s="7"/>
      <c r="BB699" s="7"/>
      <c r="BC699" s="7"/>
      <c r="BD699" s="7"/>
      <c r="BE699" s="7"/>
      <c r="BF699" s="7"/>
      <c r="BG699" s="7"/>
      <c r="BH699" s="7"/>
      <c r="BI699" s="7"/>
      <c r="BJ699" s="7"/>
      <c r="BK699" s="7"/>
      <c r="BL699" s="7"/>
      <c r="BM699" s="7"/>
      <c r="BN699" s="7"/>
      <c r="BO699" s="7"/>
      <c r="BP699" s="7"/>
      <c r="BQ699" s="7"/>
      <c r="BR699" s="7"/>
      <c r="BS699" s="150"/>
      <c r="BT699" s="150"/>
      <c r="BU699" s="150"/>
      <c r="BV699" s="150"/>
      <c r="BW699" s="150"/>
      <c r="BX699" s="7"/>
      <c r="BY699" s="7"/>
    </row>
    <row r="700" spans="1:77" ht="15.7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c r="AA700" s="7"/>
      <c r="AB700" s="7"/>
      <c r="AC700" s="7"/>
      <c r="AD700" s="7"/>
      <c r="AE700" s="7"/>
      <c r="AF700" s="7"/>
      <c r="AG700" s="7"/>
      <c r="AH700" s="7"/>
      <c r="AI700" s="7"/>
      <c r="AJ700" s="7"/>
      <c r="AK700" s="7"/>
      <c r="AL700" s="7"/>
      <c r="AM700" s="7"/>
      <c r="AN700" s="7"/>
      <c r="AO700" s="7"/>
      <c r="AP700" s="7"/>
      <c r="AQ700" s="7"/>
      <c r="AR700" s="7"/>
      <c r="AS700" s="7"/>
      <c r="AT700" s="7"/>
      <c r="AU700" s="7"/>
      <c r="AV700" s="7"/>
      <c r="AW700" s="7"/>
      <c r="AX700" s="7"/>
      <c r="AY700" s="7"/>
      <c r="AZ700" s="7"/>
      <c r="BA700" s="7"/>
      <c r="BB700" s="7"/>
      <c r="BC700" s="7"/>
      <c r="BD700" s="7"/>
      <c r="BE700" s="7"/>
      <c r="BF700" s="7"/>
      <c r="BG700" s="7"/>
      <c r="BH700" s="7"/>
      <c r="BI700" s="7"/>
      <c r="BJ700" s="7"/>
      <c r="BK700" s="7"/>
      <c r="BL700" s="7"/>
      <c r="BM700" s="7"/>
      <c r="BN700" s="7"/>
      <c r="BO700" s="7"/>
      <c r="BP700" s="7"/>
      <c r="BQ700" s="7"/>
      <c r="BR700" s="7"/>
      <c r="BS700" s="150"/>
      <c r="BT700" s="150"/>
      <c r="BU700" s="150"/>
      <c r="BV700" s="150"/>
      <c r="BW700" s="150"/>
      <c r="BX700" s="7"/>
      <c r="BY700" s="7"/>
    </row>
    <row r="701" spans="1:77" ht="15.7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c r="AA701" s="7"/>
      <c r="AB701" s="7"/>
      <c r="AC701" s="7"/>
      <c r="AD701" s="7"/>
      <c r="AE701" s="7"/>
      <c r="AF701" s="7"/>
      <c r="AG701" s="7"/>
      <c r="AH701" s="7"/>
      <c r="AI701" s="7"/>
      <c r="AJ701" s="7"/>
      <c r="AK701" s="7"/>
      <c r="AL701" s="7"/>
      <c r="AM701" s="7"/>
      <c r="AN701" s="7"/>
      <c r="AO701" s="7"/>
      <c r="AP701" s="7"/>
      <c r="AQ701" s="7"/>
      <c r="AR701" s="7"/>
      <c r="AS701" s="7"/>
      <c r="AT701" s="7"/>
      <c r="AU701" s="7"/>
      <c r="AV701" s="7"/>
      <c r="AW701" s="7"/>
      <c r="AX701" s="7"/>
      <c r="AY701" s="7"/>
      <c r="AZ701" s="7"/>
      <c r="BA701" s="7"/>
      <c r="BB701" s="7"/>
      <c r="BC701" s="7"/>
      <c r="BD701" s="7"/>
      <c r="BE701" s="7"/>
      <c r="BF701" s="7"/>
      <c r="BG701" s="7"/>
      <c r="BH701" s="7"/>
      <c r="BI701" s="7"/>
      <c r="BJ701" s="7"/>
      <c r="BK701" s="7"/>
      <c r="BL701" s="7"/>
      <c r="BM701" s="7"/>
      <c r="BN701" s="7"/>
      <c r="BO701" s="7"/>
      <c r="BP701" s="7"/>
      <c r="BQ701" s="7"/>
      <c r="BR701" s="7"/>
      <c r="BS701" s="150"/>
      <c r="BT701" s="150"/>
      <c r="BU701" s="150"/>
      <c r="BV701" s="150"/>
      <c r="BW701" s="150"/>
      <c r="BX701" s="7"/>
      <c r="BY701" s="7"/>
    </row>
    <row r="702" spans="1:77" ht="15.7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c r="AA702" s="7"/>
      <c r="AB702" s="7"/>
      <c r="AC702" s="7"/>
      <c r="AD702" s="7"/>
      <c r="AE702" s="7"/>
      <c r="AF702" s="7"/>
      <c r="AG702" s="7"/>
      <c r="AH702" s="7"/>
      <c r="AI702" s="7"/>
      <c r="AJ702" s="7"/>
      <c r="AK702" s="7"/>
      <c r="AL702" s="7"/>
      <c r="AM702" s="7"/>
      <c r="AN702" s="7"/>
      <c r="AO702" s="7"/>
      <c r="AP702" s="7"/>
      <c r="AQ702" s="7"/>
      <c r="AR702" s="7"/>
      <c r="AS702" s="7"/>
      <c r="AT702" s="7"/>
      <c r="AU702" s="7"/>
      <c r="AV702" s="7"/>
      <c r="AW702" s="7"/>
      <c r="AX702" s="7"/>
      <c r="AY702" s="7"/>
      <c r="AZ702" s="7"/>
      <c r="BA702" s="7"/>
      <c r="BB702" s="7"/>
      <c r="BC702" s="7"/>
      <c r="BD702" s="7"/>
      <c r="BE702" s="7"/>
      <c r="BF702" s="7"/>
      <c r="BG702" s="7"/>
      <c r="BH702" s="7"/>
      <c r="BI702" s="7"/>
      <c r="BJ702" s="7"/>
      <c r="BK702" s="7"/>
      <c r="BL702" s="7"/>
      <c r="BM702" s="7"/>
      <c r="BN702" s="7"/>
      <c r="BO702" s="7"/>
      <c r="BP702" s="7"/>
      <c r="BQ702" s="7"/>
      <c r="BR702" s="7"/>
      <c r="BS702" s="150"/>
      <c r="BT702" s="150"/>
      <c r="BU702" s="150"/>
      <c r="BV702" s="150"/>
      <c r="BW702" s="150"/>
      <c r="BX702" s="7"/>
      <c r="BY702" s="7"/>
    </row>
    <row r="703" spans="1:77" ht="15.7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c r="AA703" s="7"/>
      <c r="AB703" s="7"/>
      <c r="AC703" s="7"/>
      <c r="AD703" s="7"/>
      <c r="AE703" s="7"/>
      <c r="AF703" s="7"/>
      <c r="AG703" s="7"/>
      <c r="AH703" s="7"/>
      <c r="AI703" s="7"/>
      <c r="AJ703" s="7"/>
      <c r="AK703" s="7"/>
      <c r="AL703" s="7"/>
      <c r="AM703" s="7"/>
      <c r="AN703" s="7"/>
      <c r="AO703" s="7"/>
      <c r="AP703" s="7"/>
      <c r="AQ703" s="7"/>
      <c r="AR703" s="7"/>
      <c r="AS703" s="7"/>
      <c r="AT703" s="7"/>
      <c r="AU703" s="7"/>
      <c r="AV703" s="7"/>
      <c r="AW703" s="7"/>
      <c r="AX703" s="7"/>
      <c r="AY703" s="7"/>
      <c r="AZ703" s="7"/>
      <c r="BA703" s="7"/>
      <c r="BB703" s="7"/>
      <c r="BC703" s="7"/>
      <c r="BD703" s="7"/>
      <c r="BE703" s="7"/>
      <c r="BF703" s="7"/>
      <c r="BG703" s="7"/>
      <c r="BH703" s="7"/>
      <c r="BI703" s="7"/>
      <c r="BJ703" s="7"/>
      <c r="BK703" s="7"/>
      <c r="BL703" s="7"/>
      <c r="BM703" s="7"/>
      <c r="BN703" s="7"/>
      <c r="BO703" s="7"/>
      <c r="BP703" s="7"/>
      <c r="BQ703" s="7"/>
      <c r="BR703" s="7"/>
      <c r="BS703" s="150"/>
      <c r="BT703" s="150"/>
      <c r="BU703" s="150"/>
      <c r="BV703" s="150"/>
      <c r="BW703" s="150"/>
      <c r="BX703" s="7"/>
      <c r="BY703" s="7"/>
    </row>
    <row r="704" spans="1:77" ht="15.7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c r="AA704" s="7"/>
      <c r="AB704" s="7"/>
      <c r="AC704" s="7"/>
      <c r="AD704" s="7"/>
      <c r="AE704" s="7"/>
      <c r="AF704" s="7"/>
      <c r="AG704" s="7"/>
      <c r="AH704" s="7"/>
      <c r="AI704" s="7"/>
      <c r="AJ704" s="7"/>
      <c r="AK704" s="7"/>
      <c r="AL704" s="7"/>
      <c r="AM704" s="7"/>
      <c r="AN704" s="7"/>
      <c r="AO704" s="7"/>
      <c r="AP704" s="7"/>
      <c r="AQ704" s="7"/>
      <c r="AR704" s="7"/>
      <c r="AS704" s="7"/>
      <c r="AT704" s="7"/>
      <c r="AU704" s="7"/>
      <c r="AV704" s="7"/>
      <c r="AW704" s="7"/>
      <c r="AX704" s="7"/>
      <c r="AY704" s="7"/>
      <c r="AZ704" s="7"/>
      <c r="BA704" s="7"/>
      <c r="BB704" s="7"/>
      <c r="BC704" s="7"/>
      <c r="BD704" s="7"/>
      <c r="BE704" s="7"/>
      <c r="BF704" s="7"/>
      <c r="BG704" s="7"/>
      <c r="BH704" s="7"/>
      <c r="BI704" s="7"/>
      <c r="BJ704" s="7"/>
      <c r="BK704" s="7"/>
      <c r="BL704" s="7"/>
      <c r="BM704" s="7"/>
      <c r="BN704" s="7"/>
      <c r="BO704" s="7"/>
      <c r="BP704" s="7"/>
      <c r="BQ704" s="7"/>
      <c r="BR704" s="7"/>
      <c r="BS704" s="150"/>
      <c r="BT704" s="150"/>
      <c r="BU704" s="150"/>
      <c r="BV704" s="150"/>
      <c r="BW704" s="150"/>
      <c r="BX704" s="7"/>
      <c r="BY704" s="7"/>
    </row>
    <row r="705" spans="1:77" ht="15.7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c r="AA705" s="7"/>
      <c r="AB705" s="7"/>
      <c r="AC705" s="7"/>
      <c r="AD705" s="7"/>
      <c r="AE705" s="7"/>
      <c r="AF705" s="7"/>
      <c r="AG705" s="7"/>
      <c r="AH705" s="7"/>
      <c r="AI705" s="7"/>
      <c r="AJ705" s="7"/>
      <c r="AK705" s="7"/>
      <c r="AL705" s="7"/>
      <c r="AM705" s="7"/>
      <c r="AN705" s="7"/>
      <c r="AO705" s="7"/>
      <c r="AP705" s="7"/>
      <c r="AQ705" s="7"/>
      <c r="AR705" s="7"/>
      <c r="AS705" s="7"/>
      <c r="AT705" s="7"/>
      <c r="AU705" s="7"/>
      <c r="AV705" s="7"/>
      <c r="AW705" s="7"/>
      <c r="AX705" s="7"/>
      <c r="AY705" s="7"/>
      <c r="AZ705" s="7"/>
      <c r="BA705" s="7"/>
      <c r="BB705" s="7"/>
      <c r="BC705" s="7"/>
      <c r="BD705" s="7"/>
      <c r="BE705" s="7"/>
      <c r="BF705" s="7"/>
      <c r="BG705" s="7"/>
      <c r="BH705" s="7"/>
      <c r="BI705" s="7"/>
      <c r="BJ705" s="7"/>
      <c r="BK705" s="7"/>
      <c r="BL705" s="7"/>
      <c r="BM705" s="7"/>
      <c r="BN705" s="7"/>
      <c r="BO705" s="7"/>
      <c r="BP705" s="7"/>
      <c r="BQ705" s="7"/>
      <c r="BR705" s="7"/>
      <c r="BS705" s="150"/>
      <c r="BT705" s="150"/>
      <c r="BU705" s="150"/>
      <c r="BV705" s="150"/>
      <c r="BW705" s="150"/>
      <c r="BX705" s="7"/>
      <c r="BY705" s="7"/>
    </row>
    <row r="706" spans="1:77" ht="15.7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c r="AA706" s="7"/>
      <c r="AB706" s="7"/>
      <c r="AC706" s="7"/>
      <c r="AD706" s="7"/>
      <c r="AE706" s="7"/>
      <c r="AF706" s="7"/>
      <c r="AG706" s="7"/>
      <c r="AH706" s="7"/>
      <c r="AI706" s="7"/>
      <c r="AJ706" s="7"/>
      <c r="AK706" s="7"/>
      <c r="AL706" s="7"/>
      <c r="AM706" s="7"/>
      <c r="AN706" s="7"/>
      <c r="AO706" s="7"/>
      <c r="AP706" s="7"/>
      <c r="AQ706" s="7"/>
      <c r="AR706" s="7"/>
      <c r="AS706" s="7"/>
      <c r="AT706" s="7"/>
      <c r="AU706" s="7"/>
      <c r="AV706" s="7"/>
      <c r="AW706" s="7"/>
      <c r="AX706" s="7"/>
      <c r="AY706" s="7"/>
      <c r="AZ706" s="7"/>
      <c r="BA706" s="7"/>
      <c r="BB706" s="7"/>
      <c r="BC706" s="7"/>
      <c r="BD706" s="7"/>
      <c r="BE706" s="7"/>
      <c r="BF706" s="7"/>
      <c r="BG706" s="7"/>
      <c r="BH706" s="7"/>
      <c r="BI706" s="7"/>
      <c r="BJ706" s="7"/>
      <c r="BK706" s="7"/>
      <c r="BL706" s="7"/>
      <c r="BM706" s="7"/>
      <c r="BN706" s="7"/>
      <c r="BO706" s="7"/>
      <c r="BP706" s="7"/>
      <c r="BQ706" s="7"/>
      <c r="BR706" s="7"/>
      <c r="BS706" s="150"/>
      <c r="BT706" s="150"/>
      <c r="BU706" s="150"/>
      <c r="BV706" s="150"/>
      <c r="BW706" s="150"/>
      <c r="BX706" s="7"/>
      <c r="BY706" s="7"/>
    </row>
    <row r="707" spans="1:77" ht="15.7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c r="AA707" s="7"/>
      <c r="AB707" s="7"/>
      <c r="AC707" s="7"/>
      <c r="AD707" s="7"/>
      <c r="AE707" s="7"/>
      <c r="AF707" s="7"/>
      <c r="AG707" s="7"/>
      <c r="AH707" s="7"/>
      <c r="AI707" s="7"/>
      <c r="AJ707" s="7"/>
      <c r="AK707" s="7"/>
      <c r="AL707" s="7"/>
      <c r="AM707" s="7"/>
      <c r="AN707" s="7"/>
      <c r="AO707" s="7"/>
      <c r="AP707" s="7"/>
      <c r="AQ707" s="7"/>
      <c r="AR707" s="7"/>
      <c r="AS707" s="7"/>
      <c r="AT707" s="7"/>
      <c r="AU707" s="7"/>
      <c r="AV707" s="7"/>
      <c r="AW707" s="7"/>
      <c r="AX707" s="7"/>
      <c r="AY707" s="7"/>
      <c r="AZ707" s="7"/>
      <c r="BA707" s="7"/>
      <c r="BB707" s="7"/>
      <c r="BC707" s="7"/>
      <c r="BD707" s="7"/>
      <c r="BE707" s="7"/>
      <c r="BF707" s="7"/>
      <c r="BG707" s="7"/>
      <c r="BH707" s="7"/>
      <c r="BI707" s="7"/>
      <c r="BJ707" s="7"/>
      <c r="BK707" s="7"/>
      <c r="BL707" s="7"/>
      <c r="BM707" s="7"/>
      <c r="BN707" s="7"/>
      <c r="BO707" s="7"/>
      <c r="BP707" s="7"/>
      <c r="BQ707" s="7"/>
      <c r="BR707" s="7"/>
      <c r="BS707" s="150"/>
      <c r="BT707" s="150"/>
      <c r="BU707" s="150"/>
      <c r="BV707" s="150"/>
      <c r="BW707" s="150"/>
      <c r="BX707" s="7"/>
      <c r="BY707" s="7"/>
    </row>
    <row r="708" spans="1:77" ht="15.7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c r="AA708" s="7"/>
      <c r="AB708" s="7"/>
      <c r="AC708" s="7"/>
      <c r="AD708" s="7"/>
      <c r="AE708" s="7"/>
      <c r="AF708" s="7"/>
      <c r="AG708" s="7"/>
      <c r="AH708" s="7"/>
      <c r="AI708" s="7"/>
      <c r="AJ708" s="7"/>
      <c r="AK708" s="7"/>
      <c r="AL708" s="7"/>
      <c r="AM708" s="7"/>
      <c r="AN708" s="7"/>
      <c r="AO708" s="7"/>
      <c r="AP708" s="7"/>
      <c r="AQ708" s="7"/>
      <c r="AR708" s="7"/>
      <c r="AS708" s="7"/>
      <c r="AT708" s="7"/>
      <c r="AU708" s="7"/>
      <c r="AV708" s="7"/>
      <c r="AW708" s="7"/>
      <c r="AX708" s="7"/>
      <c r="AY708" s="7"/>
      <c r="AZ708" s="7"/>
      <c r="BA708" s="7"/>
      <c r="BB708" s="7"/>
      <c r="BC708" s="7"/>
      <c r="BD708" s="7"/>
      <c r="BE708" s="7"/>
      <c r="BF708" s="7"/>
      <c r="BG708" s="7"/>
      <c r="BH708" s="7"/>
      <c r="BI708" s="7"/>
      <c r="BJ708" s="7"/>
      <c r="BK708" s="7"/>
      <c r="BL708" s="7"/>
      <c r="BM708" s="7"/>
      <c r="BN708" s="7"/>
      <c r="BO708" s="7"/>
      <c r="BP708" s="7"/>
      <c r="BQ708" s="7"/>
      <c r="BR708" s="7"/>
      <c r="BS708" s="150"/>
      <c r="BT708" s="150"/>
      <c r="BU708" s="150"/>
      <c r="BV708" s="150"/>
      <c r="BW708" s="150"/>
      <c r="BX708" s="7"/>
      <c r="BY708" s="7"/>
    </row>
    <row r="709" spans="1:77" ht="15.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c r="AB709" s="7"/>
      <c r="AC709" s="7"/>
      <c r="AD709" s="7"/>
      <c r="AE709" s="7"/>
      <c r="AF709" s="7"/>
      <c r="AG709" s="7"/>
      <c r="AH709" s="7"/>
      <c r="AI709" s="7"/>
      <c r="AJ709" s="7"/>
      <c r="AK709" s="7"/>
      <c r="AL709" s="7"/>
      <c r="AM709" s="7"/>
      <c r="AN709" s="7"/>
      <c r="AO709" s="7"/>
      <c r="AP709" s="7"/>
      <c r="AQ709" s="7"/>
      <c r="AR709" s="7"/>
      <c r="AS709" s="7"/>
      <c r="AT709" s="7"/>
      <c r="AU709" s="7"/>
      <c r="AV709" s="7"/>
      <c r="AW709" s="7"/>
      <c r="AX709" s="7"/>
      <c r="AY709" s="7"/>
      <c r="AZ709" s="7"/>
      <c r="BA709" s="7"/>
      <c r="BB709" s="7"/>
      <c r="BC709" s="7"/>
      <c r="BD709" s="7"/>
      <c r="BE709" s="7"/>
      <c r="BF709" s="7"/>
      <c r="BG709" s="7"/>
      <c r="BH709" s="7"/>
      <c r="BI709" s="7"/>
      <c r="BJ709" s="7"/>
      <c r="BK709" s="7"/>
      <c r="BL709" s="7"/>
      <c r="BM709" s="7"/>
      <c r="BN709" s="7"/>
      <c r="BO709" s="7"/>
      <c r="BP709" s="7"/>
      <c r="BQ709" s="7"/>
      <c r="BR709" s="7"/>
      <c r="BS709" s="150"/>
      <c r="BT709" s="150"/>
      <c r="BU709" s="150"/>
      <c r="BV709" s="150"/>
      <c r="BW709" s="150"/>
      <c r="BX709" s="7"/>
      <c r="BY709" s="7"/>
    </row>
    <row r="710" spans="1:77" ht="15.7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c r="AA710" s="7"/>
      <c r="AB710" s="7"/>
      <c r="AC710" s="7"/>
      <c r="AD710" s="7"/>
      <c r="AE710" s="7"/>
      <c r="AF710" s="7"/>
      <c r="AG710" s="7"/>
      <c r="AH710" s="7"/>
      <c r="AI710" s="7"/>
      <c r="AJ710" s="7"/>
      <c r="AK710" s="7"/>
      <c r="AL710" s="7"/>
      <c r="AM710" s="7"/>
      <c r="AN710" s="7"/>
      <c r="AO710" s="7"/>
      <c r="AP710" s="7"/>
      <c r="AQ710" s="7"/>
      <c r="AR710" s="7"/>
      <c r="AS710" s="7"/>
      <c r="AT710" s="7"/>
      <c r="AU710" s="7"/>
      <c r="AV710" s="7"/>
      <c r="AW710" s="7"/>
      <c r="AX710" s="7"/>
      <c r="AY710" s="7"/>
      <c r="AZ710" s="7"/>
      <c r="BA710" s="7"/>
      <c r="BB710" s="7"/>
      <c r="BC710" s="7"/>
      <c r="BD710" s="7"/>
      <c r="BE710" s="7"/>
      <c r="BF710" s="7"/>
      <c r="BG710" s="7"/>
      <c r="BH710" s="7"/>
      <c r="BI710" s="7"/>
      <c r="BJ710" s="7"/>
      <c r="BK710" s="7"/>
      <c r="BL710" s="7"/>
      <c r="BM710" s="7"/>
      <c r="BN710" s="7"/>
      <c r="BO710" s="7"/>
      <c r="BP710" s="7"/>
      <c r="BQ710" s="7"/>
      <c r="BR710" s="7"/>
      <c r="BS710" s="150"/>
      <c r="BT710" s="150"/>
      <c r="BU710" s="150"/>
      <c r="BV710" s="150"/>
      <c r="BW710" s="150"/>
      <c r="BX710" s="7"/>
      <c r="BY710" s="7"/>
    </row>
    <row r="711" spans="1:77" ht="15.7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c r="AA711" s="7"/>
      <c r="AB711" s="7"/>
      <c r="AC711" s="7"/>
      <c r="AD711" s="7"/>
      <c r="AE711" s="7"/>
      <c r="AF711" s="7"/>
      <c r="AG711" s="7"/>
      <c r="AH711" s="7"/>
      <c r="AI711" s="7"/>
      <c r="AJ711" s="7"/>
      <c r="AK711" s="7"/>
      <c r="AL711" s="7"/>
      <c r="AM711" s="7"/>
      <c r="AN711" s="7"/>
      <c r="AO711" s="7"/>
      <c r="AP711" s="7"/>
      <c r="AQ711" s="7"/>
      <c r="AR711" s="7"/>
      <c r="AS711" s="7"/>
      <c r="AT711" s="7"/>
      <c r="AU711" s="7"/>
      <c r="AV711" s="7"/>
      <c r="AW711" s="7"/>
      <c r="AX711" s="7"/>
      <c r="AY711" s="7"/>
      <c r="AZ711" s="7"/>
      <c r="BA711" s="7"/>
      <c r="BB711" s="7"/>
      <c r="BC711" s="7"/>
      <c r="BD711" s="7"/>
      <c r="BE711" s="7"/>
      <c r="BF711" s="7"/>
      <c r="BG711" s="7"/>
      <c r="BH711" s="7"/>
      <c r="BI711" s="7"/>
      <c r="BJ711" s="7"/>
      <c r="BK711" s="7"/>
      <c r="BL711" s="7"/>
      <c r="BM711" s="7"/>
      <c r="BN711" s="7"/>
      <c r="BO711" s="7"/>
      <c r="BP711" s="7"/>
      <c r="BQ711" s="7"/>
      <c r="BR711" s="7"/>
      <c r="BS711" s="150"/>
      <c r="BT711" s="150"/>
      <c r="BU711" s="150"/>
      <c r="BV711" s="150"/>
      <c r="BW711" s="150"/>
      <c r="BX711" s="7"/>
      <c r="BY711" s="7"/>
    </row>
    <row r="712" spans="1:77" ht="15.7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c r="AA712" s="7"/>
      <c r="AB712" s="7"/>
      <c r="AC712" s="7"/>
      <c r="AD712" s="7"/>
      <c r="AE712" s="7"/>
      <c r="AF712" s="7"/>
      <c r="AG712" s="7"/>
      <c r="AH712" s="7"/>
      <c r="AI712" s="7"/>
      <c r="AJ712" s="7"/>
      <c r="AK712" s="7"/>
      <c r="AL712" s="7"/>
      <c r="AM712" s="7"/>
      <c r="AN712" s="7"/>
      <c r="AO712" s="7"/>
      <c r="AP712" s="7"/>
      <c r="AQ712" s="7"/>
      <c r="AR712" s="7"/>
      <c r="AS712" s="7"/>
      <c r="AT712" s="7"/>
      <c r="AU712" s="7"/>
      <c r="AV712" s="7"/>
      <c r="AW712" s="7"/>
      <c r="AX712" s="7"/>
      <c r="AY712" s="7"/>
      <c r="AZ712" s="7"/>
      <c r="BA712" s="7"/>
      <c r="BB712" s="7"/>
      <c r="BC712" s="7"/>
      <c r="BD712" s="7"/>
      <c r="BE712" s="7"/>
      <c r="BF712" s="7"/>
      <c r="BG712" s="7"/>
      <c r="BH712" s="7"/>
      <c r="BI712" s="7"/>
      <c r="BJ712" s="7"/>
      <c r="BK712" s="7"/>
      <c r="BL712" s="7"/>
      <c r="BM712" s="7"/>
      <c r="BN712" s="7"/>
      <c r="BO712" s="7"/>
      <c r="BP712" s="7"/>
      <c r="BQ712" s="7"/>
      <c r="BR712" s="7"/>
      <c r="BS712" s="150"/>
      <c r="BT712" s="150"/>
      <c r="BU712" s="150"/>
      <c r="BV712" s="150"/>
      <c r="BW712" s="150"/>
      <c r="BX712" s="7"/>
      <c r="BY712" s="7"/>
    </row>
    <row r="713" spans="1:77" ht="15.7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c r="AA713" s="7"/>
      <c r="AB713" s="7"/>
      <c r="AC713" s="7"/>
      <c r="AD713" s="7"/>
      <c r="AE713" s="7"/>
      <c r="AF713" s="7"/>
      <c r="AG713" s="7"/>
      <c r="AH713" s="7"/>
      <c r="AI713" s="7"/>
      <c r="AJ713" s="7"/>
      <c r="AK713" s="7"/>
      <c r="AL713" s="7"/>
      <c r="AM713" s="7"/>
      <c r="AN713" s="7"/>
      <c r="AO713" s="7"/>
      <c r="AP713" s="7"/>
      <c r="AQ713" s="7"/>
      <c r="AR713" s="7"/>
      <c r="AS713" s="7"/>
      <c r="AT713" s="7"/>
      <c r="AU713" s="7"/>
      <c r="AV713" s="7"/>
      <c r="AW713" s="7"/>
      <c r="AX713" s="7"/>
      <c r="AY713" s="7"/>
      <c r="AZ713" s="7"/>
      <c r="BA713" s="7"/>
      <c r="BB713" s="7"/>
      <c r="BC713" s="7"/>
      <c r="BD713" s="7"/>
      <c r="BE713" s="7"/>
      <c r="BF713" s="7"/>
      <c r="BG713" s="7"/>
      <c r="BH713" s="7"/>
      <c r="BI713" s="7"/>
      <c r="BJ713" s="7"/>
      <c r="BK713" s="7"/>
      <c r="BL713" s="7"/>
      <c r="BM713" s="7"/>
      <c r="BN713" s="7"/>
      <c r="BO713" s="7"/>
      <c r="BP713" s="7"/>
      <c r="BQ713" s="7"/>
      <c r="BR713" s="7"/>
      <c r="BS713" s="150"/>
      <c r="BT713" s="150"/>
      <c r="BU713" s="150"/>
      <c r="BV713" s="150"/>
      <c r="BW713" s="150"/>
      <c r="BX713" s="7"/>
      <c r="BY713" s="7"/>
    </row>
    <row r="714" spans="1:77" ht="15.7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c r="AA714" s="7"/>
      <c r="AB714" s="7"/>
      <c r="AC714" s="7"/>
      <c r="AD714" s="7"/>
      <c r="AE714" s="7"/>
      <c r="AF714" s="7"/>
      <c r="AG714" s="7"/>
      <c r="AH714" s="7"/>
      <c r="AI714" s="7"/>
      <c r="AJ714" s="7"/>
      <c r="AK714" s="7"/>
      <c r="AL714" s="7"/>
      <c r="AM714" s="7"/>
      <c r="AN714" s="7"/>
      <c r="AO714" s="7"/>
      <c r="AP714" s="7"/>
      <c r="AQ714" s="7"/>
      <c r="AR714" s="7"/>
      <c r="AS714" s="7"/>
      <c r="AT714" s="7"/>
      <c r="AU714" s="7"/>
      <c r="AV714" s="7"/>
      <c r="AW714" s="7"/>
      <c r="AX714" s="7"/>
      <c r="AY714" s="7"/>
      <c r="AZ714" s="7"/>
      <c r="BA714" s="7"/>
      <c r="BB714" s="7"/>
      <c r="BC714" s="7"/>
      <c r="BD714" s="7"/>
      <c r="BE714" s="7"/>
      <c r="BF714" s="7"/>
      <c r="BG714" s="7"/>
      <c r="BH714" s="7"/>
      <c r="BI714" s="7"/>
      <c r="BJ714" s="7"/>
      <c r="BK714" s="7"/>
      <c r="BL714" s="7"/>
      <c r="BM714" s="7"/>
      <c r="BN714" s="7"/>
      <c r="BO714" s="7"/>
      <c r="BP714" s="7"/>
      <c r="BQ714" s="7"/>
      <c r="BR714" s="7"/>
      <c r="BS714" s="150"/>
      <c r="BT714" s="150"/>
      <c r="BU714" s="150"/>
      <c r="BV714" s="150"/>
      <c r="BW714" s="150"/>
      <c r="BX714" s="7"/>
      <c r="BY714" s="7"/>
    </row>
    <row r="715" spans="1:77" ht="15.7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c r="AA715" s="7"/>
      <c r="AB715" s="7"/>
      <c r="AC715" s="7"/>
      <c r="AD715" s="7"/>
      <c r="AE715" s="7"/>
      <c r="AF715" s="7"/>
      <c r="AG715" s="7"/>
      <c r="AH715" s="7"/>
      <c r="AI715" s="7"/>
      <c r="AJ715" s="7"/>
      <c r="AK715" s="7"/>
      <c r="AL715" s="7"/>
      <c r="AM715" s="7"/>
      <c r="AN715" s="7"/>
      <c r="AO715" s="7"/>
      <c r="AP715" s="7"/>
      <c r="AQ715" s="7"/>
      <c r="AR715" s="7"/>
      <c r="AS715" s="7"/>
      <c r="AT715" s="7"/>
      <c r="AU715" s="7"/>
      <c r="AV715" s="7"/>
      <c r="AW715" s="7"/>
      <c r="AX715" s="7"/>
      <c r="AY715" s="7"/>
      <c r="AZ715" s="7"/>
      <c r="BA715" s="7"/>
      <c r="BB715" s="7"/>
      <c r="BC715" s="7"/>
      <c r="BD715" s="7"/>
      <c r="BE715" s="7"/>
      <c r="BF715" s="7"/>
      <c r="BG715" s="7"/>
      <c r="BH715" s="7"/>
      <c r="BI715" s="7"/>
      <c r="BJ715" s="7"/>
      <c r="BK715" s="7"/>
      <c r="BL715" s="7"/>
      <c r="BM715" s="7"/>
      <c r="BN715" s="7"/>
      <c r="BO715" s="7"/>
      <c r="BP715" s="7"/>
      <c r="BQ715" s="7"/>
      <c r="BR715" s="7"/>
      <c r="BS715" s="150"/>
      <c r="BT715" s="150"/>
      <c r="BU715" s="150"/>
      <c r="BV715" s="150"/>
      <c r="BW715" s="150"/>
      <c r="BX715" s="7"/>
      <c r="BY715" s="7"/>
    </row>
    <row r="716" spans="1:77" ht="15.7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c r="AA716" s="7"/>
      <c r="AB716" s="7"/>
      <c r="AC716" s="7"/>
      <c r="AD716" s="7"/>
      <c r="AE716" s="7"/>
      <c r="AF716" s="7"/>
      <c r="AG716" s="7"/>
      <c r="AH716" s="7"/>
      <c r="AI716" s="7"/>
      <c r="AJ716" s="7"/>
      <c r="AK716" s="7"/>
      <c r="AL716" s="7"/>
      <c r="AM716" s="7"/>
      <c r="AN716" s="7"/>
      <c r="AO716" s="7"/>
      <c r="AP716" s="7"/>
      <c r="AQ716" s="7"/>
      <c r="AR716" s="7"/>
      <c r="AS716" s="7"/>
      <c r="AT716" s="7"/>
      <c r="AU716" s="7"/>
      <c r="AV716" s="7"/>
      <c r="AW716" s="7"/>
      <c r="AX716" s="7"/>
      <c r="AY716" s="7"/>
      <c r="AZ716" s="7"/>
      <c r="BA716" s="7"/>
      <c r="BB716" s="7"/>
      <c r="BC716" s="7"/>
      <c r="BD716" s="7"/>
      <c r="BE716" s="7"/>
      <c r="BF716" s="7"/>
      <c r="BG716" s="7"/>
      <c r="BH716" s="7"/>
      <c r="BI716" s="7"/>
      <c r="BJ716" s="7"/>
      <c r="BK716" s="7"/>
      <c r="BL716" s="7"/>
      <c r="BM716" s="7"/>
      <c r="BN716" s="7"/>
      <c r="BO716" s="7"/>
      <c r="BP716" s="7"/>
      <c r="BQ716" s="7"/>
      <c r="BR716" s="7"/>
      <c r="BS716" s="150"/>
      <c r="BT716" s="150"/>
      <c r="BU716" s="150"/>
      <c r="BV716" s="150"/>
      <c r="BW716" s="150"/>
      <c r="BX716" s="7"/>
      <c r="BY716" s="7"/>
    </row>
    <row r="717" spans="1:77" ht="15.7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c r="AA717" s="7"/>
      <c r="AB717" s="7"/>
      <c r="AC717" s="7"/>
      <c r="AD717" s="7"/>
      <c r="AE717" s="7"/>
      <c r="AF717" s="7"/>
      <c r="AG717" s="7"/>
      <c r="AH717" s="7"/>
      <c r="AI717" s="7"/>
      <c r="AJ717" s="7"/>
      <c r="AK717" s="7"/>
      <c r="AL717" s="7"/>
      <c r="AM717" s="7"/>
      <c r="AN717" s="7"/>
      <c r="AO717" s="7"/>
      <c r="AP717" s="7"/>
      <c r="AQ717" s="7"/>
      <c r="AR717" s="7"/>
      <c r="AS717" s="7"/>
      <c r="AT717" s="7"/>
      <c r="AU717" s="7"/>
      <c r="AV717" s="7"/>
      <c r="AW717" s="7"/>
      <c r="AX717" s="7"/>
      <c r="AY717" s="7"/>
      <c r="AZ717" s="7"/>
      <c r="BA717" s="7"/>
      <c r="BB717" s="7"/>
      <c r="BC717" s="7"/>
      <c r="BD717" s="7"/>
      <c r="BE717" s="7"/>
      <c r="BF717" s="7"/>
      <c r="BG717" s="7"/>
      <c r="BH717" s="7"/>
      <c r="BI717" s="7"/>
      <c r="BJ717" s="7"/>
      <c r="BK717" s="7"/>
      <c r="BL717" s="7"/>
      <c r="BM717" s="7"/>
      <c r="BN717" s="7"/>
      <c r="BO717" s="7"/>
      <c r="BP717" s="7"/>
      <c r="BQ717" s="7"/>
      <c r="BR717" s="7"/>
      <c r="BS717" s="150"/>
      <c r="BT717" s="150"/>
      <c r="BU717" s="150"/>
      <c r="BV717" s="150"/>
      <c r="BW717" s="150"/>
      <c r="BX717" s="7"/>
      <c r="BY717" s="7"/>
    </row>
    <row r="718" spans="1:77" ht="15.7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c r="AA718" s="7"/>
      <c r="AB718" s="7"/>
      <c r="AC718" s="7"/>
      <c r="AD718" s="7"/>
      <c r="AE718" s="7"/>
      <c r="AF718" s="7"/>
      <c r="AG718" s="7"/>
      <c r="AH718" s="7"/>
      <c r="AI718" s="7"/>
      <c r="AJ718" s="7"/>
      <c r="AK718" s="7"/>
      <c r="AL718" s="7"/>
      <c r="AM718" s="7"/>
      <c r="AN718" s="7"/>
      <c r="AO718" s="7"/>
      <c r="AP718" s="7"/>
      <c r="AQ718" s="7"/>
      <c r="AR718" s="7"/>
      <c r="AS718" s="7"/>
      <c r="AT718" s="7"/>
      <c r="AU718" s="7"/>
      <c r="AV718" s="7"/>
      <c r="AW718" s="7"/>
      <c r="AX718" s="7"/>
      <c r="AY718" s="7"/>
      <c r="AZ718" s="7"/>
      <c r="BA718" s="7"/>
      <c r="BB718" s="7"/>
      <c r="BC718" s="7"/>
      <c r="BD718" s="7"/>
      <c r="BE718" s="7"/>
      <c r="BF718" s="7"/>
      <c r="BG718" s="7"/>
      <c r="BH718" s="7"/>
      <c r="BI718" s="7"/>
      <c r="BJ718" s="7"/>
      <c r="BK718" s="7"/>
      <c r="BL718" s="7"/>
      <c r="BM718" s="7"/>
      <c r="BN718" s="7"/>
      <c r="BO718" s="7"/>
      <c r="BP718" s="7"/>
      <c r="BQ718" s="7"/>
      <c r="BR718" s="7"/>
      <c r="BS718" s="150"/>
      <c r="BT718" s="150"/>
      <c r="BU718" s="150"/>
      <c r="BV718" s="150"/>
      <c r="BW718" s="150"/>
      <c r="BX718" s="7"/>
      <c r="BY718" s="7"/>
    </row>
    <row r="719" spans="1:77" ht="15.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c r="AA719" s="7"/>
      <c r="AB719" s="7"/>
      <c r="AC719" s="7"/>
      <c r="AD719" s="7"/>
      <c r="AE719" s="7"/>
      <c r="AF719" s="7"/>
      <c r="AG719" s="7"/>
      <c r="AH719" s="7"/>
      <c r="AI719" s="7"/>
      <c r="AJ719" s="7"/>
      <c r="AK719" s="7"/>
      <c r="AL719" s="7"/>
      <c r="AM719" s="7"/>
      <c r="AN719" s="7"/>
      <c r="AO719" s="7"/>
      <c r="AP719" s="7"/>
      <c r="AQ719" s="7"/>
      <c r="AR719" s="7"/>
      <c r="AS719" s="7"/>
      <c r="AT719" s="7"/>
      <c r="AU719" s="7"/>
      <c r="AV719" s="7"/>
      <c r="AW719" s="7"/>
      <c r="AX719" s="7"/>
      <c r="AY719" s="7"/>
      <c r="AZ719" s="7"/>
      <c r="BA719" s="7"/>
      <c r="BB719" s="7"/>
      <c r="BC719" s="7"/>
      <c r="BD719" s="7"/>
      <c r="BE719" s="7"/>
      <c r="BF719" s="7"/>
      <c r="BG719" s="7"/>
      <c r="BH719" s="7"/>
      <c r="BI719" s="7"/>
      <c r="BJ719" s="7"/>
      <c r="BK719" s="7"/>
      <c r="BL719" s="7"/>
      <c r="BM719" s="7"/>
      <c r="BN719" s="7"/>
      <c r="BO719" s="7"/>
      <c r="BP719" s="7"/>
      <c r="BQ719" s="7"/>
      <c r="BR719" s="7"/>
      <c r="BS719" s="150"/>
      <c r="BT719" s="150"/>
      <c r="BU719" s="150"/>
      <c r="BV719" s="150"/>
      <c r="BW719" s="150"/>
      <c r="BX719" s="7"/>
      <c r="BY719" s="7"/>
    </row>
    <row r="720" spans="1:77" ht="15.7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c r="AA720" s="7"/>
      <c r="AB720" s="7"/>
      <c r="AC720" s="7"/>
      <c r="AD720" s="7"/>
      <c r="AE720" s="7"/>
      <c r="AF720" s="7"/>
      <c r="AG720" s="7"/>
      <c r="AH720" s="7"/>
      <c r="AI720" s="7"/>
      <c r="AJ720" s="7"/>
      <c r="AK720" s="7"/>
      <c r="AL720" s="7"/>
      <c r="AM720" s="7"/>
      <c r="AN720" s="7"/>
      <c r="AO720" s="7"/>
      <c r="AP720" s="7"/>
      <c r="AQ720" s="7"/>
      <c r="AR720" s="7"/>
      <c r="AS720" s="7"/>
      <c r="AT720" s="7"/>
      <c r="AU720" s="7"/>
      <c r="AV720" s="7"/>
      <c r="AW720" s="7"/>
      <c r="AX720" s="7"/>
      <c r="AY720" s="7"/>
      <c r="AZ720" s="7"/>
      <c r="BA720" s="7"/>
      <c r="BB720" s="7"/>
      <c r="BC720" s="7"/>
      <c r="BD720" s="7"/>
      <c r="BE720" s="7"/>
      <c r="BF720" s="7"/>
      <c r="BG720" s="7"/>
      <c r="BH720" s="7"/>
      <c r="BI720" s="7"/>
      <c r="BJ720" s="7"/>
      <c r="BK720" s="7"/>
      <c r="BL720" s="7"/>
      <c r="BM720" s="7"/>
      <c r="BN720" s="7"/>
      <c r="BO720" s="7"/>
      <c r="BP720" s="7"/>
      <c r="BQ720" s="7"/>
      <c r="BR720" s="7"/>
      <c r="BS720" s="150"/>
      <c r="BT720" s="150"/>
      <c r="BU720" s="150"/>
      <c r="BV720" s="150"/>
      <c r="BW720" s="150"/>
      <c r="BX720" s="7"/>
      <c r="BY720" s="7"/>
    </row>
    <row r="721" spans="1:77" ht="15.7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c r="AA721" s="7"/>
      <c r="AB721" s="7"/>
      <c r="AC721" s="7"/>
      <c r="AD721" s="7"/>
      <c r="AE721" s="7"/>
      <c r="AF721" s="7"/>
      <c r="AG721" s="7"/>
      <c r="AH721" s="7"/>
      <c r="AI721" s="7"/>
      <c r="AJ721" s="7"/>
      <c r="AK721" s="7"/>
      <c r="AL721" s="7"/>
      <c r="AM721" s="7"/>
      <c r="AN721" s="7"/>
      <c r="AO721" s="7"/>
      <c r="AP721" s="7"/>
      <c r="AQ721" s="7"/>
      <c r="AR721" s="7"/>
      <c r="AS721" s="7"/>
      <c r="AT721" s="7"/>
      <c r="AU721" s="7"/>
      <c r="AV721" s="7"/>
      <c r="AW721" s="7"/>
      <c r="AX721" s="7"/>
      <c r="AY721" s="7"/>
      <c r="AZ721" s="7"/>
      <c r="BA721" s="7"/>
      <c r="BB721" s="7"/>
      <c r="BC721" s="7"/>
      <c r="BD721" s="7"/>
      <c r="BE721" s="7"/>
      <c r="BF721" s="7"/>
      <c r="BG721" s="7"/>
      <c r="BH721" s="7"/>
      <c r="BI721" s="7"/>
      <c r="BJ721" s="7"/>
      <c r="BK721" s="7"/>
      <c r="BL721" s="7"/>
      <c r="BM721" s="7"/>
      <c r="BN721" s="7"/>
      <c r="BO721" s="7"/>
      <c r="BP721" s="7"/>
      <c r="BQ721" s="7"/>
      <c r="BR721" s="7"/>
      <c r="BS721" s="150"/>
      <c r="BT721" s="150"/>
      <c r="BU721" s="150"/>
      <c r="BV721" s="150"/>
      <c r="BW721" s="150"/>
      <c r="BX721" s="7"/>
      <c r="BY721" s="7"/>
    </row>
    <row r="722" spans="1:77" ht="15.7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c r="AA722" s="7"/>
      <c r="AB722" s="7"/>
      <c r="AC722" s="7"/>
      <c r="AD722" s="7"/>
      <c r="AE722" s="7"/>
      <c r="AF722" s="7"/>
      <c r="AG722" s="7"/>
      <c r="AH722" s="7"/>
      <c r="AI722" s="7"/>
      <c r="AJ722" s="7"/>
      <c r="AK722" s="7"/>
      <c r="AL722" s="7"/>
      <c r="AM722" s="7"/>
      <c r="AN722" s="7"/>
      <c r="AO722" s="7"/>
      <c r="AP722" s="7"/>
      <c r="AQ722" s="7"/>
      <c r="AR722" s="7"/>
      <c r="AS722" s="7"/>
      <c r="AT722" s="7"/>
      <c r="AU722" s="7"/>
      <c r="AV722" s="7"/>
      <c r="AW722" s="7"/>
      <c r="AX722" s="7"/>
      <c r="AY722" s="7"/>
      <c r="AZ722" s="7"/>
      <c r="BA722" s="7"/>
      <c r="BB722" s="7"/>
      <c r="BC722" s="7"/>
      <c r="BD722" s="7"/>
      <c r="BE722" s="7"/>
      <c r="BF722" s="7"/>
      <c r="BG722" s="7"/>
      <c r="BH722" s="7"/>
      <c r="BI722" s="7"/>
      <c r="BJ722" s="7"/>
      <c r="BK722" s="7"/>
      <c r="BL722" s="7"/>
      <c r="BM722" s="7"/>
      <c r="BN722" s="7"/>
      <c r="BO722" s="7"/>
      <c r="BP722" s="7"/>
      <c r="BQ722" s="7"/>
      <c r="BR722" s="7"/>
      <c r="BS722" s="150"/>
      <c r="BT722" s="150"/>
      <c r="BU722" s="150"/>
      <c r="BV722" s="150"/>
      <c r="BW722" s="150"/>
      <c r="BX722" s="7"/>
      <c r="BY722" s="7"/>
    </row>
    <row r="723" spans="1:77" ht="15.7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c r="AA723" s="7"/>
      <c r="AB723" s="7"/>
      <c r="AC723" s="7"/>
      <c r="AD723" s="7"/>
      <c r="AE723" s="7"/>
      <c r="AF723" s="7"/>
      <c r="AG723" s="7"/>
      <c r="AH723" s="7"/>
      <c r="AI723" s="7"/>
      <c r="AJ723" s="7"/>
      <c r="AK723" s="7"/>
      <c r="AL723" s="7"/>
      <c r="AM723" s="7"/>
      <c r="AN723" s="7"/>
      <c r="AO723" s="7"/>
      <c r="AP723" s="7"/>
      <c r="AQ723" s="7"/>
      <c r="AR723" s="7"/>
      <c r="AS723" s="7"/>
      <c r="AT723" s="7"/>
      <c r="AU723" s="7"/>
      <c r="AV723" s="7"/>
      <c r="AW723" s="7"/>
      <c r="AX723" s="7"/>
      <c r="AY723" s="7"/>
      <c r="AZ723" s="7"/>
      <c r="BA723" s="7"/>
      <c r="BB723" s="7"/>
      <c r="BC723" s="7"/>
      <c r="BD723" s="7"/>
      <c r="BE723" s="7"/>
      <c r="BF723" s="7"/>
      <c r="BG723" s="7"/>
      <c r="BH723" s="7"/>
      <c r="BI723" s="7"/>
      <c r="BJ723" s="7"/>
      <c r="BK723" s="7"/>
      <c r="BL723" s="7"/>
      <c r="BM723" s="7"/>
      <c r="BN723" s="7"/>
      <c r="BO723" s="7"/>
      <c r="BP723" s="7"/>
      <c r="BQ723" s="7"/>
      <c r="BR723" s="7"/>
      <c r="BS723" s="150"/>
      <c r="BT723" s="150"/>
      <c r="BU723" s="150"/>
      <c r="BV723" s="150"/>
      <c r="BW723" s="150"/>
      <c r="BX723" s="7"/>
      <c r="BY723" s="7"/>
    </row>
    <row r="724" spans="1:77" ht="15.7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c r="AA724" s="7"/>
      <c r="AB724" s="7"/>
      <c r="AC724" s="7"/>
      <c r="AD724" s="7"/>
      <c r="AE724" s="7"/>
      <c r="AF724" s="7"/>
      <c r="AG724" s="7"/>
      <c r="AH724" s="7"/>
      <c r="AI724" s="7"/>
      <c r="AJ724" s="7"/>
      <c r="AK724" s="7"/>
      <c r="AL724" s="7"/>
      <c r="AM724" s="7"/>
      <c r="AN724" s="7"/>
      <c r="AO724" s="7"/>
      <c r="AP724" s="7"/>
      <c r="AQ724" s="7"/>
      <c r="AR724" s="7"/>
      <c r="AS724" s="7"/>
      <c r="AT724" s="7"/>
      <c r="AU724" s="7"/>
      <c r="AV724" s="7"/>
      <c r="AW724" s="7"/>
      <c r="AX724" s="7"/>
      <c r="AY724" s="7"/>
      <c r="AZ724" s="7"/>
      <c r="BA724" s="7"/>
      <c r="BB724" s="7"/>
      <c r="BC724" s="7"/>
      <c r="BD724" s="7"/>
      <c r="BE724" s="7"/>
      <c r="BF724" s="7"/>
      <c r="BG724" s="7"/>
      <c r="BH724" s="7"/>
      <c r="BI724" s="7"/>
      <c r="BJ724" s="7"/>
      <c r="BK724" s="7"/>
      <c r="BL724" s="7"/>
      <c r="BM724" s="7"/>
      <c r="BN724" s="7"/>
      <c r="BO724" s="7"/>
      <c r="BP724" s="7"/>
      <c r="BQ724" s="7"/>
      <c r="BR724" s="7"/>
      <c r="BS724" s="150"/>
      <c r="BT724" s="150"/>
      <c r="BU724" s="150"/>
      <c r="BV724" s="150"/>
      <c r="BW724" s="150"/>
      <c r="BX724" s="7"/>
      <c r="BY724" s="7"/>
    </row>
    <row r="725" spans="1:77" ht="15.7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c r="AA725" s="7"/>
      <c r="AB725" s="7"/>
      <c r="AC725" s="7"/>
      <c r="AD725" s="7"/>
      <c r="AE725" s="7"/>
      <c r="AF725" s="7"/>
      <c r="AG725" s="7"/>
      <c r="AH725" s="7"/>
      <c r="AI725" s="7"/>
      <c r="AJ725" s="7"/>
      <c r="AK725" s="7"/>
      <c r="AL725" s="7"/>
      <c r="AM725" s="7"/>
      <c r="AN725" s="7"/>
      <c r="AO725" s="7"/>
      <c r="AP725" s="7"/>
      <c r="AQ725" s="7"/>
      <c r="AR725" s="7"/>
      <c r="AS725" s="7"/>
      <c r="AT725" s="7"/>
      <c r="AU725" s="7"/>
      <c r="AV725" s="7"/>
      <c r="AW725" s="7"/>
      <c r="AX725" s="7"/>
      <c r="AY725" s="7"/>
      <c r="AZ725" s="7"/>
      <c r="BA725" s="7"/>
      <c r="BB725" s="7"/>
      <c r="BC725" s="7"/>
      <c r="BD725" s="7"/>
      <c r="BE725" s="7"/>
      <c r="BF725" s="7"/>
      <c r="BG725" s="7"/>
      <c r="BH725" s="7"/>
      <c r="BI725" s="7"/>
      <c r="BJ725" s="7"/>
      <c r="BK725" s="7"/>
      <c r="BL725" s="7"/>
      <c r="BM725" s="7"/>
      <c r="BN725" s="7"/>
      <c r="BO725" s="7"/>
      <c r="BP725" s="7"/>
      <c r="BQ725" s="7"/>
      <c r="BR725" s="7"/>
      <c r="BS725" s="150"/>
      <c r="BT725" s="150"/>
      <c r="BU725" s="150"/>
      <c r="BV725" s="150"/>
      <c r="BW725" s="150"/>
      <c r="BX725" s="7"/>
      <c r="BY725" s="7"/>
    </row>
    <row r="726" spans="1:77" ht="15.7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c r="AA726" s="7"/>
      <c r="AB726" s="7"/>
      <c r="AC726" s="7"/>
      <c r="AD726" s="7"/>
      <c r="AE726" s="7"/>
      <c r="AF726" s="7"/>
      <c r="AG726" s="7"/>
      <c r="AH726" s="7"/>
      <c r="AI726" s="7"/>
      <c r="AJ726" s="7"/>
      <c r="AK726" s="7"/>
      <c r="AL726" s="7"/>
      <c r="AM726" s="7"/>
      <c r="AN726" s="7"/>
      <c r="AO726" s="7"/>
      <c r="AP726" s="7"/>
      <c r="AQ726" s="7"/>
      <c r="AR726" s="7"/>
      <c r="AS726" s="7"/>
      <c r="AT726" s="7"/>
      <c r="AU726" s="7"/>
      <c r="AV726" s="7"/>
      <c r="AW726" s="7"/>
      <c r="AX726" s="7"/>
      <c r="AY726" s="7"/>
      <c r="AZ726" s="7"/>
      <c r="BA726" s="7"/>
      <c r="BB726" s="7"/>
      <c r="BC726" s="7"/>
      <c r="BD726" s="7"/>
      <c r="BE726" s="7"/>
      <c r="BF726" s="7"/>
      <c r="BG726" s="7"/>
      <c r="BH726" s="7"/>
      <c r="BI726" s="7"/>
      <c r="BJ726" s="7"/>
      <c r="BK726" s="7"/>
      <c r="BL726" s="7"/>
      <c r="BM726" s="7"/>
      <c r="BN726" s="7"/>
      <c r="BO726" s="7"/>
      <c r="BP726" s="7"/>
      <c r="BQ726" s="7"/>
      <c r="BR726" s="7"/>
      <c r="BS726" s="150"/>
      <c r="BT726" s="150"/>
      <c r="BU726" s="150"/>
      <c r="BV726" s="150"/>
      <c r="BW726" s="150"/>
      <c r="BX726" s="7"/>
      <c r="BY726" s="7"/>
    </row>
    <row r="727" spans="1:77" ht="15.7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c r="AA727" s="7"/>
      <c r="AB727" s="7"/>
      <c r="AC727" s="7"/>
      <c r="AD727" s="7"/>
      <c r="AE727" s="7"/>
      <c r="AF727" s="7"/>
      <c r="AG727" s="7"/>
      <c r="AH727" s="7"/>
      <c r="AI727" s="7"/>
      <c r="AJ727" s="7"/>
      <c r="AK727" s="7"/>
      <c r="AL727" s="7"/>
      <c r="AM727" s="7"/>
      <c r="AN727" s="7"/>
      <c r="AO727" s="7"/>
      <c r="AP727" s="7"/>
      <c r="AQ727" s="7"/>
      <c r="AR727" s="7"/>
      <c r="AS727" s="7"/>
      <c r="AT727" s="7"/>
      <c r="AU727" s="7"/>
      <c r="AV727" s="7"/>
      <c r="AW727" s="7"/>
      <c r="AX727" s="7"/>
      <c r="AY727" s="7"/>
      <c r="AZ727" s="7"/>
      <c r="BA727" s="7"/>
      <c r="BB727" s="7"/>
      <c r="BC727" s="7"/>
      <c r="BD727" s="7"/>
      <c r="BE727" s="7"/>
      <c r="BF727" s="7"/>
      <c r="BG727" s="7"/>
      <c r="BH727" s="7"/>
      <c r="BI727" s="7"/>
      <c r="BJ727" s="7"/>
      <c r="BK727" s="7"/>
      <c r="BL727" s="7"/>
      <c r="BM727" s="7"/>
      <c r="BN727" s="7"/>
      <c r="BO727" s="7"/>
      <c r="BP727" s="7"/>
      <c r="BQ727" s="7"/>
      <c r="BR727" s="7"/>
      <c r="BS727" s="150"/>
      <c r="BT727" s="150"/>
      <c r="BU727" s="150"/>
      <c r="BV727" s="150"/>
      <c r="BW727" s="150"/>
      <c r="BX727" s="7"/>
      <c r="BY727" s="7"/>
    </row>
    <row r="728" spans="1:77" ht="15.7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c r="AA728" s="7"/>
      <c r="AB728" s="7"/>
      <c r="AC728" s="7"/>
      <c r="AD728" s="7"/>
      <c r="AE728" s="7"/>
      <c r="AF728" s="7"/>
      <c r="AG728" s="7"/>
      <c r="AH728" s="7"/>
      <c r="AI728" s="7"/>
      <c r="AJ728" s="7"/>
      <c r="AK728" s="7"/>
      <c r="AL728" s="7"/>
      <c r="AM728" s="7"/>
      <c r="AN728" s="7"/>
      <c r="AO728" s="7"/>
      <c r="AP728" s="7"/>
      <c r="AQ728" s="7"/>
      <c r="AR728" s="7"/>
      <c r="AS728" s="7"/>
      <c r="AT728" s="7"/>
      <c r="AU728" s="7"/>
      <c r="AV728" s="7"/>
      <c r="AW728" s="7"/>
      <c r="AX728" s="7"/>
      <c r="AY728" s="7"/>
      <c r="AZ728" s="7"/>
      <c r="BA728" s="7"/>
      <c r="BB728" s="7"/>
      <c r="BC728" s="7"/>
      <c r="BD728" s="7"/>
      <c r="BE728" s="7"/>
      <c r="BF728" s="7"/>
      <c r="BG728" s="7"/>
      <c r="BH728" s="7"/>
      <c r="BI728" s="7"/>
      <c r="BJ728" s="7"/>
      <c r="BK728" s="7"/>
      <c r="BL728" s="7"/>
      <c r="BM728" s="7"/>
      <c r="BN728" s="7"/>
      <c r="BO728" s="7"/>
      <c r="BP728" s="7"/>
      <c r="BQ728" s="7"/>
      <c r="BR728" s="7"/>
      <c r="BS728" s="150"/>
      <c r="BT728" s="150"/>
      <c r="BU728" s="150"/>
      <c r="BV728" s="150"/>
      <c r="BW728" s="150"/>
      <c r="BX728" s="7"/>
      <c r="BY728" s="7"/>
    </row>
    <row r="729" spans="1:77" ht="15.7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c r="AA729" s="7"/>
      <c r="AB729" s="7"/>
      <c r="AC729" s="7"/>
      <c r="AD729" s="7"/>
      <c r="AE729" s="7"/>
      <c r="AF729" s="7"/>
      <c r="AG729" s="7"/>
      <c r="AH729" s="7"/>
      <c r="AI729" s="7"/>
      <c r="AJ729" s="7"/>
      <c r="AK729" s="7"/>
      <c r="AL729" s="7"/>
      <c r="AM729" s="7"/>
      <c r="AN729" s="7"/>
      <c r="AO729" s="7"/>
      <c r="AP729" s="7"/>
      <c r="AQ729" s="7"/>
      <c r="AR729" s="7"/>
      <c r="AS729" s="7"/>
      <c r="AT729" s="7"/>
      <c r="AU729" s="7"/>
      <c r="AV729" s="7"/>
      <c r="AW729" s="7"/>
      <c r="AX729" s="7"/>
      <c r="AY729" s="7"/>
      <c r="AZ729" s="7"/>
      <c r="BA729" s="7"/>
      <c r="BB729" s="7"/>
      <c r="BC729" s="7"/>
      <c r="BD729" s="7"/>
      <c r="BE729" s="7"/>
      <c r="BF729" s="7"/>
      <c r="BG729" s="7"/>
      <c r="BH729" s="7"/>
      <c r="BI729" s="7"/>
      <c r="BJ729" s="7"/>
      <c r="BK729" s="7"/>
      <c r="BL729" s="7"/>
      <c r="BM729" s="7"/>
      <c r="BN729" s="7"/>
      <c r="BO729" s="7"/>
      <c r="BP729" s="7"/>
      <c r="BQ729" s="7"/>
      <c r="BR729" s="7"/>
      <c r="BS729" s="150"/>
      <c r="BT729" s="150"/>
      <c r="BU729" s="150"/>
      <c r="BV729" s="150"/>
      <c r="BW729" s="150"/>
      <c r="BX729" s="7"/>
      <c r="BY729" s="7"/>
    </row>
    <row r="730" spans="1:77" ht="15.7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c r="AA730" s="7"/>
      <c r="AB730" s="7"/>
      <c r="AC730" s="7"/>
      <c r="AD730" s="7"/>
      <c r="AE730" s="7"/>
      <c r="AF730" s="7"/>
      <c r="AG730" s="7"/>
      <c r="AH730" s="7"/>
      <c r="AI730" s="7"/>
      <c r="AJ730" s="7"/>
      <c r="AK730" s="7"/>
      <c r="AL730" s="7"/>
      <c r="AM730" s="7"/>
      <c r="AN730" s="7"/>
      <c r="AO730" s="7"/>
      <c r="AP730" s="7"/>
      <c r="AQ730" s="7"/>
      <c r="AR730" s="7"/>
      <c r="AS730" s="7"/>
      <c r="AT730" s="7"/>
      <c r="AU730" s="7"/>
      <c r="AV730" s="7"/>
      <c r="AW730" s="7"/>
      <c r="AX730" s="7"/>
      <c r="AY730" s="7"/>
      <c r="AZ730" s="7"/>
      <c r="BA730" s="7"/>
      <c r="BB730" s="7"/>
      <c r="BC730" s="7"/>
      <c r="BD730" s="7"/>
      <c r="BE730" s="7"/>
      <c r="BF730" s="7"/>
      <c r="BG730" s="7"/>
      <c r="BH730" s="7"/>
      <c r="BI730" s="7"/>
      <c r="BJ730" s="7"/>
      <c r="BK730" s="7"/>
      <c r="BL730" s="7"/>
      <c r="BM730" s="7"/>
      <c r="BN730" s="7"/>
      <c r="BO730" s="7"/>
      <c r="BP730" s="7"/>
      <c r="BQ730" s="7"/>
      <c r="BR730" s="7"/>
      <c r="BS730" s="150"/>
      <c r="BT730" s="150"/>
      <c r="BU730" s="150"/>
      <c r="BV730" s="150"/>
      <c r="BW730" s="150"/>
      <c r="BX730" s="7"/>
      <c r="BY730" s="7"/>
    </row>
    <row r="731" spans="1:77" ht="15.7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c r="AA731" s="7"/>
      <c r="AB731" s="7"/>
      <c r="AC731" s="7"/>
      <c r="AD731" s="7"/>
      <c r="AE731" s="7"/>
      <c r="AF731" s="7"/>
      <c r="AG731" s="7"/>
      <c r="AH731" s="7"/>
      <c r="AI731" s="7"/>
      <c r="AJ731" s="7"/>
      <c r="AK731" s="7"/>
      <c r="AL731" s="7"/>
      <c r="AM731" s="7"/>
      <c r="AN731" s="7"/>
      <c r="AO731" s="7"/>
      <c r="AP731" s="7"/>
      <c r="AQ731" s="7"/>
      <c r="AR731" s="7"/>
      <c r="AS731" s="7"/>
      <c r="AT731" s="7"/>
      <c r="AU731" s="7"/>
      <c r="AV731" s="7"/>
      <c r="AW731" s="7"/>
      <c r="AX731" s="7"/>
      <c r="AY731" s="7"/>
      <c r="AZ731" s="7"/>
      <c r="BA731" s="7"/>
      <c r="BB731" s="7"/>
      <c r="BC731" s="7"/>
      <c r="BD731" s="7"/>
      <c r="BE731" s="7"/>
      <c r="BF731" s="7"/>
      <c r="BG731" s="7"/>
      <c r="BH731" s="7"/>
      <c r="BI731" s="7"/>
      <c r="BJ731" s="7"/>
      <c r="BK731" s="7"/>
      <c r="BL731" s="7"/>
      <c r="BM731" s="7"/>
      <c r="BN731" s="7"/>
      <c r="BO731" s="7"/>
      <c r="BP731" s="7"/>
      <c r="BQ731" s="7"/>
      <c r="BR731" s="7"/>
      <c r="BS731" s="150"/>
      <c r="BT731" s="150"/>
      <c r="BU731" s="150"/>
      <c r="BV731" s="150"/>
      <c r="BW731" s="150"/>
      <c r="BX731" s="7"/>
      <c r="BY731" s="7"/>
    </row>
    <row r="732" spans="1:77" ht="15.7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c r="AA732" s="7"/>
      <c r="AB732" s="7"/>
      <c r="AC732" s="7"/>
      <c r="AD732" s="7"/>
      <c r="AE732" s="7"/>
      <c r="AF732" s="7"/>
      <c r="AG732" s="7"/>
      <c r="AH732" s="7"/>
      <c r="AI732" s="7"/>
      <c r="AJ732" s="7"/>
      <c r="AK732" s="7"/>
      <c r="AL732" s="7"/>
      <c r="AM732" s="7"/>
      <c r="AN732" s="7"/>
      <c r="AO732" s="7"/>
      <c r="AP732" s="7"/>
      <c r="AQ732" s="7"/>
      <c r="AR732" s="7"/>
      <c r="AS732" s="7"/>
      <c r="AT732" s="7"/>
      <c r="AU732" s="7"/>
      <c r="AV732" s="7"/>
      <c r="AW732" s="7"/>
      <c r="AX732" s="7"/>
      <c r="AY732" s="7"/>
      <c r="AZ732" s="7"/>
      <c r="BA732" s="7"/>
      <c r="BB732" s="7"/>
      <c r="BC732" s="7"/>
      <c r="BD732" s="7"/>
      <c r="BE732" s="7"/>
      <c r="BF732" s="7"/>
      <c r="BG732" s="7"/>
      <c r="BH732" s="7"/>
      <c r="BI732" s="7"/>
      <c r="BJ732" s="7"/>
      <c r="BK732" s="7"/>
      <c r="BL732" s="7"/>
      <c r="BM732" s="7"/>
      <c r="BN732" s="7"/>
      <c r="BO732" s="7"/>
      <c r="BP732" s="7"/>
      <c r="BQ732" s="7"/>
      <c r="BR732" s="7"/>
      <c r="BS732" s="150"/>
      <c r="BT732" s="150"/>
      <c r="BU732" s="150"/>
      <c r="BV732" s="150"/>
      <c r="BW732" s="150"/>
      <c r="BX732" s="7"/>
      <c r="BY732" s="7"/>
    </row>
    <row r="733" spans="1:77" ht="15.7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c r="AA733" s="7"/>
      <c r="AB733" s="7"/>
      <c r="AC733" s="7"/>
      <c r="AD733" s="7"/>
      <c r="AE733" s="7"/>
      <c r="AF733" s="7"/>
      <c r="AG733" s="7"/>
      <c r="AH733" s="7"/>
      <c r="AI733" s="7"/>
      <c r="AJ733" s="7"/>
      <c r="AK733" s="7"/>
      <c r="AL733" s="7"/>
      <c r="AM733" s="7"/>
      <c r="AN733" s="7"/>
      <c r="AO733" s="7"/>
      <c r="AP733" s="7"/>
      <c r="AQ733" s="7"/>
      <c r="AR733" s="7"/>
      <c r="AS733" s="7"/>
      <c r="AT733" s="7"/>
      <c r="AU733" s="7"/>
      <c r="AV733" s="7"/>
      <c r="AW733" s="7"/>
      <c r="AX733" s="7"/>
      <c r="AY733" s="7"/>
      <c r="AZ733" s="7"/>
      <c r="BA733" s="7"/>
      <c r="BB733" s="7"/>
      <c r="BC733" s="7"/>
      <c r="BD733" s="7"/>
      <c r="BE733" s="7"/>
      <c r="BF733" s="7"/>
      <c r="BG733" s="7"/>
      <c r="BH733" s="7"/>
      <c r="BI733" s="7"/>
      <c r="BJ733" s="7"/>
      <c r="BK733" s="7"/>
      <c r="BL733" s="7"/>
      <c r="BM733" s="7"/>
      <c r="BN733" s="7"/>
      <c r="BO733" s="7"/>
      <c r="BP733" s="7"/>
      <c r="BQ733" s="7"/>
      <c r="BR733" s="7"/>
      <c r="BS733" s="150"/>
      <c r="BT733" s="150"/>
      <c r="BU733" s="150"/>
      <c r="BV733" s="150"/>
      <c r="BW733" s="150"/>
      <c r="BX733" s="7"/>
      <c r="BY733" s="7"/>
    </row>
    <row r="734" spans="1:77" ht="15.7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c r="AA734" s="7"/>
      <c r="AB734" s="7"/>
      <c r="AC734" s="7"/>
      <c r="AD734" s="7"/>
      <c r="AE734" s="7"/>
      <c r="AF734" s="7"/>
      <c r="AG734" s="7"/>
      <c r="AH734" s="7"/>
      <c r="AI734" s="7"/>
      <c r="AJ734" s="7"/>
      <c r="AK734" s="7"/>
      <c r="AL734" s="7"/>
      <c r="AM734" s="7"/>
      <c r="AN734" s="7"/>
      <c r="AO734" s="7"/>
      <c r="AP734" s="7"/>
      <c r="AQ734" s="7"/>
      <c r="AR734" s="7"/>
      <c r="AS734" s="7"/>
      <c r="AT734" s="7"/>
      <c r="AU734" s="7"/>
      <c r="AV734" s="7"/>
      <c r="AW734" s="7"/>
      <c r="AX734" s="7"/>
      <c r="AY734" s="7"/>
      <c r="AZ734" s="7"/>
      <c r="BA734" s="7"/>
      <c r="BB734" s="7"/>
      <c r="BC734" s="7"/>
      <c r="BD734" s="7"/>
      <c r="BE734" s="7"/>
      <c r="BF734" s="7"/>
      <c r="BG734" s="7"/>
      <c r="BH734" s="7"/>
      <c r="BI734" s="7"/>
      <c r="BJ734" s="7"/>
      <c r="BK734" s="7"/>
      <c r="BL734" s="7"/>
      <c r="BM734" s="7"/>
      <c r="BN734" s="7"/>
      <c r="BO734" s="7"/>
      <c r="BP734" s="7"/>
      <c r="BQ734" s="7"/>
      <c r="BR734" s="7"/>
      <c r="BS734" s="150"/>
      <c r="BT734" s="150"/>
      <c r="BU734" s="150"/>
      <c r="BV734" s="150"/>
      <c r="BW734" s="150"/>
      <c r="BX734" s="7"/>
      <c r="BY734" s="7"/>
    </row>
    <row r="735" spans="1:77" ht="15.7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c r="AA735" s="7"/>
      <c r="AB735" s="7"/>
      <c r="AC735" s="7"/>
      <c r="AD735" s="7"/>
      <c r="AE735" s="7"/>
      <c r="AF735" s="7"/>
      <c r="AG735" s="7"/>
      <c r="AH735" s="7"/>
      <c r="AI735" s="7"/>
      <c r="AJ735" s="7"/>
      <c r="AK735" s="7"/>
      <c r="AL735" s="7"/>
      <c r="AM735" s="7"/>
      <c r="AN735" s="7"/>
      <c r="AO735" s="7"/>
      <c r="AP735" s="7"/>
      <c r="AQ735" s="7"/>
      <c r="AR735" s="7"/>
      <c r="AS735" s="7"/>
      <c r="AT735" s="7"/>
      <c r="AU735" s="7"/>
      <c r="AV735" s="7"/>
      <c r="AW735" s="7"/>
      <c r="AX735" s="7"/>
      <c r="AY735" s="7"/>
      <c r="AZ735" s="7"/>
      <c r="BA735" s="7"/>
      <c r="BB735" s="7"/>
      <c r="BC735" s="7"/>
      <c r="BD735" s="7"/>
      <c r="BE735" s="7"/>
      <c r="BF735" s="7"/>
      <c r="BG735" s="7"/>
      <c r="BH735" s="7"/>
      <c r="BI735" s="7"/>
      <c r="BJ735" s="7"/>
      <c r="BK735" s="7"/>
      <c r="BL735" s="7"/>
      <c r="BM735" s="7"/>
      <c r="BN735" s="7"/>
      <c r="BO735" s="7"/>
      <c r="BP735" s="7"/>
      <c r="BQ735" s="7"/>
      <c r="BR735" s="7"/>
      <c r="BS735" s="150"/>
      <c r="BT735" s="150"/>
      <c r="BU735" s="150"/>
      <c r="BV735" s="150"/>
      <c r="BW735" s="150"/>
      <c r="BX735" s="7"/>
      <c r="BY735" s="7"/>
    </row>
    <row r="736" spans="1:77" ht="15.7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c r="AA736" s="7"/>
      <c r="AB736" s="7"/>
      <c r="AC736" s="7"/>
      <c r="AD736" s="7"/>
      <c r="AE736" s="7"/>
      <c r="AF736" s="7"/>
      <c r="AG736" s="7"/>
      <c r="AH736" s="7"/>
      <c r="AI736" s="7"/>
      <c r="AJ736" s="7"/>
      <c r="AK736" s="7"/>
      <c r="AL736" s="7"/>
      <c r="AM736" s="7"/>
      <c r="AN736" s="7"/>
      <c r="AO736" s="7"/>
      <c r="AP736" s="7"/>
      <c r="AQ736" s="7"/>
      <c r="AR736" s="7"/>
      <c r="AS736" s="7"/>
      <c r="AT736" s="7"/>
      <c r="AU736" s="7"/>
      <c r="AV736" s="7"/>
      <c r="AW736" s="7"/>
      <c r="AX736" s="7"/>
      <c r="AY736" s="7"/>
      <c r="AZ736" s="7"/>
      <c r="BA736" s="7"/>
      <c r="BB736" s="7"/>
      <c r="BC736" s="7"/>
      <c r="BD736" s="7"/>
      <c r="BE736" s="7"/>
      <c r="BF736" s="7"/>
      <c r="BG736" s="7"/>
      <c r="BH736" s="7"/>
      <c r="BI736" s="7"/>
      <c r="BJ736" s="7"/>
      <c r="BK736" s="7"/>
      <c r="BL736" s="7"/>
      <c r="BM736" s="7"/>
      <c r="BN736" s="7"/>
      <c r="BO736" s="7"/>
      <c r="BP736" s="7"/>
      <c r="BQ736" s="7"/>
      <c r="BR736" s="7"/>
      <c r="BS736" s="150"/>
      <c r="BT736" s="150"/>
      <c r="BU736" s="150"/>
      <c r="BV736" s="150"/>
      <c r="BW736" s="150"/>
      <c r="BX736" s="7"/>
      <c r="BY736" s="7"/>
    </row>
    <row r="737" spans="1:77" ht="15.7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c r="AA737" s="7"/>
      <c r="AB737" s="7"/>
      <c r="AC737" s="7"/>
      <c r="AD737" s="7"/>
      <c r="AE737" s="7"/>
      <c r="AF737" s="7"/>
      <c r="AG737" s="7"/>
      <c r="AH737" s="7"/>
      <c r="AI737" s="7"/>
      <c r="AJ737" s="7"/>
      <c r="AK737" s="7"/>
      <c r="AL737" s="7"/>
      <c r="AM737" s="7"/>
      <c r="AN737" s="7"/>
      <c r="AO737" s="7"/>
      <c r="AP737" s="7"/>
      <c r="AQ737" s="7"/>
      <c r="AR737" s="7"/>
      <c r="AS737" s="7"/>
      <c r="AT737" s="7"/>
      <c r="AU737" s="7"/>
      <c r="AV737" s="7"/>
      <c r="AW737" s="7"/>
      <c r="AX737" s="7"/>
      <c r="AY737" s="7"/>
      <c r="AZ737" s="7"/>
      <c r="BA737" s="7"/>
      <c r="BB737" s="7"/>
      <c r="BC737" s="7"/>
      <c r="BD737" s="7"/>
      <c r="BE737" s="7"/>
      <c r="BF737" s="7"/>
      <c r="BG737" s="7"/>
      <c r="BH737" s="7"/>
      <c r="BI737" s="7"/>
      <c r="BJ737" s="7"/>
      <c r="BK737" s="7"/>
      <c r="BL737" s="7"/>
      <c r="BM737" s="7"/>
      <c r="BN737" s="7"/>
      <c r="BO737" s="7"/>
      <c r="BP737" s="7"/>
      <c r="BQ737" s="7"/>
      <c r="BR737" s="7"/>
      <c r="BS737" s="150"/>
      <c r="BT737" s="150"/>
      <c r="BU737" s="150"/>
      <c r="BV737" s="150"/>
      <c r="BW737" s="150"/>
      <c r="BX737" s="7"/>
      <c r="BY737" s="7"/>
    </row>
    <row r="738" spans="1:77" ht="15.7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c r="AA738" s="7"/>
      <c r="AB738" s="7"/>
      <c r="AC738" s="7"/>
      <c r="AD738" s="7"/>
      <c r="AE738" s="7"/>
      <c r="AF738" s="7"/>
      <c r="AG738" s="7"/>
      <c r="AH738" s="7"/>
      <c r="AI738" s="7"/>
      <c r="AJ738" s="7"/>
      <c r="AK738" s="7"/>
      <c r="AL738" s="7"/>
      <c r="AM738" s="7"/>
      <c r="AN738" s="7"/>
      <c r="AO738" s="7"/>
      <c r="AP738" s="7"/>
      <c r="AQ738" s="7"/>
      <c r="AR738" s="7"/>
      <c r="AS738" s="7"/>
      <c r="AT738" s="7"/>
      <c r="AU738" s="7"/>
      <c r="AV738" s="7"/>
      <c r="AW738" s="7"/>
      <c r="AX738" s="7"/>
      <c r="AY738" s="7"/>
      <c r="AZ738" s="7"/>
      <c r="BA738" s="7"/>
      <c r="BB738" s="7"/>
      <c r="BC738" s="7"/>
      <c r="BD738" s="7"/>
      <c r="BE738" s="7"/>
      <c r="BF738" s="7"/>
      <c r="BG738" s="7"/>
      <c r="BH738" s="7"/>
      <c r="BI738" s="7"/>
      <c r="BJ738" s="7"/>
      <c r="BK738" s="7"/>
      <c r="BL738" s="7"/>
      <c r="BM738" s="7"/>
      <c r="BN738" s="7"/>
      <c r="BO738" s="7"/>
      <c r="BP738" s="7"/>
      <c r="BQ738" s="7"/>
      <c r="BR738" s="7"/>
      <c r="BS738" s="150"/>
      <c r="BT738" s="150"/>
      <c r="BU738" s="150"/>
      <c r="BV738" s="150"/>
      <c r="BW738" s="150"/>
      <c r="BX738" s="7"/>
      <c r="BY738" s="7"/>
    </row>
    <row r="739" spans="1:77" ht="15.7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c r="AA739" s="7"/>
      <c r="AB739" s="7"/>
      <c r="AC739" s="7"/>
      <c r="AD739" s="7"/>
      <c r="AE739" s="7"/>
      <c r="AF739" s="7"/>
      <c r="AG739" s="7"/>
      <c r="AH739" s="7"/>
      <c r="AI739" s="7"/>
      <c r="AJ739" s="7"/>
      <c r="AK739" s="7"/>
      <c r="AL739" s="7"/>
      <c r="AM739" s="7"/>
      <c r="AN739" s="7"/>
      <c r="AO739" s="7"/>
      <c r="AP739" s="7"/>
      <c r="AQ739" s="7"/>
      <c r="AR739" s="7"/>
      <c r="AS739" s="7"/>
      <c r="AT739" s="7"/>
      <c r="AU739" s="7"/>
      <c r="AV739" s="7"/>
      <c r="AW739" s="7"/>
      <c r="AX739" s="7"/>
      <c r="AY739" s="7"/>
      <c r="AZ739" s="7"/>
      <c r="BA739" s="7"/>
      <c r="BB739" s="7"/>
      <c r="BC739" s="7"/>
      <c r="BD739" s="7"/>
      <c r="BE739" s="7"/>
      <c r="BF739" s="7"/>
      <c r="BG739" s="7"/>
      <c r="BH739" s="7"/>
      <c r="BI739" s="7"/>
      <c r="BJ739" s="7"/>
      <c r="BK739" s="7"/>
      <c r="BL739" s="7"/>
      <c r="BM739" s="7"/>
      <c r="BN739" s="7"/>
      <c r="BO739" s="7"/>
      <c r="BP739" s="7"/>
      <c r="BQ739" s="7"/>
      <c r="BR739" s="7"/>
      <c r="BS739" s="150"/>
      <c r="BT739" s="150"/>
      <c r="BU739" s="150"/>
      <c r="BV739" s="150"/>
      <c r="BW739" s="150"/>
      <c r="BX739" s="7"/>
      <c r="BY739" s="7"/>
    </row>
    <row r="740" spans="1:77" ht="15.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c r="AB740" s="7"/>
      <c r="AC740" s="7"/>
      <c r="AD740" s="7"/>
      <c r="AE740" s="7"/>
      <c r="AF740" s="7"/>
      <c r="AG740" s="7"/>
      <c r="AH740" s="7"/>
      <c r="AI740" s="7"/>
      <c r="AJ740" s="7"/>
      <c r="AK740" s="7"/>
      <c r="AL740" s="7"/>
      <c r="AM740" s="7"/>
      <c r="AN740" s="7"/>
      <c r="AO740" s="7"/>
      <c r="AP740" s="7"/>
      <c r="AQ740" s="7"/>
      <c r="AR740" s="7"/>
      <c r="AS740" s="7"/>
      <c r="AT740" s="7"/>
      <c r="AU740" s="7"/>
      <c r="AV740" s="7"/>
      <c r="AW740" s="7"/>
      <c r="AX740" s="7"/>
      <c r="AY740" s="7"/>
      <c r="AZ740" s="7"/>
      <c r="BA740" s="7"/>
      <c r="BB740" s="7"/>
      <c r="BC740" s="7"/>
      <c r="BD740" s="7"/>
      <c r="BE740" s="7"/>
      <c r="BF740" s="7"/>
      <c r="BG740" s="7"/>
      <c r="BH740" s="7"/>
      <c r="BI740" s="7"/>
      <c r="BJ740" s="7"/>
      <c r="BK740" s="7"/>
      <c r="BL740" s="7"/>
      <c r="BM740" s="7"/>
      <c r="BN740" s="7"/>
      <c r="BO740" s="7"/>
      <c r="BP740" s="7"/>
      <c r="BQ740" s="7"/>
      <c r="BR740" s="7"/>
      <c r="BS740" s="150"/>
      <c r="BT740" s="150"/>
      <c r="BU740" s="150"/>
      <c r="BV740" s="150"/>
      <c r="BW740" s="150"/>
      <c r="BX740" s="7"/>
      <c r="BY740" s="7"/>
    </row>
    <row r="741" spans="1:77" ht="15.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c r="AC741" s="7"/>
      <c r="AD741" s="7"/>
      <c r="AE741" s="7"/>
      <c r="AF741" s="7"/>
      <c r="AG741" s="7"/>
      <c r="AH741" s="7"/>
      <c r="AI741" s="7"/>
      <c r="AJ741" s="7"/>
      <c r="AK741" s="7"/>
      <c r="AL741" s="7"/>
      <c r="AM741" s="7"/>
      <c r="AN741" s="7"/>
      <c r="AO741" s="7"/>
      <c r="AP741" s="7"/>
      <c r="AQ741" s="7"/>
      <c r="AR741" s="7"/>
      <c r="AS741" s="7"/>
      <c r="AT741" s="7"/>
      <c r="AU741" s="7"/>
      <c r="AV741" s="7"/>
      <c r="AW741" s="7"/>
      <c r="AX741" s="7"/>
      <c r="AY741" s="7"/>
      <c r="AZ741" s="7"/>
      <c r="BA741" s="7"/>
      <c r="BB741" s="7"/>
      <c r="BC741" s="7"/>
      <c r="BD741" s="7"/>
      <c r="BE741" s="7"/>
      <c r="BF741" s="7"/>
      <c r="BG741" s="7"/>
      <c r="BH741" s="7"/>
      <c r="BI741" s="7"/>
      <c r="BJ741" s="7"/>
      <c r="BK741" s="7"/>
      <c r="BL741" s="7"/>
      <c r="BM741" s="7"/>
      <c r="BN741" s="7"/>
      <c r="BO741" s="7"/>
      <c r="BP741" s="7"/>
      <c r="BQ741" s="7"/>
      <c r="BR741" s="7"/>
      <c r="BS741" s="150"/>
      <c r="BT741" s="150"/>
      <c r="BU741" s="150"/>
      <c r="BV741" s="150"/>
      <c r="BW741" s="150"/>
      <c r="BX741" s="7"/>
      <c r="BY741" s="7"/>
    </row>
    <row r="742" spans="1:77" ht="15.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c r="AC742" s="7"/>
      <c r="AD742" s="7"/>
      <c r="AE742" s="7"/>
      <c r="AF742" s="7"/>
      <c r="AG742" s="7"/>
      <c r="AH742" s="7"/>
      <c r="AI742" s="7"/>
      <c r="AJ742" s="7"/>
      <c r="AK742" s="7"/>
      <c r="AL742" s="7"/>
      <c r="AM742" s="7"/>
      <c r="AN742" s="7"/>
      <c r="AO742" s="7"/>
      <c r="AP742" s="7"/>
      <c r="AQ742" s="7"/>
      <c r="AR742" s="7"/>
      <c r="AS742" s="7"/>
      <c r="AT742" s="7"/>
      <c r="AU742" s="7"/>
      <c r="AV742" s="7"/>
      <c r="AW742" s="7"/>
      <c r="AX742" s="7"/>
      <c r="AY742" s="7"/>
      <c r="AZ742" s="7"/>
      <c r="BA742" s="7"/>
      <c r="BB742" s="7"/>
      <c r="BC742" s="7"/>
      <c r="BD742" s="7"/>
      <c r="BE742" s="7"/>
      <c r="BF742" s="7"/>
      <c r="BG742" s="7"/>
      <c r="BH742" s="7"/>
      <c r="BI742" s="7"/>
      <c r="BJ742" s="7"/>
      <c r="BK742" s="7"/>
      <c r="BL742" s="7"/>
      <c r="BM742" s="7"/>
      <c r="BN742" s="7"/>
      <c r="BO742" s="7"/>
      <c r="BP742" s="7"/>
      <c r="BQ742" s="7"/>
      <c r="BR742" s="7"/>
      <c r="BS742" s="150"/>
      <c r="BT742" s="150"/>
      <c r="BU742" s="150"/>
      <c r="BV742" s="150"/>
      <c r="BW742" s="150"/>
      <c r="BX742" s="7"/>
      <c r="BY742" s="7"/>
    </row>
    <row r="743" spans="1:77" ht="15.7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c r="AA743" s="7"/>
      <c r="AB743" s="7"/>
      <c r="AC743" s="7"/>
      <c r="AD743" s="7"/>
      <c r="AE743" s="7"/>
      <c r="AF743" s="7"/>
      <c r="AG743" s="7"/>
      <c r="AH743" s="7"/>
      <c r="AI743" s="7"/>
      <c r="AJ743" s="7"/>
      <c r="AK743" s="7"/>
      <c r="AL743" s="7"/>
      <c r="AM743" s="7"/>
      <c r="AN743" s="7"/>
      <c r="AO743" s="7"/>
      <c r="AP743" s="7"/>
      <c r="AQ743" s="7"/>
      <c r="AR743" s="7"/>
      <c r="AS743" s="7"/>
      <c r="AT743" s="7"/>
      <c r="AU743" s="7"/>
      <c r="AV743" s="7"/>
      <c r="AW743" s="7"/>
      <c r="AX743" s="7"/>
      <c r="AY743" s="7"/>
      <c r="AZ743" s="7"/>
      <c r="BA743" s="7"/>
      <c r="BB743" s="7"/>
      <c r="BC743" s="7"/>
      <c r="BD743" s="7"/>
      <c r="BE743" s="7"/>
      <c r="BF743" s="7"/>
      <c r="BG743" s="7"/>
      <c r="BH743" s="7"/>
      <c r="BI743" s="7"/>
      <c r="BJ743" s="7"/>
      <c r="BK743" s="7"/>
      <c r="BL743" s="7"/>
      <c r="BM743" s="7"/>
      <c r="BN743" s="7"/>
      <c r="BO743" s="7"/>
      <c r="BP743" s="7"/>
      <c r="BQ743" s="7"/>
      <c r="BR743" s="7"/>
      <c r="BS743" s="150"/>
      <c r="BT743" s="150"/>
      <c r="BU743" s="150"/>
      <c r="BV743" s="150"/>
      <c r="BW743" s="150"/>
      <c r="BX743" s="7"/>
      <c r="BY743" s="7"/>
    </row>
    <row r="744" spans="1:77" ht="15.75"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c r="AA744" s="7"/>
      <c r="AB744" s="7"/>
      <c r="AC744" s="7"/>
      <c r="AD744" s="7"/>
      <c r="AE744" s="7"/>
      <c r="AF744" s="7"/>
      <c r="AG744" s="7"/>
      <c r="AH744" s="7"/>
      <c r="AI744" s="7"/>
      <c r="AJ744" s="7"/>
      <c r="AK744" s="7"/>
      <c r="AL744" s="7"/>
      <c r="AM744" s="7"/>
      <c r="AN744" s="7"/>
      <c r="AO744" s="7"/>
      <c r="AP744" s="7"/>
      <c r="AQ744" s="7"/>
      <c r="AR744" s="7"/>
      <c r="AS744" s="7"/>
      <c r="AT744" s="7"/>
      <c r="AU744" s="7"/>
      <c r="AV744" s="7"/>
      <c r="AW744" s="7"/>
      <c r="AX744" s="7"/>
      <c r="AY744" s="7"/>
      <c r="AZ744" s="7"/>
      <c r="BA744" s="7"/>
      <c r="BB744" s="7"/>
      <c r="BC744" s="7"/>
      <c r="BD744" s="7"/>
      <c r="BE744" s="7"/>
      <c r="BF744" s="7"/>
      <c r="BG744" s="7"/>
      <c r="BH744" s="7"/>
      <c r="BI744" s="7"/>
      <c r="BJ744" s="7"/>
      <c r="BK744" s="7"/>
      <c r="BL744" s="7"/>
      <c r="BM744" s="7"/>
      <c r="BN744" s="7"/>
      <c r="BO744" s="7"/>
      <c r="BP744" s="7"/>
      <c r="BQ744" s="7"/>
      <c r="BR744" s="7"/>
      <c r="BS744" s="150"/>
      <c r="BT744" s="150"/>
      <c r="BU744" s="150"/>
      <c r="BV744" s="150"/>
      <c r="BW744" s="150"/>
      <c r="BX744" s="7"/>
      <c r="BY744" s="7"/>
    </row>
    <row r="745" spans="1:77" ht="15.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c r="AA745" s="7"/>
      <c r="AB745" s="7"/>
      <c r="AC745" s="7"/>
      <c r="AD745" s="7"/>
      <c r="AE745" s="7"/>
      <c r="AF745" s="7"/>
      <c r="AG745" s="7"/>
      <c r="AH745" s="7"/>
      <c r="AI745" s="7"/>
      <c r="AJ745" s="7"/>
      <c r="AK745" s="7"/>
      <c r="AL745" s="7"/>
      <c r="AM745" s="7"/>
      <c r="AN745" s="7"/>
      <c r="AO745" s="7"/>
      <c r="AP745" s="7"/>
      <c r="AQ745" s="7"/>
      <c r="AR745" s="7"/>
      <c r="AS745" s="7"/>
      <c r="AT745" s="7"/>
      <c r="AU745" s="7"/>
      <c r="AV745" s="7"/>
      <c r="AW745" s="7"/>
      <c r="AX745" s="7"/>
      <c r="AY745" s="7"/>
      <c r="AZ745" s="7"/>
      <c r="BA745" s="7"/>
      <c r="BB745" s="7"/>
      <c r="BC745" s="7"/>
      <c r="BD745" s="7"/>
      <c r="BE745" s="7"/>
      <c r="BF745" s="7"/>
      <c r="BG745" s="7"/>
      <c r="BH745" s="7"/>
      <c r="BI745" s="7"/>
      <c r="BJ745" s="7"/>
      <c r="BK745" s="7"/>
      <c r="BL745" s="7"/>
      <c r="BM745" s="7"/>
      <c r="BN745" s="7"/>
      <c r="BO745" s="7"/>
      <c r="BP745" s="7"/>
      <c r="BQ745" s="7"/>
      <c r="BR745" s="7"/>
      <c r="BS745" s="150"/>
      <c r="BT745" s="150"/>
      <c r="BU745" s="150"/>
      <c r="BV745" s="150"/>
      <c r="BW745" s="150"/>
      <c r="BX745" s="7"/>
      <c r="BY745" s="7"/>
    </row>
    <row r="746" spans="1:77" ht="15.7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c r="AA746" s="7"/>
      <c r="AB746" s="7"/>
      <c r="AC746" s="7"/>
      <c r="AD746" s="7"/>
      <c r="AE746" s="7"/>
      <c r="AF746" s="7"/>
      <c r="AG746" s="7"/>
      <c r="AH746" s="7"/>
      <c r="AI746" s="7"/>
      <c r="AJ746" s="7"/>
      <c r="AK746" s="7"/>
      <c r="AL746" s="7"/>
      <c r="AM746" s="7"/>
      <c r="AN746" s="7"/>
      <c r="AO746" s="7"/>
      <c r="AP746" s="7"/>
      <c r="AQ746" s="7"/>
      <c r="AR746" s="7"/>
      <c r="AS746" s="7"/>
      <c r="AT746" s="7"/>
      <c r="AU746" s="7"/>
      <c r="AV746" s="7"/>
      <c r="AW746" s="7"/>
      <c r="AX746" s="7"/>
      <c r="AY746" s="7"/>
      <c r="AZ746" s="7"/>
      <c r="BA746" s="7"/>
      <c r="BB746" s="7"/>
      <c r="BC746" s="7"/>
      <c r="BD746" s="7"/>
      <c r="BE746" s="7"/>
      <c r="BF746" s="7"/>
      <c r="BG746" s="7"/>
      <c r="BH746" s="7"/>
      <c r="BI746" s="7"/>
      <c r="BJ746" s="7"/>
      <c r="BK746" s="7"/>
      <c r="BL746" s="7"/>
      <c r="BM746" s="7"/>
      <c r="BN746" s="7"/>
      <c r="BO746" s="7"/>
      <c r="BP746" s="7"/>
      <c r="BQ746" s="7"/>
      <c r="BR746" s="7"/>
      <c r="BS746" s="150"/>
      <c r="BT746" s="150"/>
      <c r="BU746" s="150"/>
      <c r="BV746" s="150"/>
      <c r="BW746" s="150"/>
      <c r="BX746" s="7"/>
      <c r="BY746" s="7"/>
    </row>
    <row r="747" spans="1:77" ht="15.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c r="AA747" s="7"/>
      <c r="AB747" s="7"/>
      <c r="AC747" s="7"/>
      <c r="AD747" s="7"/>
      <c r="AE747" s="7"/>
      <c r="AF747" s="7"/>
      <c r="AG747" s="7"/>
      <c r="AH747" s="7"/>
      <c r="AI747" s="7"/>
      <c r="AJ747" s="7"/>
      <c r="AK747" s="7"/>
      <c r="AL747" s="7"/>
      <c r="AM747" s="7"/>
      <c r="AN747" s="7"/>
      <c r="AO747" s="7"/>
      <c r="AP747" s="7"/>
      <c r="AQ747" s="7"/>
      <c r="AR747" s="7"/>
      <c r="AS747" s="7"/>
      <c r="AT747" s="7"/>
      <c r="AU747" s="7"/>
      <c r="AV747" s="7"/>
      <c r="AW747" s="7"/>
      <c r="AX747" s="7"/>
      <c r="AY747" s="7"/>
      <c r="AZ747" s="7"/>
      <c r="BA747" s="7"/>
      <c r="BB747" s="7"/>
      <c r="BC747" s="7"/>
      <c r="BD747" s="7"/>
      <c r="BE747" s="7"/>
      <c r="BF747" s="7"/>
      <c r="BG747" s="7"/>
      <c r="BH747" s="7"/>
      <c r="BI747" s="7"/>
      <c r="BJ747" s="7"/>
      <c r="BK747" s="7"/>
      <c r="BL747" s="7"/>
      <c r="BM747" s="7"/>
      <c r="BN747" s="7"/>
      <c r="BO747" s="7"/>
      <c r="BP747" s="7"/>
      <c r="BQ747" s="7"/>
      <c r="BR747" s="7"/>
      <c r="BS747" s="150"/>
      <c r="BT747" s="150"/>
      <c r="BU747" s="150"/>
      <c r="BV747" s="150"/>
      <c r="BW747" s="150"/>
      <c r="BX747" s="7"/>
      <c r="BY747" s="7"/>
    </row>
    <row r="748" spans="1:77" ht="15.7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c r="AA748" s="7"/>
      <c r="AB748" s="7"/>
      <c r="AC748" s="7"/>
      <c r="AD748" s="7"/>
      <c r="AE748" s="7"/>
      <c r="AF748" s="7"/>
      <c r="AG748" s="7"/>
      <c r="AH748" s="7"/>
      <c r="AI748" s="7"/>
      <c r="AJ748" s="7"/>
      <c r="AK748" s="7"/>
      <c r="AL748" s="7"/>
      <c r="AM748" s="7"/>
      <c r="AN748" s="7"/>
      <c r="AO748" s="7"/>
      <c r="AP748" s="7"/>
      <c r="AQ748" s="7"/>
      <c r="AR748" s="7"/>
      <c r="AS748" s="7"/>
      <c r="AT748" s="7"/>
      <c r="AU748" s="7"/>
      <c r="AV748" s="7"/>
      <c r="AW748" s="7"/>
      <c r="AX748" s="7"/>
      <c r="AY748" s="7"/>
      <c r="AZ748" s="7"/>
      <c r="BA748" s="7"/>
      <c r="BB748" s="7"/>
      <c r="BC748" s="7"/>
      <c r="BD748" s="7"/>
      <c r="BE748" s="7"/>
      <c r="BF748" s="7"/>
      <c r="BG748" s="7"/>
      <c r="BH748" s="7"/>
      <c r="BI748" s="7"/>
      <c r="BJ748" s="7"/>
      <c r="BK748" s="7"/>
      <c r="BL748" s="7"/>
      <c r="BM748" s="7"/>
      <c r="BN748" s="7"/>
      <c r="BO748" s="7"/>
      <c r="BP748" s="7"/>
      <c r="BQ748" s="7"/>
      <c r="BR748" s="7"/>
      <c r="BS748" s="150"/>
      <c r="BT748" s="150"/>
      <c r="BU748" s="150"/>
      <c r="BV748" s="150"/>
      <c r="BW748" s="150"/>
      <c r="BX748" s="7"/>
      <c r="BY748" s="7"/>
    </row>
    <row r="749" spans="1:77" ht="15.75"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c r="AA749" s="7"/>
      <c r="AB749" s="7"/>
      <c r="AC749" s="7"/>
      <c r="AD749" s="7"/>
      <c r="AE749" s="7"/>
      <c r="AF749" s="7"/>
      <c r="AG749" s="7"/>
      <c r="AH749" s="7"/>
      <c r="AI749" s="7"/>
      <c r="AJ749" s="7"/>
      <c r="AK749" s="7"/>
      <c r="AL749" s="7"/>
      <c r="AM749" s="7"/>
      <c r="AN749" s="7"/>
      <c r="AO749" s="7"/>
      <c r="AP749" s="7"/>
      <c r="AQ749" s="7"/>
      <c r="AR749" s="7"/>
      <c r="AS749" s="7"/>
      <c r="AT749" s="7"/>
      <c r="AU749" s="7"/>
      <c r="AV749" s="7"/>
      <c r="AW749" s="7"/>
      <c r="AX749" s="7"/>
      <c r="AY749" s="7"/>
      <c r="AZ749" s="7"/>
      <c r="BA749" s="7"/>
      <c r="BB749" s="7"/>
      <c r="BC749" s="7"/>
      <c r="BD749" s="7"/>
      <c r="BE749" s="7"/>
      <c r="BF749" s="7"/>
      <c r="BG749" s="7"/>
      <c r="BH749" s="7"/>
      <c r="BI749" s="7"/>
      <c r="BJ749" s="7"/>
      <c r="BK749" s="7"/>
      <c r="BL749" s="7"/>
      <c r="BM749" s="7"/>
      <c r="BN749" s="7"/>
      <c r="BO749" s="7"/>
      <c r="BP749" s="7"/>
      <c r="BQ749" s="7"/>
      <c r="BR749" s="7"/>
      <c r="BS749" s="150"/>
      <c r="BT749" s="150"/>
      <c r="BU749" s="150"/>
      <c r="BV749" s="150"/>
      <c r="BW749" s="150"/>
      <c r="BX749" s="7"/>
      <c r="BY749" s="7"/>
    </row>
    <row r="750" spans="1:77" ht="15.7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c r="AA750" s="7"/>
      <c r="AB750" s="7"/>
      <c r="AC750" s="7"/>
      <c r="AD750" s="7"/>
      <c r="AE750" s="7"/>
      <c r="AF750" s="7"/>
      <c r="AG750" s="7"/>
      <c r="AH750" s="7"/>
      <c r="AI750" s="7"/>
      <c r="AJ750" s="7"/>
      <c r="AK750" s="7"/>
      <c r="AL750" s="7"/>
      <c r="AM750" s="7"/>
      <c r="AN750" s="7"/>
      <c r="AO750" s="7"/>
      <c r="AP750" s="7"/>
      <c r="AQ750" s="7"/>
      <c r="AR750" s="7"/>
      <c r="AS750" s="7"/>
      <c r="AT750" s="7"/>
      <c r="AU750" s="7"/>
      <c r="AV750" s="7"/>
      <c r="AW750" s="7"/>
      <c r="AX750" s="7"/>
      <c r="AY750" s="7"/>
      <c r="AZ750" s="7"/>
      <c r="BA750" s="7"/>
      <c r="BB750" s="7"/>
      <c r="BC750" s="7"/>
      <c r="BD750" s="7"/>
      <c r="BE750" s="7"/>
      <c r="BF750" s="7"/>
      <c r="BG750" s="7"/>
      <c r="BH750" s="7"/>
      <c r="BI750" s="7"/>
      <c r="BJ750" s="7"/>
      <c r="BK750" s="7"/>
      <c r="BL750" s="7"/>
      <c r="BM750" s="7"/>
      <c r="BN750" s="7"/>
      <c r="BO750" s="7"/>
      <c r="BP750" s="7"/>
      <c r="BQ750" s="7"/>
      <c r="BR750" s="7"/>
      <c r="BS750" s="150"/>
      <c r="BT750" s="150"/>
      <c r="BU750" s="150"/>
      <c r="BV750" s="150"/>
      <c r="BW750" s="150"/>
      <c r="BX750" s="7"/>
      <c r="BY750" s="7"/>
    </row>
    <row r="751" spans="1:77" ht="15.7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c r="AA751" s="7"/>
      <c r="AB751" s="7"/>
      <c r="AC751" s="7"/>
      <c r="AD751" s="7"/>
      <c r="AE751" s="7"/>
      <c r="AF751" s="7"/>
      <c r="AG751" s="7"/>
      <c r="AH751" s="7"/>
      <c r="AI751" s="7"/>
      <c r="AJ751" s="7"/>
      <c r="AK751" s="7"/>
      <c r="AL751" s="7"/>
      <c r="AM751" s="7"/>
      <c r="AN751" s="7"/>
      <c r="AO751" s="7"/>
      <c r="AP751" s="7"/>
      <c r="AQ751" s="7"/>
      <c r="AR751" s="7"/>
      <c r="AS751" s="7"/>
      <c r="AT751" s="7"/>
      <c r="AU751" s="7"/>
      <c r="AV751" s="7"/>
      <c r="AW751" s="7"/>
      <c r="AX751" s="7"/>
      <c r="AY751" s="7"/>
      <c r="AZ751" s="7"/>
      <c r="BA751" s="7"/>
      <c r="BB751" s="7"/>
      <c r="BC751" s="7"/>
      <c r="BD751" s="7"/>
      <c r="BE751" s="7"/>
      <c r="BF751" s="7"/>
      <c r="BG751" s="7"/>
      <c r="BH751" s="7"/>
      <c r="BI751" s="7"/>
      <c r="BJ751" s="7"/>
      <c r="BK751" s="7"/>
      <c r="BL751" s="7"/>
      <c r="BM751" s="7"/>
      <c r="BN751" s="7"/>
      <c r="BO751" s="7"/>
      <c r="BP751" s="7"/>
      <c r="BQ751" s="7"/>
      <c r="BR751" s="7"/>
      <c r="BS751" s="150"/>
      <c r="BT751" s="150"/>
      <c r="BU751" s="150"/>
      <c r="BV751" s="150"/>
      <c r="BW751" s="150"/>
      <c r="BX751" s="7"/>
      <c r="BY751" s="7"/>
    </row>
    <row r="752" spans="1:77" ht="15.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c r="AB752" s="7"/>
      <c r="AC752" s="7"/>
      <c r="AD752" s="7"/>
      <c r="AE752" s="7"/>
      <c r="AF752" s="7"/>
      <c r="AG752" s="7"/>
      <c r="AH752" s="7"/>
      <c r="AI752" s="7"/>
      <c r="AJ752" s="7"/>
      <c r="AK752" s="7"/>
      <c r="AL752" s="7"/>
      <c r="AM752" s="7"/>
      <c r="AN752" s="7"/>
      <c r="AO752" s="7"/>
      <c r="AP752" s="7"/>
      <c r="AQ752" s="7"/>
      <c r="AR752" s="7"/>
      <c r="AS752" s="7"/>
      <c r="AT752" s="7"/>
      <c r="AU752" s="7"/>
      <c r="AV752" s="7"/>
      <c r="AW752" s="7"/>
      <c r="AX752" s="7"/>
      <c r="AY752" s="7"/>
      <c r="AZ752" s="7"/>
      <c r="BA752" s="7"/>
      <c r="BB752" s="7"/>
      <c r="BC752" s="7"/>
      <c r="BD752" s="7"/>
      <c r="BE752" s="7"/>
      <c r="BF752" s="7"/>
      <c r="BG752" s="7"/>
      <c r="BH752" s="7"/>
      <c r="BI752" s="7"/>
      <c r="BJ752" s="7"/>
      <c r="BK752" s="7"/>
      <c r="BL752" s="7"/>
      <c r="BM752" s="7"/>
      <c r="BN752" s="7"/>
      <c r="BO752" s="7"/>
      <c r="BP752" s="7"/>
      <c r="BQ752" s="7"/>
      <c r="BR752" s="7"/>
      <c r="BS752" s="150"/>
      <c r="BT752" s="150"/>
      <c r="BU752" s="150"/>
      <c r="BV752" s="150"/>
      <c r="BW752" s="150"/>
      <c r="BX752" s="7"/>
      <c r="BY752" s="7"/>
    </row>
    <row r="753" spans="1:77" ht="15.7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c r="AA753" s="7"/>
      <c r="AB753" s="7"/>
      <c r="AC753" s="7"/>
      <c r="AD753" s="7"/>
      <c r="AE753" s="7"/>
      <c r="AF753" s="7"/>
      <c r="AG753" s="7"/>
      <c r="AH753" s="7"/>
      <c r="AI753" s="7"/>
      <c r="AJ753" s="7"/>
      <c r="AK753" s="7"/>
      <c r="AL753" s="7"/>
      <c r="AM753" s="7"/>
      <c r="AN753" s="7"/>
      <c r="AO753" s="7"/>
      <c r="AP753" s="7"/>
      <c r="AQ753" s="7"/>
      <c r="AR753" s="7"/>
      <c r="AS753" s="7"/>
      <c r="AT753" s="7"/>
      <c r="AU753" s="7"/>
      <c r="AV753" s="7"/>
      <c r="AW753" s="7"/>
      <c r="AX753" s="7"/>
      <c r="AY753" s="7"/>
      <c r="AZ753" s="7"/>
      <c r="BA753" s="7"/>
      <c r="BB753" s="7"/>
      <c r="BC753" s="7"/>
      <c r="BD753" s="7"/>
      <c r="BE753" s="7"/>
      <c r="BF753" s="7"/>
      <c r="BG753" s="7"/>
      <c r="BH753" s="7"/>
      <c r="BI753" s="7"/>
      <c r="BJ753" s="7"/>
      <c r="BK753" s="7"/>
      <c r="BL753" s="7"/>
      <c r="BM753" s="7"/>
      <c r="BN753" s="7"/>
      <c r="BO753" s="7"/>
      <c r="BP753" s="7"/>
      <c r="BQ753" s="7"/>
      <c r="BR753" s="7"/>
      <c r="BS753" s="150"/>
      <c r="BT753" s="150"/>
      <c r="BU753" s="150"/>
      <c r="BV753" s="150"/>
      <c r="BW753" s="150"/>
      <c r="BX753" s="7"/>
      <c r="BY753" s="7"/>
    </row>
    <row r="754" spans="1:77" ht="15.7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c r="AA754" s="7"/>
      <c r="AB754" s="7"/>
      <c r="AC754" s="7"/>
      <c r="AD754" s="7"/>
      <c r="AE754" s="7"/>
      <c r="AF754" s="7"/>
      <c r="AG754" s="7"/>
      <c r="AH754" s="7"/>
      <c r="AI754" s="7"/>
      <c r="AJ754" s="7"/>
      <c r="AK754" s="7"/>
      <c r="AL754" s="7"/>
      <c r="AM754" s="7"/>
      <c r="AN754" s="7"/>
      <c r="AO754" s="7"/>
      <c r="AP754" s="7"/>
      <c r="AQ754" s="7"/>
      <c r="AR754" s="7"/>
      <c r="AS754" s="7"/>
      <c r="AT754" s="7"/>
      <c r="AU754" s="7"/>
      <c r="AV754" s="7"/>
      <c r="AW754" s="7"/>
      <c r="AX754" s="7"/>
      <c r="AY754" s="7"/>
      <c r="AZ754" s="7"/>
      <c r="BA754" s="7"/>
      <c r="BB754" s="7"/>
      <c r="BC754" s="7"/>
      <c r="BD754" s="7"/>
      <c r="BE754" s="7"/>
      <c r="BF754" s="7"/>
      <c r="BG754" s="7"/>
      <c r="BH754" s="7"/>
      <c r="BI754" s="7"/>
      <c r="BJ754" s="7"/>
      <c r="BK754" s="7"/>
      <c r="BL754" s="7"/>
      <c r="BM754" s="7"/>
      <c r="BN754" s="7"/>
      <c r="BO754" s="7"/>
      <c r="BP754" s="7"/>
      <c r="BQ754" s="7"/>
      <c r="BR754" s="7"/>
      <c r="BS754" s="150"/>
      <c r="BT754" s="150"/>
      <c r="BU754" s="150"/>
      <c r="BV754" s="150"/>
      <c r="BW754" s="150"/>
      <c r="BX754" s="7"/>
      <c r="BY754" s="7"/>
    </row>
    <row r="755" spans="1:77" ht="15.7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c r="AA755" s="7"/>
      <c r="AB755" s="7"/>
      <c r="AC755" s="7"/>
      <c r="AD755" s="7"/>
      <c r="AE755" s="7"/>
      <c r="AF755" s="7"/>
      <c r="AG755" s="7"/>
      <c r="AH755" s="7"/>
      <c r="AI755" s="7"/>
      <c r="AJ755" s="7"/>
      <c r="AK755" s="7"/>
      <c r="AL755" s="7"/>
      <c r="AM755" s="7"/>
      <c r="AN755" s="7"/>
      <c r="AO755" s="7"/>
      <c r="AP755" s="7"/>
      <c r="AQ755" s="7"/>
      <c r="AR755" s="7"/>
      <c r="AS755" s="7"/>
      <c r="AT755" s="7"/>
      <c r="AU755" s="7"/>
      <c r="AV755" s="7"/>
      <c r="AW755" s="7"/>
      <c r="AX755" s="7"/>
      <c r="AY755" s="7"/>
      <c r="AZ755" s="7"/>
      <c r="BA755" s="7"/>
      <c r="BB755" s="7"/>
      <c r="BC755" s="7"/>
      <c r="BD755" s="7"/>
      <c r="BE755" s="7"/>
      <c r="BF755" s="7"/>
      <c r="BG755" s="7"/>
      <c r="BH755" s="7"/>
      <c r="BI755" s="7"/>
      <c r="BJ755" s="7"/>
      <c r="BK755" s="7"/>
      <c r="BL755" s="7"/>
      <c r="BM755" s="7"/>
      <c r="BN755" s="7"/>
      <c r="BO755" s="7"/>
      <c r="BP755" s="7"/>
      <c r="BQ755" s="7"/>
      <c r="BR755" s="7"/>
      <c r="BS755" s="150"/>
      <c r="BT755" s="150"/>
      <c r="BU755" s="150"/>
      <c r="BV755" s="150"/>
      <c r="BW755" s="150"/>
      <c r="BX755" s="7"/>
      <c r="BY755" s="7"/>
    </row>
    <row r="756" spans="1:77" ht="15.7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c r="AA756" s="7"/>
      <c r="AB756" s="7"/>
      <c r="AC756" s="7"/>
      <c r="AD756" s="7"/>
      <c r="AE756" s="7"/>
      <c r="AF756" s="7"/>
      <c r="AG756" s="7"/>
      <c r="AH756" s="7"/>
      <c r="AI756" s="7"/>
      <c r="AJ756" s="7"/>
      <c r="AK756" s="7"/>
      <c r="AL756" s="7"/>
      <c r="AM756" s="7"/>
      <c r="AN756" s="7"/>
      <c r="AO756" s="7"/>
      <c r="AP756" s="7"/>
      <c r="AQ756" s="7"/>
      <c r="AR756" s="7"/>
      <c r="AS756" s="7"/>
      <c r="AT756" s="7"/>
      <c r="AU756" s="7"/>
      <c r="AV756" s="7"/>
      <c r="AW756" s="7"/>
      <c r="AX756" s="7"/>
      <c r="AY756" s="7"/>
      <c r="AZ756" s="7"/>
      <c r="BA756" s="7"/>
      <c r="BB756" s="7"/>
      <c r="BC756" s="7"/>
      <c r="BD756" s="7"/>
      <c r="BE756" s="7"/>
      <c r="BF756" s="7"/>
      <c r="BG756" s="7"/>
      <c r="BH756" s="7"/>
      <c r="BI756" s="7"/>
      <c r="BJ756" s="7"/>
      <c r="BK756" s="7"/>
      <c r="BL756" s="7"/>
      <c r="BM756" s="7"/>
      <c r="BN756" s="7"/>
      <c r="BO756" s="7"/>
      <c r="BP756" s="7"/>
      <c r="BQ756" s="7"/>
      <c r="BR756" s="7"/>
      <c r="BS756" s="150"/>
      <c r="BT756" s="150"/>
      <c r="BU756" s="150"/>
      <c r="BV756" s="150"/>
      <c r="BW756" s="150"/>
      <c r="BX756" s="7"/>
      <c r="BY756" s="7"/>
    </row>
    <row r="757" spans="1:77" ht="15.7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c r="AA757" s="7"/>
      <c r="AB757" s="7"/>
      <c r="AC757" s="7"/>
      <c r="AD757" s="7"/>
      <c r="AE757" s="7"/>
      <c r="AF757" s="7"/>
      <c r="AG757" s="7"/>
      <c r="AH757" s="7"/>
      <c r="AI757" s="7"/>
      <c r="AJ757" s="7"/>
      <c r="AK757" s="7"/>
      <c r="AL757" s="7"/>
      <c r="AM757" s="7"/>
      <c r="AN757" s="7"/>
      <c r="AO757" s="7"/>
      <c r="AP757" s="7"/>
      <c r="AQ757" s="7"/>
      <c r="AR757" s="7"/>
      <c r="AS757" s="7"/>
      <c r="AT757" s="7"/>
      <c r="AU757" s="7"/>
      <c r="AV757" s="7"/>
      <c r="AW757" s="7"/>
      <c r="AX757" s="7"/>
      <c r="AY757" s="7"/>
      <c r="AZ757" s="7"/>
      <c r="BA757" s="7"/>
      <c r="BB757" s="7"/>
      <c r="BC757" s="7"/>
      <c r="BD757" s="7"/>
      <c r="BE757" s="7"/>
      <c r="BF757" s="7"/>
      <c r="BG757" s="7"/>
      <c r="BH757" s="7"/>
      <c r="BI757" s="7"/>
      <c r="BJ757" s="7"/>
      <c r="BK757" s="7"/>
      <c r="BL757" s="7"/>
      <c r="BM757" s="7"/>
      <c r="BN757" s="7"/>
      <c r="BO757" s="7"/>
      <c r="BP757" s="7"/>
      <c r="BQ757" s="7"/>
      <c r="BR757" s="7"/>
      <c r="BS757" s="150"/>
      <c r="BT757" s="150"/>
      <c r="BU757" s="150"/>
      <c r="BV757" s="150"/>
      <c r="BW757" s="150"/>
      <c r="BX757" s="7"/>
      <c r="BY757" s="7"/>
    </row>
    <row r="758" spans="1:77" ht="15.75"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c r="AA758" s="7"/>
      <c r="AB758" s="7"/>
      <c r="AC758" s="7"/>
      <c r="AD758" s="7"/>
      <c r="AE758" s="7"/>
      <c r="AF758" s="7"/>
      <c r="AG758" s="7"/>
      <c r="AH758" s="7"/>
      <c r="AI758" s="7"/>
      <c r="AJ758" s="7"/>
      <c r="AK758" s="7"/>
      <c r="AL758" s="7"/>
      <c r="AM758" s="7"/>
      <c r="AN758" s="7"/>
      <c r="AO758" s="7"/>
      <c r="AP758" s="7"/>
      <c r="AQ758" s="7"/>
      <c r="AR758" s="7"/>
      <c r="AS758" s="7"/>
      <c r="AT758" s="7"/>
      <c r="AU758" s="7"/>
      <c r="AV758" s="7"/>
      <c r="AW758" s="7"/>
      <c r="AX758" s="7"/>
      <c r="AY758" s="7"/>
      <c r="AZ758" s="7"/>
      <c r="BA758" s="7"/>
      <c r="BB758" s="7"/>
      <c r="BC758" s="7"/>
      <c r="BD758" s="7"/>
      <c r="BE758" s="7"/>
      <c r="BF758" s="7"/>
      <c r="BG758" s="7"/>
      <c r="BH758" s="7"/>
      <c r="BI758" s="7"/>
      <c r="BJ758" s="7"/>
      <c r="BK758" s="7"/>
      <c r="BL758" s="7"/>
      <c r="BM758" s="7"/>
      <c r="BN758" s="7"/>
      <c r="BO758" s="7"/>
      <c r="BP758" s="7"/>
      <c r="BQ758" s="7"/>
      <c r="BR758" s="7"/>
      <c r="BS758" s="150"/>
      <c r="BT758" s="150"/>
      <c r="BU758" s="150"/>
      <c r="BV758" s="150"/>
      <c r="BW758" s="150"/>
      <c r="BX758" s="7"/>
      <c r="BY758" s="7"/>
    </row>
    <row r="759" spans="1:77" ht="15.75"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c r="AA759" s="7"/>
      <c r="AB759" s="7"/>
      <c r="AC759" s="7"/>
      <c r="AD759" s="7"/>
      <c r="AE759" s="7"/>
      <c r="AF759" s="7"/>
      <c r="AG759" s="7"/>
      <c r="AH759" s="7"/>
      <c r="AI759" s="7"/>
      <c r="AJ759" s="7"/>
      <c r="AK759" s="7"/>
      <c r="AL759" s="7"/>
      <c r="AM759" s="7"/>
      <c r="AN759" s="7"/>
      <c r="AO759" s="7"/>
      <c r="AP759" s="7"/>
      <c r="AQ759" s="7"/>
      <c r="AR759" s="7"/>
      <c r="AS759" s="7"/>
      <c r="AT759" s="7"/>
      <c r="AU759" s="7"/>
      <c r="AV759" s="7"/>
      <c r="AW759" s="7"/>
      <c r="AX759" s="7"/>
      <c r="AY759" s="7"/>
      <c r="AZ759" s="7"/>
      <c r="BA759" s="7"/>
      <c r="BB759" s="7"/>
      <c r="BC759" s="7"/>
      <c r="BD759" s="7"/>
      <c r="BE759" s="7"/>
      <c r="BF759" s="7"/>
      <c r="BG759" s="7"/>
      <c r="BH759" s="7"/>
      <c r="BI759" s="7"/>
      <c r="BJ759" s="7"/>
      <c r="BK759" s="7"/>
      <c r="BL759" s="7"/>
      <c r="BM759" s="7"/>
      <c r="BN759" s="7"/>
      <c r="BO759" s="7"/>
      <c r="BP759" s="7"/>
      <c r="BQ759" s="7"/>
      <c r="BR759" s="7"/>
      <c r="BS759" s="150"/>
      <c r="BT759" s="150"/>
      <c r="BU759" s="150"/>
      <c r="BV759" s="150"/>
      <c r="BW759" s="150"/>
      <c r="BX759" s="7"/>
      <c r="BY759" s="7"/>
    </row>
    <row r="760" spans="1:77" ht="15.75"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c r="AA760" s="7"/>
      <c r="AB760" s="7"/>
      <c r="AC760" s="7"/>
      <c r="AD760" s="7"/>
      <c r="AE760" s="7"/>
      <c r="AF760" s="7"/>
      <c r="AG760" s="7"/>
      <c r="AH760" s="7"/>
      <c r="AI760" s="7"/>
      <c r="AJ760" s="7"/>
      <c r="AK760" s="7"/>
      <c r="AL760" s="7"/>
      <c r="AM760" s="7"/>
      <c r="AN760" s="7"/>
      <c r="AO760" s="7"/>
      <c r="AP760" s="7"/>
      <c r="AQ760" s="7"/>
      <c r="AR760" s="7"/>
      <c r="AS760" s="7"/>
      <c r="AT760" s="7"/>
      <c r="AU760" s="7"/>
      <c r="AV760" s="7"/>
      <c r="AW760" s="7"/>
      <c r="AX760" s="7"/>
      <c r="AY760" s="7"/>
      <c r="AZ760" s="7"/>
      <c r="BA760" s="7"/>
      <c r="BB760" s="7"/>
      <c r="BC760" s="7"/>
      <c r="BD760" s="7"/>
      <c r="BE760" s="7"/>
      <c r="BF760" s="7"/>
      <c r="BG760" s="7"/>
      <c r="BH760" s="7"/>
      <c r="BI760" s="7"/>
      <c r="BJ760" s="7"/>
      <c r="BK760" s="7"/>
      <c r="BL760" s="7"/>
      <c r="BM760" s="7"/>
      <c r="BN760" s="7"/>
      <c r="BO760" s="7"/>
      <c r="BP760" s="7"/>
      <c r="BQ760" s="7"/>
      <c r="BR760" s="7"/>
      <c r="BS760" s="150"/>
      <c r="BT760" s="150"/>
      <c r="BU760" s="150"/>
      <c r="BV760" s="150"/>
      <c r="BW760" s="150"/>
      <c r="BX760" s="7"/>
      <c r="BY760" s="7"/>
    </row>
    <row r="761" spans="1:77" ht="15.75"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c r="AA761" s="7"/>
      <c r="AB761" s="7"/>
      <c r="AC761" s="7"/>
      <c r="AD761" s="7"/>
      <c r="AE761" s="7"/>
      <c r="AF761" s="7"/>
      <c r="AG761" s="7"/>
      <c r="AH761" s="7"/>
      <c r="AI761" s="7"/>
      <c r="AJ761" s="7"/>
      <c r="AK761" s="7"/>
      <c r="AL761" s="7"/>
      <c r="AM761" s="7"/>
      <c r="AN761" s="7"/>
      <c r="AO761" s="7"/>
      <c r="AP761" s="7"/>
      <c r="AQ761" s="7"/>
      <c r="AR761" s="7"/>
      <c r="AS761" s="7"/>
      <c r="AT761" s="7"/>
      <c r="AU761" s="7"/>
      <c r="AV761" s="7"/>
      <c r="AW761" s="7"/>
      <c r="AX761" s="7"/>
      <c r="AY761" s="7"/>
      <c r="AZ761" s="7"/>
      <c r="BA761" s="7"/>
      <c r="BB761" s="7"/>
      <c r="BC761" s="7"/>
      <c r="BD761" s="7"/>
      <c r="BE761" s="7"/>
      <c r="BF761" s="7"/>
      <c r="BG761" s="7"/>
      <c r="BH761" s="7"/>
      <c r="BI761" s="7"/>
      <c r="BJ761" s="7"/>
      <c r="BK761" s="7"/>
      <c r="BL761" s="7"/>
      <c r="BM761" s="7"/>
      <c r="BN761" s="7"/>
      <c r="BO761" s="7"/>
      <c r="BP761" s="7"/>
      <c r="BQ761" s="7"/>
      <c r="BR761" s="7"/>
      <c r="BS761" s="150"/>
      <c r="BT761" s="150"/>
      <c r="BU761" s="150"/>
      <c r="BV761" s="150"/>
      <c r="BW761" s="150"/>
      <c r="BX761" s="7"/>
      <c r="BY761" s="7"/>
    </row>
    <row r="762" spans="1:77" ht="15.75"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c r="AA762" s="7"/>
      <c r="AB762" s="7"/>
      <c r="AC762" s="7"/>
      <c r="AD762" s="7"/>
      <c r="AE762" s="7"/>
      <c r="AF762" s="7"/>
      <c r="AG762" s="7"/>
      <c r="AH762" s="7"/>
      <c r="AI762" s="7"/>
      <c r="AJ762" s="7"/>
      <c r="AK762" s="7"/>
      <c r="AL762" s="7"/>
      <c r="AM762" s="7"/>
      <c r="AN762" s="7"/>
      <c r="AO762" s="7"/>
      <c r="AP762" s="7"/>
      <c r="AQ762" s="7"/>
      <c r="AR762" s="7"/>
      <c r="AS762" s="7"/>
      <c r="AT762" s="7"/>
      <c r="AU762" s="7"/>
      <c r="AV762" s="7"/>
      <c r="AW762" s="7"/>
      <c r="AX762" s="7"/>
      <c r="AY762" s="7"/>
      <c r="AZ762" s="7"/>
      <c r="BA762" s="7"/>
      <c r="BB762" s="7"/>
      <c r="BC762" s="7"/>
      <c r="BD762" s="7"/>
      <c r="BE762" s="7"/>
      <c r="BF762" s="7"/>
      <c r="BG762" s="7"/>
      <c r="BH762" s="7"/>
      <c r="BI762" s="7"/>
      <c r="BJ762" s="7"/>
      <c r="BK762" s="7"/>
      <c r="BL762" s="7"/>
      <c r="BM762" s="7"/>
      <c r="BN762" s="7"/>
      <c r="BO762" s="7"/>
      <c r="BP762" s="7"/>
      <c r="BQ762" s="7"/>
      <c r="BR762" s="7"/>
      <c r="BS762" s="150"/>
      <c r="BT762" s="150"/>
      <c r="BU762" s="150"/>
      <c r="BV762" s="150"/>
      <c r="BW762" s="150"/>
      <c r="BX762" s="7"/>
      <c r="BY762" s="7"/>
    </row>
    <row r="763" spans="1:77" ht="15.75"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c r="AA763" s="7"/>
      <c r="AB763" s="7"/>
      <c r="AC763" s="7"/>
      <c r="AD763" s="7"/>
      <c r="AE763" s="7"/>
      <c r="AF763" s="7"/>
      <c r="AG763" s="7"/>
      <c r="AH763" s="7"/>
      <c r="AI763" s="7"/>
      <c r="AJ763" s="7"/>
      <c r="AK763" s="7"/>
      <c r="AL763" s="7"/>
      <c r="AM763" s="7"/>
      <c r="AN763" s="7"/>
      <c r="AO763" s="7"/>
      <c r="AP763" s="7"/>
      <c r="AQ763" s="7"/>
      <c r="AR763" s="7"/>
      <c r="AS763" s="7"/>
      <c r="AT763" s="7"/>
      <c r="AU763" s="7"/>
      <c r="AV763" s="7"/>
      <c r="AW763" s="7"/>
      <c r="AX763" s="7"/>
      <c r="AY763" s="7"/>
      <c r="AZ763" s="7"/>
      <c r="BA763" s="7"/>
      <c r="BB763" s="7"/>
      <c r="BC763" s="7"/>
      <c r="BD763" s="7"/>
      <c r="BE763" s="7"/>
      <c r="BF763" s="7"/>
      <c r="BG763" s="7"/>
      <c r="BH763" s="7"/>
      <c r="BI763" s="7"/>
      <c r="BJ763" s="7"/>
      <c r="BK763" s="7"/>
      <c r="BL763" s="7"/>
      <c r="BM763" s="7"/>
      <c r="BN763" s="7"/>
      <c r="BO763" s="7"/>
      <c r="BP763" s="7"/>
      <c r="BQ763" s="7"/>
      <c r="BR763" s="7"/>
      <c r="BS763" s="150"/>
      <c r="BT763" s="150"/>
      <c r="BU763" s="150"/>
      <c r="BV763" s="150"/>
      <c r="BW763" s="150"/>
      <c r="BX763" s="7"/>
      <c r="BY763" s="7"/>
    </row>
    <row r="764" spans="1:77" ht="15.75"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c r="AA764" s="7"/>
      <c r="AB764" s="7"/>
      <c r="AC764" s="7"/>
      <c r="AD764" s="7"/>
      <c r="AE764" s="7"/>
      <c r="AF764" s="7"/>
      <c r="AG764" s="7"/>
      <c r="AH764" s="7"/>
      <c r="AI764" s="7"/>
      <c r="AJ764" s="7"/>
      <c r="AK764" s="7"/>
      <c r="AL764" s="7"/>
      <c r="AM764" s="7"/>
      <c r="AN764" s="7"/>
      <c r="AO764" s="7"/>
      <c r="AP764" s="7"/>
      <c r="AQ764" s="7"/>
      <c r="AR764" s="7"/>
      <c r="AS764" s="7"/>
      <c r="AT764" s="7"/>
      <c r="AU764" s="7"/>
      <c r="AV764" s="7"/>
      <c r="AW764" s="7"/>
      <c r="AX764" s="7"/>
      <c r="AY764" s="7"/>
      <c r="AZ764" s="7"/>
      <c r="BA764" s="7"/>
      <c r="BB764" s="7"/>
      <c r="BC764" s="7"/>
      <c r="BD764" s="7"/>
      <c r="BE764" s="7"/>
      <c r="BF764" s="7"/>
      <c r="BG764" s="7"/>
      <c r="BH764" s="7"/>
      <c r="BI764" s="7"/>
      <c r="BJ764" s="7"/>
      <c r="BK764" s="7"/>
      <c r="BL764" s="7"/>
      <c r="BM764" s="7"/>
      <c r="BN764" s="7"/>
      <c r="BO764" s="7"/>
      <c r="BP764" s="7"/>
      <c r="BQ764" s="7"/>
      <c r="BR764" s="7"/>
      <c r="BS764" s="150"/>
      <c r="BT764" s="150"/>
      <c r="BU764" s="150"/>
      <c r="BV764" s="150"/>
      <c r="BW764" s="150"/>
      <c r="BX764" s="7"/>
      <c r="BY764" s="7"/>
    </row>
    <row r="765" spans="1:77" ht="15.75"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c r="AA765" s="7"/>
      <c r="AB765" s="7"/>
      <c r="AC765" s="7"/>
      <c r="AD765" s="7"/>
      <c r="AE765" s="7"/>
      <c r="AF765" s="7"/>
      <c r="AG765" s="7"/>
      <c r="AH765" s="7"/>
      <c r="AI765" s="7"/>
      <c r="AJ765" s="7"/>
      <c r="AK765" s="7"/>
      <c r="AL765" s="7"/>
      <c r="AM765" s="7"/>
      <c r="AN765" s="7"/>
      <c r="AO765" s="7"/>
      <c r="AP765" s="7"/>
      <c r="AQ765" s="7"/>
      <c r="AR765" s="7"/>
      <c r="AS765" s="7"/>
      <c r="AT765" s="7"/>
      <c r="AU765" s="7"/>
      <c r="AV765" s="7"/>
      <c r="AW765" s="7"/>
      <c r="AX765" s="7"/>
      <c r="AY765" s="7"/>
      <c r="AZ765" s="7"/>
      <c r="BA765" s="7"/>
      <c r="BB765" s="7"/>
      <c r="BC765" s="7"/>
      <c r="BD765" s="7"/>
      <c r="BE765" s="7"/>
      <c r="BF765" s="7"/>
      <c r="BG765" s="7"/>
      <c r="BH765" s="7"/>
      <c r="BI765" s="7"/>
      <c r="BJ765" s="7"/>
      <c r="BK765" s="7"/>
      <c r="BL765" s="7"/>
      <c r="BM765" s="7"/>
      <c r="BN765" s="7"/>
      <c r="BO765" s="7"/>
      <c r="BP765" s="7"/>
      <c r="BQ765" s="7"/>
      <c r="BR765" s="7"/>
      <c r="BS765" s="150"/>
      <c r="BT765" s="150"/>
      <c r="BU765" s="150"/>
      <c r="BV765" s="150"/>
      <c r="BW765" s="150"/>
      <c r="BX765" s="7"/>
      <c r="BY765" s="7"/>
    </row>
    <row r="766" spans="1:77" ht="15.75"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c r="AA766" s="7"/>
      <c r="AB766" s="7"/>
      <c r="AC766" s="7"/>
      <c r="AD766" s="7"/>
      <c r="AE766" s="7"/>
      <c r="AF766" s="7"/>
      <c r="AG766" s="7"/>
      <c r="AH766" s="7"/>
      <c r="AI766" s="7"/>
      <c r="AJ766" s="7"/>
      <c r="AK766" s="7"/>
      <c r="AL766" s="7"/>
      <c r="AM766" s="7"/>
      <c r="AN766" s="7"/>
      <c r="AO766" s="7"/>
      <c r="AP766" s="7"/>
      <c r="AQ766" s="7"/>
      <c r="AR766" s="7"/>
      <c r="AS766" s="7"/>
      <c r="AT766" s="7"/>
      <c r="AU766" s="7"/>
      <c r="AV766" s="7"/>
      <c r="AW766" s="7"/>
      <c r="AX766" s="7"/>
      <c r="AY766" s="7"/>
      <c r="AZ766" s="7"/>
      <c r="BA766" s="7"/>
      <c r="BB766" s="7"/>
      <c r="BC766" s="7"/>
      <c r="BD766" s="7"/>
      <c r="BE766" s="7"/>
      <c r="BF766" s="7"/>
      <c r="BG766" s="7"/>
      <c r="BH766" s="7"/>
      <c r="BI766" s="7"/>
      <c r="BJ766" s="7"/>
      <c r="BK766" s="7"/>
      <c r="BL766" s="7"/>
      <c r="BM766" s="7"/>
      <c r="BN766" s="7"/>
      <c r="BO766" s="7"/>
      <c r="BP766" s="7"/>
      <c r="BQ766" s="7"/>
      <c r="BR766" s="7"/>
      <c r="BS766" s="150"/>
      <c r="BT766" s="150"/>
      <c r="BU766" s="150"/>
      <c r="BV766" s="150"/>
      <c r="BW766" s="150"/>
      <c r="BX766" s="7"/>
      <c r="BY766" s="7"/>
    </row>
    <row r="767" spans="1:77" ht="15.7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c r="AA767" s="7"/>
      <c r="AB767" s="7"/>
      <c r="AC767" s="7"/>
      <c r="AD767" s="7"/>
      <c r="AE767" s="7"/>
      <c r="AF767" s="7"/>
      <c r="AG767" s="7"/>
      <c r="AH767" s="7"/>
      <c r="AI767" s="7"/>
      <c r="AJ767" s="7"/>
      <c r="AK767" s="7"/>
      <c r="AL767" s="7"/>
      <c r="AM767" s="7"/>
      <c r="AN767" s="7"/>
      <c r="AO767" s="7"/>
      <c r="AP767" s="7"/>
      <c r="AQ767" s="7"/>
      <c r="AR767" s="7"/>
      <c r="AS767" s="7"/>
      <c r="AT767" s="7"/>
      <c r="AU767" s="7"/>
      <c r="AV767" s="7"/>
      <c r="AW767" s="7"/>
      <c r="AX767" s="7"/>
      <c r="AY767" s="7"/>
      <c r="AZ767" s="7"/>
      <c r="BA767" s="7"/>
      <c r="BB767" s="7"/>
      <c r="BC767" s="7"/>
      <c r="BD767" s="7"/>
      <c r="BE767" s="7"/>
      <c r="BF767" s="7"/>
      <c r="BG767" s="7"/>
      <c r="BH767" s="7"/>
      <c r="BI767" s="7"/>
      <c r="BJ767" s="7"/>
      <c r="BK767" s="7"/>
      <c r="BL767" s="7"/>
      <c r="BM767" s="7"/>
      <c r="BN767" s="7"/>
      <c r="BO767" s="7"/>
      <c r="BP767" s="7"/>
      <c r="BQ767" s="7"/>
      <c r="BR767" s="7"/>
      <c r="BS767" s="150"/>
      <c r="BT767" s="150"/>
      <c r="BU767" s="150"/>
      <c r="BV767" s="150"/>
      <c r="BW767" s="150"/>
      <c r="BX767" s="7"/>
      <c r="BY767" s="7"/>
    </row>
    <row r="768" spans="1:77" ht="15.7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c r="AA768" s="7"/>
      <c r="AB768" s="7"/>
      <c r="AC768" s="7"/>
      <c r="AD768" s="7"/>
      <c r="AE768" s="7"/>
      <c r="AF768" s="7"/>
      <c r="AG768" s="7"/>
      <c r="AH768" s="7"/>
      <c r="AI768" s="7"/>
      <c r="AJ768" s="7"/>
      <c r="AK768" s="7"/>
      <c r="AL768" s="7"/>
      <c r="AM768" s="7"/>
      <c r="AN768" s="7"/>
      <c r="AO768" s="7"/>
      <c r="AP768" s="7"/>
      <c r="AQ768" s="7"/>
      <c r="AR768" s="7"/>
      <c r="AS768" s="7"/>
      <c r="AT768" s="7"/>
      <c r="AU768" s="7"/>
      <c r="AV768" s="7"/>
      <c r="AW768" s="7"/>
      <c r="AX768" s="7"/>
      <c r="AY768" s="7"/>
      <c r="AZ768" s="7"/>
      <c r="BA768" s="7"/>
      <c r="BB768" s="7"/>
      <c r="BC768" s="7"/>
      <c r="BD768" s="7"/>
      <c r="BE768" s="7"/>
      <c r="BF768" s="7"/>
      <c r="BG768" s="7"/>
      <c r="BH768" s="7"/>
      <c r="BI768" s="7"/>
      <c r="BJ768" s="7"/>
      <c r="BK768" s="7"/>
      <c r="BL768" s="7"/>
      <c r="BM768" s="7"/>
      <c r="BN768" s="7"/>
      <c r="BO768" s="7"/>
      <c r="BP768" s="7"/>
      <c r="BQ768" s="7"/>
      <c r="BR768" s="7"/>
      <c r="BS768" s="150"/>
      <c r="BT768" s="150"/>
      <c r="BU768" s="150"/>
      <c r="BV768" s="150"/>
      <c r="BW768" s="150"/>
      <c r="BX768" s="7"/>
      <c r="BY768" s="7"/>
    </row>
    <row r="769" spans="1:77" ht="15.7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c r="AA769" s="7"/>
      <c r="AB769" s="7"/>
      <c r="AC769" s="7"/>
      <c r="AD769" s="7"/>
      <c r="AE769" s="7"/>
      <c r="AF769" s="7"/>
      <c r="AG769" s="7"/>
      <c r="AH769" s="7"/>
      <c r="AI769" s="7"/>
      <c r="AJ769" s="7"/>
      <c r="AK769" s="7"/>
      <c r="AL769" s="7"/>
      <c r="AM769" s="7"/>
      <c r="AN769" s="7"/>
      <c r="AO769" s="7"/>
      <c r="AP769" s="7"/>
      <c r="AQ769" s="7"/>
      <c r="AR769" s="7"/>
      <c r="AS769" s="7"/>
      <c r="AT769" s="7"/>
      <c r="AU769" s="7"/>
      <c r="AV769" s="7"/>
      <c r="AW769" s="7"/>
      <c r="AX769" s="7"/>
      <c r="AY769" s="7"/>
      <c r="AZ769" s="7"/>
      <c r="BA769" s="7"/>
      <c r="BB769" s="7"/>
      <c r="BC769" s="7"/>
      <c r="BD769" s="7"/>
      <c r="BE769" s="7"/>
      <c r="BF769" s="7"/>
      <c r="BG769" s="7"/>
      <c r="BH769" s="7"/>
      <c r="BI769" s="7"/>
      <c r="BJ769" s="7"/>
      <c r="BK769" s="7"/>
      <c r="BL769" s="7"/>
      <c r="BM769" s="7"/>
      <c r="BN769" s="7"/>
      <c r="BO769" s="7"/>
      <c r="BP769" s="7"/>
      <c r="BQ769" s="7"/>
      <c r="BR769" s="7"/>
      <c r="BS769" s="150"/>
      <c r="BT769" s="150"/>
      <c r="BU769" s="150"/>
      <c r="BV769" s="150"/>
      <c r="BW769" s="150"/>
      <c r="BX769" s="7"/>
      <c r="BY769" s="7"/>
    </row>
    <row r="770" spans="1:77" ht="15.7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c r="AA770" s="7"/>
      <c r="AB770" s="7"/>
      <c r="AC770" s="7"/>
      <c r="AD770" s="7"/>
      <c r="AE770" s="7"/>
      <c r="AF770" s="7"/>
      <c r="AG770" s="7"/>
      <c r="AH770" s="7"/>
      <c r="AI770" s="7"/>
      <c r="AJ770" s="7"/>
      <c r="AK770" s="7"/>
      <c r="AL770" s="7"/>
      <c r="AM770" s="7"/>
      <c r="AN770" s="7"/>
      <c r="AO770" s="7"/>
      <c r="AP770" s="7"/>
      <c r="AQ770" s="7"/>
      <c r="AR770" s="7"/>
      <c r="AS770" s="7"/>
      <c r="AT770" s="7"/>
      <c r="AU770" s="7"/>
      <c r="AV770" s="7"/>
      <c r="AW770" s="7"/>
      <c r="AX770" s="7"/>
      <c r="AY770" s="7"/>
      <c r="AZ770" s="7"/>
      <c r="BA770" s="7"/>
      <c r="BB770" s="7"/>
      <c r="BC770" s="7"/>
      <c r="BD770" s="7"/>
      <c r="BE770" s="7"/>
      <c r="BF770" s="7"/>
      <c r="BG770" s="7"/>
      <c r="BH770" s="7"/>
      <c r="BI770" s="7"/>
      <c r="BJ770" s="7"/>
      <c r="BK770" s="7"/>
      <c r="BL770" s="7"/>
      <c r="BM770" s="7"/>
      <c r="BN770" s="7"/>
      <c r="BO770" s="7"/>
      <c r="BP770" s="7"/>
      <c r="BQ770" s="7"/>
      <c r="BR770" s="7"/>
      <c r="BS770" s="150"/>
      <c r="BT770" s="150"/>
      <c r="BU770" s="150"/>
      <c r="BV770" s="150"/>
      <c r="BW770" s="150"/>
      <c r="BX770" s="7"/>
      <c r="BY770" s="7"/>
    </row>
    <row r="771" spans="1:77" ht="15.7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c r="AA771" s="7"/>
      <c r="AB771" s="7"/>
      <c r="AC771" s="7"/>
      <c r="AD771" s="7"/>
      <c r="AE771" s="7"/>
      <c r="AF771" s="7"/>
      <c r="AG771" s="7"/>
      <c r="AH771" s="7"/>
      <c r="AI771" s="7"/>
      <c r="AJ771" s="7"/>
      <c r="AK771" s="7"/>
      <c r="AL771" s="7"/>
      <c r="AM771" s="7"/>
      <c r="AN771" s="7"/>
      <c r="AO771" s="7"/>
      <c r="AP771" s="7"/>
      <c r="AQ771" s="7"/>
      <c r="AR771" s="7"/>
      <c r="AS771" s="7"/>
      <c r="AT771" s="7"/>
      <c r="AU771" s="7"/>
      <c r="AV771" s="7"/>
      <c r="AW771" s="7"/>
      <c r="AX771" s="7"/>
      <c r="AY771" s="7"/>
      <c r="AZ771" s="7"/>
      <c r="BA771" s="7"/>
      <c r="BB771" s="7"/>
      <c r="BC771" s="7"/>
      <c r="BD771" s="7"/>
      <c r="BE771" s="7"/>
      <c r="BF771" s="7"/>
      <c r="BG771" s="7"/>
      <c r="BH771" s="7"/>
      <c r="BI771" s="7"/>
      <c r="BJ771" s="7"/>
      <c r="BK771" s="7"/>
      <c r="BL771" s="7"/>
      <c r="BM771" s="7"/>
      <c r="BN771" s="7"/>
      <c r="BO771" s="7"/>
      <c r="BP771" s="7"/>
      <c r="BQ771" s="7"/>
      <c r="BR771" s="7"/>
      <c r="BS771" s="150"/>
      <c r="BT771" s="150"/>
      <c r="BU771" s="150"/>
      <c r="BV771" s="150"/>
      <c r="BW771" s="150"/>
      <c r="BX771" s="7"/>
      <c r="BY771" s="7"/>
    </row>
    <row r="772" spans="1:77" ht="15.7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c r="AA772" s="7"/>
      <c r="AB772" s="7"/>
      <c r="AC772" s="7"/>
      <c r="AD772" s="7"/>
      <c r="AE772" s="7"/>
      <c r="AF772" s="7"/>
      <c r="AG772" s="7"/>
      <c r="AH772" s="7"/>
      <c r="AI772" s="7"/>
      <c r="AJ772" s="7"/>
      <c r="AK772" s="7"/>
      <c r="AL772" s="7"/>
      <c r="AM772" s="7"/>
      <c r="AN772" s="7"/>
      <c r="AO772" s="7"/>
      <c r="AP772" s="7"/>
      <c r="AQ772" s="7"/>
      <c r="AR772" s="7"/>
      <c r="AS772" s="7"/>
      <c r="AT772" s="7"/>
      <c r="AU772" s="7"/>
      <c r="AV772" s="7"/>
      <c r="AW772" s="7"/>
      <c r="AX772" s="7"/>
      <c r="AY772" s="7"/>
      <c r="AZ772" s="7"/>
      <c r="BA772" s="7"/>
      <c r="BB772" s="7"/>
      <c r="BC772" s="7"/>
      <c r="BD772" s="7"/>
      <c r="BE772" s="7"/>
      <c r="BF772" s="7"/>
      <c r="BG772" s="7"/>
      <c r="BH772" s="7"/>
      <c r="BI772" s="7"/>
      <c r="BJ772" s="7"/>
      <c r="BK772" s="7"/>
      <c r="BL772" s="7"/>
      <c r="BM772" s="7"/>
      <c r="BN772" s="7"/>
      <c r="BO772" s="7"/>
      <c r="BP772" s="7"/>
      <c r="BQ772" s="7"/>
      <c r="BR772" s="7"/>
      <c r="BS772" s="150"/>
      <c r="BT772" s="150"/>
      <c r="BU772" s="150"/>
      <c r="BV772" s="150"/>
      <c r="BW772" s="150"/>
      <c r="BX772" s="7"/>
      <c r="BY772" s="7"/>
    </row>
    <row r="773" spans="1:77" ht="15.7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c r="AA773" s="7"/>
      <c r="AB773" s="7"/>
      <c r="AC773" s="7"/>
      <c r="AD773" s="7"/>
      <c r="AE773" s="7"/>
      <c r="AF773" s="7"/>
      <c r="AG773" s="7"/>
      <c r="AH773" s="7"/>
      <c r="AI773" s="7"/>
      <c r="AJ773" s="7"/>
      <c r="AK773" s="7"/>
      <c r="AL773" s="7"/>
      <c r="AM773" s="7"/>
      <c r="AN773" s="7"/>
      <c r="AO773" s="7"/>
      <c r="AP773" s="7"/>
      <c r="AQ773" s="7"/>
      <c r="AR773" s="7"/>
      <c r="AS773" s="7"/>
      <c r="AT773" s="7"/>
      <c r="AU773" s="7"/>
      <c r="AV773" s="7"/>
      <c r="AW773" s="7"/>
      <c r="AX773" s="7"/>
      <c r="AY773" s="7"/>
      <c r="AZ773" s="7"/>
      <c r="BA773" s="7"/>
      <c r="BB773" s="7"/>
      <c r="BC773" s="7"/>
      <c r="BD773" s="7"/>
      <c r="BE773" s="7"/>
      <c r="BF773" s="7"/>
      <c r="BG773" s="7"/>
      <c r="BH773" s="7"/>
      <c r="BI773" s="7"/>
      <c r="BJ773" s="7"/>
      <c r="BK773" s="7"/>
      <c r="BL773" s="7"/>
      <c r="BM773" s="7"/>
      <c r="BN773" s="7"/>
      <c r="BO773" s="7"/>
      <c r="BP773" s="7"/>
      <c r="BQ773" s="7"/>
      <c r="BR773" s="7"/>
      <c r="BS773" s="150"/>
      <c r="BT773" s="150"/>
      <c r="BU773" s="150"/>
      <c r="BV773" s="150"/>
      <c r="BW773" s="150"/>
      <c r="BX773" s="7"/>
      <c r="BY773" s="7"/>
    </row>
    <row r="774" spans="1:77" ht="15.7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c r="AA774" s="7"/>
      <c r="AB774" s="7"/>
      <c r="AC774" s="7"/>
      <c r="AD774" s="7"/>
      <c r="AE774" s="7"/>
      <c r="AF774" s="7"/>
      <c r="AG774" s="7"/>
      <c r="AH774" s="7"/>
      <c r="AI774" s="7"/>
      <c r="AJ774" s="7"/>
      <c r="AK774" s="7"/>
      <c r="AL774" s="7"/>
      <c r="AM774" s="7"/>
      <c r="AN774" s="7"/>
      <c r="AO774" s="7"/>
      <c r="AP774" s="7"/>
      <c r="AQ774" s="7"/>
      <c r="AR774" s="7"/>
      <c r="AS774" s="7"/>
      <c r="AT774" s="7"/>
      <c r="AU774" s="7"/>
      <c r="AV774" s="7"/>
      <c r="AW774" s="7"/>
      <c r="AX774" s="7"/>
      <c r="AY774" s="7"/>
      <c r="AZ774" s="7"/>
      <c r="BA774" s="7"/>
      <c r="BB774" s="7"/>
      <c r="BC774" s="7"/>
      <c r="BD774" s="7"/>
      <c r="BE774" s="7"/>
      <c r="BF774" s="7"/>
      <c r="BG774" s="7"/>
      <c r="BH774" s="7"/>
      <c r="BI774" s="7"/>
      <c r="BJ774" s="7"/>
      <c r="BK774" s="7"/>
      <c r="BL774" s="7"/>
      <c r="BM774" s="7"/>
      <c r="BN774" s="7"/>
      <c r="BO774" s="7"/>
      <c r="BP774" s="7"/>
      <c r="BQ774" s="7"/>
      <c r="BR774" s="7"/>
      <c r="BS774" s="150"/>
      <c r="BT774" s="150"/>
      <c r="BU774" s="150"/>
      <c r="BV774" s="150"/>
      <c r="BW774" s="150"/>
      <c r="BX774" s="7"/>
      <c r="BY774" s="7"/>
    </row>
    <row r="775" spans="1:77" ht="15.7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c r="AA775" s="7"/>
      <c r="AB775" s="7"/>
      <c r="AC775" s="7"/>
      <c r="AD775" s="7"/>
      <c r="AE775" s="7"/>
      <c r="AF775" s="7"/>
      <c r="AG775" s="7"/>
      <c r="AH775" s="7"/>
      <c r="AI775" s="7"/>
      <c r="AJ775" s="7"/>
      <c r="AK775" s="7"/>
      <c r="AL775" s="7"/>
      <c r="AM775" s="7"/>
      <c r="AN775" s="7"/>
      <c r="AO775" s="7"/>
      <c r="AP775" s="7"/>
      <c r="AQ775" s="7"/>
      <c r="AR775" s="7"/>
      <c r="AS775" s="7"/>
      <c r="AT775" s="7"/>
      <c r="AU775" s="7"/>
      <c r="AV775" s="7"/>
      <c r="AW775" s="7"/>
      <c r="AX775" s="7"/>
      <c r="AY775" s="7"/>
      <c r="AZ775" s="7"/>
      <c r="BA775" s="7"/>
      <c r="BB775" s="7"/>
      <c r="BC775" s="7"/>
      <c r="BD775" s="7"/>
      <c r="BE775" s="7"/>
      <c r="BF775" s="7"/>
      <c r="BG775" s="7"/>
      <c r="BH775" s="7"/>
      <c r="BI775" s="7"/>
      <c r="BJ775" s="7"/>
      <c r="BK775" s="7"/>
      <c r="BL775" s="7"/>
      <c r="BM775" s="7"/>
      <c r="BN775" s="7"/>
      <c r="BO775" s="7"/>
      <c r="BP775" s="7"/>
      <c r="BQ775" s="7"/>
      <c r="BR775" s="7"/>
      <c r="BS775" s="150"/>
      <c r="BT775" s="150"/>
      <c r="BU775" s="150"/>
      <c r="BV775" s="150"/>
      <c r="BW775" s="150"/>
      <c r="BX775" s="7"/>
      <c r="BY775" s="7"/>
    </row>
    <row r="776" spans="1:77" ht="15.7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c r="AA776" s="7"/>
      <c r="AB776" s="7"/>
      <c r="AC776" s="7"/>
      <c r="AD776" s="7"/>
      <c r="AE776" s="7"/>
      <c r="AF776" s="7"/>
      <c r="AG776" s="7"/>
      <c r="AH776" s="7"/>
      <c r="AI776" s="7"/>
      <c r="AJ776" s="7"/>
      <c r="AK776" s="7"/>
      <c r="AL776" s="7"/>
      <c r="AM776" s="7"/>
      <c r="AN776" s="7"/>
      <c r="AO776" s="7"/>
      <c r="AP776" s="7"/>
      <c r="AQ776" s="7"/>
      <c r="AR776" s="7"/>
      <c r="AS776" s="7"/>
      <c r="AT776" s="7"/>
      <c r="AU776" s="7"/>
      <c r="AV776" s="7"/>
      <c r="AW776" s="7"/>
      <c r="AX776" s="7"/>
      <c r="AY776" s="7"/>
      <c r="AZ776" s="7"/>
      <c r="BA776" s="7"/>
      <c r="BB776" s="7"/>
      <c r="BC776" s="7"/>
      <c r="BD776" s="7"/>
      <c r="BE776" s="7"/>
      <c r="BF776" s="7"/>
      <c r="BG776" s="7"/>
      <c r="BH776" s="7"/>
      <c r="BI776" s="7"/>
      <c r="BJ776" s="7"/>
      <c r="BK776" s="7"/>
      <c r="BL776" s="7"/>
      <c r="BM776" s="7"/>
      <c r="BN776" s="7"/>
      <c r="BO776" s="7"/>
      <c r="BP776" s="7"/>
      <c r="BQ776" s="7"/>
      <c r="BR776" s="7"/>
      <c r="BS776" s="150"/>
      <c r="BT776" s="150"/>
      <c r="BU776" s="150"/>
      <c r="BV776" s="150"/>
      <c r="BW776" s="150"/>
      <c r="BX776" s="7"/>
      <c r="BY776" s="7"/>
    </row>
    <row r="777" spans="1:77" ht="15.7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c r="AA777" s="7"/>
      <c r="AB777" s="7"/>
      <c r="AC777" s="7"/>
      <c r="AD777" s="7"/>
      <c r="AE777" s="7"/>
      <c r="AF777" s="7"/>
      <c r="AG777" s="7"/>
      <c r="AH777" s="7"/>
      <c r="AI777" s="7"/>
      <c r="AJ777" s="7"/>
      <c r="AK777" s="7"/>
      <c r="AL777" s="7"/>
      <c r="AM777" s="7"/>
      <c r="AN777" s="7"/>
      <c r="AO777" s="7"/>
      <c r="AP777" s="7"/>
      <c r="AQ777" s="7"/>
      <c r="AR777" s="7"/>
      <c r="AS777" s="7"/>
      <c r="AT777" s="7"/>
      <c r="AU777" s="7"/>
      <c r="AV777" s="7"/>
      <c r="AW777" s="7"/>
      <c r="AX777" s="7"/>
      <c r="AY777" s="7"/>
      <c r="AZ777" s="7"/>
      <c r="BA777" s="7"/>
      <c r="BB777" s="7"/>
      <c r="BC777" s="7"/>
      <c r="BD777" s="7"/>
      <c r="BE777" s="7"/>
      <c r="BF777" s="7"/>
      <c r="BG777" s="7"/>
      <c r="BH777" s="7"/>
      <c r="BI777" s="7"/>
      <c r="BJ777" s="7"/>
      <c r="BK777" s="7"/>
      <c r="BL777" s="7"/>
      <c r="BM777" s="7"/>
      <c r="BN777" s="7"/>
      <c r="BO777" s="7"/>
      <c r="BP777" s="7"/>
      <c r="BQ777" s="7"/>
      <c r="BR777" s="7"/>
      <c r="BS777" s="150"/>
      <c r="BT777" s="150"/>
      <c r="BU777" s="150"/>
      <c r="BV777" s="150"/>
      <c r="BW777" s="150"/>
      <c r="BX777" s="7"/>
      <c r="BY777" s="7"/>
    </row>
    <row r="778" spans="1:77" ht="15.75"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c r="AA778" s="7"/>
      <c r="AB778" s="7"/>
      <c r="AC778" s="7"/>
      <c r="AD778" s="7"/>
      <c r="AE778" s="7"/>
      <c r="AF778" s="7"/>
      <c r="AG778" s="7"/>
      <c r="AH778" s="7"/>
      <c r="AI778" s="7"/>
      <c r="AJ778" s="7"/>
      <c r="AK778" s="7"/>
      <c r="AL778" s="7"/>
      <c r="AM778" s="7"/>
      <c r="AN778" s="7"/>
      <c r="AO778" s="7"/>
      <c r="AP778" s="7"/>
      <c r="AQ778" s="7"/>
      <c r="AR778" s="7"/>
      <c r="AS778" s="7"/>
      <c r="AT778" s="7"/>
      <c r="AU778" s="7"/>
      <c r="AV778" s="7"/>
      <c r="AW778" s="7"/>
      <c r="AX778" s="7"/>
      <c r="AY778" s="7"/>
      <c r="AZ778" s="7"/>
      <c r="BA778" s="7"/>
      <c r="BB778" s="7"/>
      <c r="BC778" s="7"/>
      <c r="BD778" s="7"/>
      <c r="BE778" s="7"/>
      <c r="BF778" s="7"/>
      <c r="BG778" s="7"/>
      <c r="BH778" s="7"/>
      <c r="BI778" s="7"/>
      <c r="BJ778" s="7"/>
      <c r="BK778" s="7"/>
      <c r="BL778" s="7"/>
      <c r="BM778" s="7"/>
      <c r="BN778" s="7"/>
      <c r="BO778" s="7"/>
      <c r="BP778" s="7"/>
      <c r="BQ778" s="7"/>
      <c r="BR778" s="7"/>
      <c r="BS778" s="150"/>
      <c r="BT778" s="150"/>
      <c r="BU778" s="150"/>
      <c r="BV778" s="150"/>
      <c r="BW778" s="150"/>
      <c r="BX778" s="7"/>
      <c r="BY778" s="7"/>
    </row>
    <row r="779" spans="1:77" ht="15.75"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c r="AA779" s="7"/>
      <c r="AB779" s="7"/>
      <c r="AC779" s="7"/>
      <c r="AD779" s="7"/>
      <c r="AE779" s="7"/>
      <c r="AF779" s="7"/>
      <c r="AG779" s="7"/>
      <c r="AH779" s="7"/>
      <c r="AI779" s="7"/>
      <c r="AJ779" s="7"/>
      <c r="AK779" s="7"/>
      <c r="AL779" s="7"/>
      <c r="AM779" s="7"/>
      <c r="AN779" s="7"/>
      <c r="AO779" s="7"/>
      <c r="AP779" s="7"/>
      <c r="AQ779" s="7"/>
      <c r="AR779" s="7"/>
      <c r="AS779" s="7"/>
      <c r="AT779" s="7"/>
      <c r="AU779" s="7"/>
      <c r="AV779" s="7"/>
      <c r="AW779" s="7"/>
      <c r="AX779" s="7"/>
      <c r="AY779" s="7"/>
      <c r="AZ779" s="7"/>
      <c r="BA779" s="7"/>
      <c r="BB779" s="7"/>
      <c r="BC779" s="7"/>
      <c r="BD779" s="7"/>
      <c r="BE779" s="7"/>
      <c r="BF779" s="7"/>
      <c r="BG779" s="7"/>
      <c r="BH779" s="7"/>
      <c r="BI779" s="7"/>
      <c r="BJ779" s="7"/>
      <c r="BK779" s="7"/>
      <c r="BL779" s="7"/>
      <c r="BM779" s="7"/>
      <c r="BN779" s="7"/>
      <c r="BO779" s="7"/>
      <c r="BP779" s="7"/>
      <c r="BQ779" s="7"/>
      <c r="BR779" s="7"/>
      <c r="BS779" s="150"/>
      <c r="BT779" s="150"/>
      <c r="BU779" s="150"/>
      <c r="BV779" s="150"/>
      <c r="BW779" s="150"/>
      <c r="BX779" s="7"/>
      <c r="BY779" s="7"/>
    </row>
    <row r="780" spans="1:77" ht="15.75"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c r="AA780" s="7"/>
      <c r="AB780" s="7"/>
      <c r="AC780" s="7"/>
      <c r="AD780" s="7"/>
      <c r="AE780" s="7"/>
      <c r="AF780" s="7"/>
      <c r="AG780" s="7"/>
      <c r="AH780" s="7"/>
      <c r="AI780" s="7"/>
      <c r="AJ780" s="7"/>
      <c r="AK780" s="7"/>
      <c r="AL780" s="7"/>
      <c r="AM780" s="7"/>
      <c r="AN780" s="7"/>
      <c r="AO780" s="7"/>
      <c r="AP780" s="7"/>
      <c r="AQ780" s="7"/>
      <c r="AR780" s="7"/>
      <c r="AS780" s="7"/>
      <c r="AT780" s="7"/>
      <c r="AU780" s="7"/>
      <c r="AV780" s="7"/>
      <c r="AW780" s="7"/>
      <c r="AX780" s="7"/>
      <c r="AY780" s="7"/>
      <c r="AZ780" s="7"/>
      <c r="BA780" s="7"/>
      <c r="BB780" s="7"/>
      <c r="BC780" s="7"/>
      <c r="BD780" s="7"/>
      <c r="BE780" s="7"/>
      <c r="BF780" s="7"/>
      <c r="BG780" s="7"/>
      <c r="BH780" s="7"/>
      <c r="BI780" s="7"/>
      <c r="BJ780" s="7"/>
      <c r="BK780" s="7"/>
      <c r="BL780" s="7"/>
      <c r="BM780" s="7"/>
      <c r="BN780" s="7"/>
      <c r="BO780" s="7"/>
      <c r="BP780" s="7"/>
      <c r="BQ780" s="7"/>
      <c r="BR780" s="7"/>
      <c r="BS780" s="150"/>
      <c r="BT780" s="150"/>
      <c r="BU780" s="150"/>
      <c r="BV780" s="150"/>
      <c r="BW780" s="150"/>
      <c r="BX780" s="7"/>
      <c r="BY780" s="7"/>
    </row>
    <row r="781" spans="1:77" ht="15.75"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c r="AA781" s="7"/>
      <c r="AB781" s="7"/>
      <c r="AC781" s="7"/>
      <c r="AD781" s="7"/>
      <c r="AE781" s="7"/>
      <c r="AF781" s="7"/>
      <c r="AG781" s="7"/>
      <c r="AH781" s="7"/>
      <c r="AI781" s="7"/>
      <c r="AJ781" s="7"/>
      <c r="AK781" s="7"/>
      <c r="AL781" s="7"/>
      <c r="AM781" s="7"/>
      <c r="AN781" s="7"/>
      <c r="AO781" s="7"/>
      <c r="AP781" s="7"/>
      <c r="AQ781" s="7"/>
      <c r="AR781" s="7"/>
      <c r="AS781" s="7"/>
      <c r="AT781" s="7"/>
      <c r="AU781" s="7"/>
      <c r="AV781" s="7"/>
      <c r="AW781" s="7"/>
      <c r="AX781" s="7"/>
      <c r="AY781" s="7"/>
      <c r="AZ781" s="7"/>
      <c r="BA781" s="7"/>
      <c r="BB781" s="7"/>
      <c r="BC781" s="7"/>
      <c r="BD781" s="7"/>
      <c r="BE781" s="7"/>
      <c r="BF781" s="7"/>
      <c r="BG781" s="7"/>
      <c r="BH781" s="7"/>
      <c r="BI781" s="7"/>
      <c r="BJ781" s="7"/>
      <c r="BK781" s="7"/>
      <c r="BL781" s="7"/>
      <c r="BM781" s="7"/>
      <c r="BN781" s="7"/>
      <c r="BO781" s="7"/>
      <c r="BP781" s="7"/>
      <c r="BQ781" s="7"/>
      <c r="BR781" s="7"/>
      <c r="BS781" s="150"/>
      <c r="BT781" s="150"/>
      <c r="BU781" s="150"/>
      <c r="BV781" s="150"/>
      <c r="BW781" s="150"/>
      <c r="BX781" s="7"/>
      <c r="BY781" s="7"/>
    </row>
    <row r="782" spans="1:77" ht="15.75"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c r="AA782" s="7"/>
      <c r="AB782" s="7"/>
      <c r="AC782" s="7"/>
      <c r="AD782" s="7"/>
      <c r="AE782" s="7"/>
      <c r="AF782" s="7"/>
      <c r="AG782" s="7"/>
      <c r="AH782" s="7"/>
      <c r="AI782" s="7"/>
      <c r="AJ782" s="7"/>
      <c r="AK782" s="7"/>
      <c r="AL782" s="7"/>
      <c r="AM782" s="7"/>
      <c r="AN782" s="7"/>
      <c r="AO782" s="7"/>
      <c r="AP782" s="7"/>
      <c r="AQ782" s="7"/>
      <c r="AR782" s="7"/>
      <c r="AS782" s="7"/>
      <c r="AT782" s="7"/>
      <c r="AU782" s="7"/>
      <c r="AV782" s="7"/>
      <c r="AW782" s="7"/>
      <c r="AX782" s="7"/>
      <c r="AY782" s="7"/>
      <c r="AZ782" s="7"/>
      <c r="BA782" s="7"/>
      <c r="BB782" s="7"/>
      <c r="BC782" s="7"/>
      <c r="BD782" s="7"/>
      <c r="BE782" s="7"/>
      <c r="BF782" s="7"/>
      <c r="BG782" s="7"/>
      <c r="BH782" s="7"/>
      <c r="BI782" s="7"/>
      <c r="BJ782" s="7"/>
      <c r="BK782" s="7"/>
      <c r="BL782" s="7"/>
      <c r="BM782" s="7"/>
      <c r="BN782" s="7"/>
      <c r="BO782" s="7"/>
      <c r="BP782" s="7"/>
      <c r="BQ782" s="7"/>
      <c r="BR782" s="7"/>
      <c r="BS782" s="150"/>
      <c r="BT782" s="150"/>
      <c r="BU782" s="150"/>
      <c r="BV782" s="150"/>
      <c r="BW782" s="150"/>
      <c r="BX782" s="7"/>
      <c r="BY782" s="7"/>
    </row>
    <row r="783" spans="1:77" ht="15.75"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c r="AA783" s="7"/>
      <c r="AB783" s="7"/>
      <c r="AC783" s="7"/>
      <c r="AD783" s="7"/>
      <c r="AE783" s="7"/>
      <c r="AF783" s="7"/>
      <c r="AG783" s="7"/>
      <c r="AH783" s="7"/>
      <c r="AI783" s="7"/>
      <c r="AJ783" s="7"/>
      <c r="AK783" s="7"/>
      <c r="AL783" s="7"/>
      <c r="AM783" s="7"/>
      <c r="AN783" s="7"/>
      <c r="AO783" s="7"/>
      <c r="AP783" s="7"/>
      <c r="AQ783" s="7"/>
      <c r="AR783" s="7"/>
      <c r="AS783" s="7"/>
      <c r="AT783" s="7"/>
      <c r="AU783" s="7"/>
      <c r="AV783" s="7"/>
      <c r="AW783" s="7"/>
      <c r="AX783" s="7"/>
      <c r="AY783" s="7"/>
      <c r="AZ783" s="7"/>
      <c r="BA783" s="7"/>
      <c r="BB783" s="7"/>
      <c r="BC783" s="7"/>
      <c r="BD783" s="7"/>
      <c r="BE783" s="7"/>
      <c r="BF783" s="7"/>
      <c r="BG783" s="7"/>
      <c r="BH783" s="7"/>
      <c r="BI783" s="7"/>
      <c r="BJ783" s="7"/>
      <c r="BK783" s="7"/>
      <c r="BL783" s="7"/>
      <c r="BM783" s="7"/>
      <c r="BN783" s="7"/>
      <c r="BO783" s="7"/>
      <c r="BP783" s="7"/>
      <c r="BQ783" s="7"/>
      <c r="BR783" s="7"/>
      <c r="BS783" s="150"/>
      <c r="BT783" s="150"/>
      <c r="BU783" s="150"/>
      <c r="BV783" s="150"/>
      <c r="BW783" s="150"/>
      <c r="BX783" s="7"/>
      <c r="BY783" s="7"/>
    </row>
    <row r="784" spans="1:77" ht="15.75"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c r="AA784" s="7"/>
      <c r="AB784" s="7"/>
      <c r="AC784" s="7"/>
      <c r="AD784" s="7"/>
      <c r="AE784" s="7"/>
      <c r="AF784" s="7"/>
      <c r="AG784" s="7"/>
      <c r="AH784" s="7"/>
      <c r="AI784" s="7"/>
      <c r="AJ784" s="7"/>
      <c r="AK784" s="7"/>
      <c r="AL784" s="7"/>
      <c r="AM784" s="7"/>
      <c r="AN784" s="7"/>
      <c r="AO784" s="7"/>
      <c r="AP784" s="7"/>
      <c r="AQ784" s="7"/>
      <c r="AR784" s="7"/>
      <c r="AS784" s="7"/>
      <c r="AT784" s="7"/>
      <c r="AU784" s="7"/>
      <c r="AV784" s="7"/>
      <c r="AW784" s="7"/>
      <c r="AX784" s="7"/>
      <c r="AY784" s="7"/>
      <c r="AZ784" s="7"/>
      <c r="BA784" s="7"/>
      <c r="BB784" s="7"/>
      <c r="BC784" s="7"/>
      <c r="BD784" s="7"/>
      <c r="BE784" s="7"/>
      <c r="BF784" s="7"/>
      <c r="BG784" s="7"/>
      <c r="BH784" s="7"/>
      <c r="BI784" s="7"/>
      <c r="BJ784" s="7"/>
      <c r="BK784" s="7"/>
      <c r="BL784" s="7"/>
      <c r="BM784" s="7"/>
      <c r="BN784" s="7"/>
      <c r="BO784" s="7"/>
      <c r="BP784" s="7"/>
      <c r="BQ784" s="7"/>
      <c r="BR784" s="7"/>
      <c r="BS784" s="150"/>
      <c r="BT784" s="150"/>
      <c r="BU784" s="150"/>
      <c r="BV784" s="150"/>
      <c r="BW784" s="150"/>
      <c r="BX784" s="7"/>
      <c r="BY784" s="7"/>
    </row>
    <row r="785" spans="1:77" ht="15.75"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c r="AA785" s="7"/>
      <c r="AB785" s="7"/>
      <c r="AC785" s="7"/>
      <c r="AD785" s="7"/>
      <c r="AE785" s="7"/>
      <c r="AF785" s="7"/>
      <c r="AG785" s="7"/>
      <c r="AH785" s="7"/>
      <c r="AI785" s="7"/>
      <c r="AJ785" s="7"/>
      <c r="AK785" s="7"/>
      <c r="AL785" s="7"/>
      <c r="AM785" s="7"/>
      <c r="AN785" s="7"/>
      <c r="AO785" s="7"/>
      <c r="AP785" s="7"/>
      <c r="AQ785" s="7"/>
      <c r="AR785" s="7"/>
      <c r="AS785" s="7"/>
      <c r="AT785" s="7"/>
      <c r="AU785" s="7"/>
      <c r="AV785" s="7"/>
      <c r="AW785" s="7"/>
      <c r="AX785" s="7"/>
      <c r="AY785" s="7"/>
      <c r="AZ785" s="7"/>
      <c r="BA785" s="7"/>
      <c r="BB785" s="7"/>
      <c r="BC785" s="7"/>
      <c r="BD785" s="7"/>
      <c r="BE785" s="7"/>
      <c r="BF785" s="7"/>
      <c r="BG785" s="7"/>
      <c r="BH785" s="7"/>
      <c r="BI785" s="7"/>
      <c r="BJ785" s="7"/>
      <c r="BK785" s="7"/>
      <c r="BL785" s="7"/>
      <c r="BM785" s="7"/>
      <c r="BN785" s="7"/>
      <c r="BO785" s="7"/>
      <c r="BP785" s="7"/>
      <c r="BQ785" s="7"/>
      <c r="BR785" s="7"/>
      <c r="BS785" s="150"/>
      <c r="BT785" s="150"/>
      <c r="BU785" s="150"/>
      <c r="BV785" s="150"/>
      <c r="BW785" s="150"/>
      <c r="BX785" s="7"/>
      <c r="BY785" s="7"/>
    </row>
    <row r="786" spans="1:77" ht="15.75"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c r="AA786" s="7"/>
      <c r="AB786" s="7"/>
      <c r="AC786" s="7"/>
      <c r="AD786" s="7"/>
      <c r="AE786" s="7"/>
      <c r="AF786" s="7"/>
      <c r="AG786" s="7"/>
      <c r="AH786" s="7"/>
      <c r="AI786" s="7"/>
      <c r="AJ786" s="7"/>
      <c r="AK786" s="7"/>
      <c r="AL786" s="7"/>
      <c r="AM786" s="7"/>
      <c r="AN786" s="7"/>
      <c r="AO786" s="7"/>
      <c r="AP786" s="7"/>
      <c r="AQ786" s="7"/>
      <c r="AR786" s="7"/>
      <c r="AS786" s="7"/>
      <c r="AT786" s="7"/>
      <c r="AU786" s="7"/>
      <c r="AV786" s="7"/>
      <c r="AW786" s="7"/>
      <c r="AX786" s="7"/>
      <c r="AY786" s="7"/>
      <c r="AZ786" s="7"/>
      <c r="BA786" s="7"/>
      <c r="BB786" s="7"/>
      <c r="BC786" s="7"/>
      <c r="BD786" s="7"/>
      <c r="BE786" s="7"/>
      <c r="BF786" s="7"/>
      <c r="BG786" s="7"/>
      <c r="BH786" s="7"/>
      <c r="BI786" s="7"/>
      <c r="BJ786" s="7"/>
      <c r="BK786" s="7"/>
      <c r="BL786" s="7"/>
      <c r="BM786" s="7"/>
      <c r="BN786" s="7"/>
      <c r="BO786" s="7"/>
      <c r="BP786" s="7"/>
      <c r="BQ786" s="7"/>
      <c r="BR786" s="7"/>
      <c r="BS786" s="150"/>
      <c r="BT786" s="150"/>
      <c r="BU786" s="150"/>
      <c r="BV786" s="150"/>
      <c r="BW786" s="150"/>
      <c r="BX786" s="7"/>
      <c r="BY786" s="7"/>
    </row>
    <row r="787" spans="1:77" ht="15.75"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c r="AA787" s="7"/>
      <c r="AB787" s="7"/>
      <c r="AC787" s="7"/>
      <c r="AD787" s="7"/>
      <c r="AE787" s="7"/>
      <c r="AF787" s="7"/>
      <c r="AG787" s="7"/>
      <c r="AH787" s="7"/>
      <c r="AI787" s="7"/>
      <c r="AJ787" s="7"/>
      <c r="AK787" s="7"/>
      <c r="AL787" s="7"/>
      <c r="AM787" s="7"/>
      <c r="AN787" s="7"/>
      <c r="AO787" s="7"/>
      <c r="AP787" s="7"/>
      <c r="AQ787" s="7"/>
      <c r="AR787" s="7"/>
      <c r="AS787" s="7"/>
      <c r="AT787" s="7"/>
      <c r="AU787" s="7"/>
      <c r="AV787" s="7"/>
      <c r="AW787" s="7"/>
      <c r="AX787" s="7"/>
      <c r="AY787" s="7"/>
      <c r="AZ787" s="7"/>
      <c r="BA787" s="7"/>
      <c r="BB787" s="7"/>
      <c r="BC787" s="7"/>
      <c r="BD787" s="7"/>
      <c r="BE787" s="7"/>
      <c r="BF787" s="7"/>
      <c r="BG787" s="7"/>
      <c r="BH787" s="7"/>
      <c r="BI787" s="7"/>
      <c r="BJ787" s="7"/>
      <c r="BK787" s="7"/>
      <c r="BL787" s="7"/>
      <c r="BM787" s="7"/>
      <c r="BN787" s="7"/>
      <c r="BO787" s="7"/>
      <c r="BP787" s="7"/>
      <c r="BQ787" s="7"/>
      <c r="BR787" s="7"/>
      <c r="BS787" s="150"/>
      <c r="BT787" s="150"/>
      <c r="BU787" s="150"/>
      <c r="BV787" s="150"/>
      <c r="BW787" s="150"/>
      <c r="BX787" s="7"/>
      <c r="BY787" s="7"/>
    </row>
    <row r="788" spans="1:77" ht="15.75"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c r="AA788" s="7"/>
      <c r="AB788" s="7"/>
      <c r="AC788" s="7"/>
      <c r="AD788" s="7"/>
      <c r="AE788" s="7"/>
      <c r="AF788" s="7"/>
      <c r="AG788" s="7"/>
      <c r="AH788" s="7"/>
      <c r="AI788" s="7"/>
      <c r="AJ788" s="7"/>
      <c r="AK788" s="7"/>
      <c r="AL788" s="7"/>
      <c r="AM788" s="7"/>
      <c r="AN788" s="7"/>
      <c r="AO788" s="7"/>
      <c r="AP788" s="7"/>
      <c r="AQ788" s="7"/>
      <c r="AR788" s="7"/>
      <c r="AS788" s="7"/>
      <c r="AT788" s="7"/>
      <c r="AU788" s="7"/>
      <c r="AV788" s="7"/>
      <c r="AW788" s="7"/>
      <c r="AX788" s="7"/>
      <c r="AY788" s="7"/>
      <c r="AZ788" s="7"/>
      <c r="BA788" s="7"/>
      <c r="BB788" s="7"/>
      <c r="BC788" s="7"/>
      <c r="BD788" s="7"/>
      <c r="BE788" s="7"/>
      <c r="BF788" s="7"/>
      <c r="BG788" s="7"/>
      <c r="BH788" s="7"/>
      <c r="BI788" s="7"/>
      <c r="BJ788" s="7"/>
      <c r="BK788" s="7"/>
      <c r="BL788" s="7"/>
      <c r="BM788" s="7"/>
      <c r="BN788" s="7"/>
      <c r="BO788" s="7"/>
      <c r="BP788" s="7"/>
      <c r="BQ788" s="7"/>
      <c r="BR788" s="7"/>
      <c r="BS788" s="150"/>
      <c r="BT788" s="150"/>
      <c r="BU788" s="150"/>
      <c r="BV788" s="150"/>
      <c r="BW788" s="150"/>
      <c r="BX788" s="7"/>
      <c r="BY788" s="7"/>
    </row>
    <row r="789" spans="1:77" ht="15.75"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c r="AA789" s="7"/>
      <c r="AB789" s="7"/>
      <c r="AC789" s="7"/>
      <c r="AD789" s="7"/>
      <c r="AE789" s="7"/>
      <c r="AF789" s="7"/>
      <c r="AG789" s="7"/>
      <c r="AH789" s="7"/>
      <c r="AI789" s="7"/>
      <c r="AJ789" s="7"/>
      <c r="AK789" s="7"/>
      <c r="AL789" s="7"/>
      <c r="AM789" s="7"/>
      <c r="AN789" s="7"/>
      <c r="AO789" s="7"/>
      <c r="AP789" s="7"/>
      <c r="AQ789" s="7"/>
      <c r="AR789" s="7"/>
      <c r="AS789" s="7"/>
      <c r="AT789" s="7"/>
      <c r="AU789" s="7"/>
      <c r="AV789" s="7"/>
      <c r="AW789" s="7"/>
      <c r="AX789" s="7"/>
      <c r="AY789" s="7"/>
      <c r="AZ789" s="7"/>
      <c r="BA789" s="7"/>
      <c r="BB789" s="7"/>
      <c r="BC789" s="7"/>
      <c r="BD789" s="7"/>
      <c r="BE789" s="7"/>
      <c r="BF789" s="7"/>
      <c r="BG789" s="7"/>
      <c r="BH789" s="7"/>
      <c r="BI789" s="7"/>
      <c r="BJ789" s="7"/>
      <c r="BK789" s="7"/>
      <c r="BL789" s="7"/>
      <c r="BM789" s="7"/>
      <c r="BN789" s="7"/>
      <c r="BO789" s="7"/>
      <c r="BP789" s="7"/>
      <c r="BQ789" s="7"/>
      <c r="BR789" s="7"/>
      <c r="BS789" s="150"/>
      <c r="BT789" s="150"/>
      <c r="BU789" s="150"/>
      <c r="BV789" s="150"/>
      <c r="BW789" s="150"/>
      <c r="BX789" s="7"/>
      <c r="BY789" s="7"/>
    </row>
    <row r="790" spans="1:77" ht="15.75"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c r="AA790" s="7"/>
      <c r="AB790" s="7"/>
      <c r="AC790" s="7"/>
      <c r="AD790" s="7"/>
      <c r="AE790" s="7"/>
      <c r="AF790" s="7"/>
      <c r="AG790" s="7"/>
      <c r="AH790" s="7"/>
      <c r="AI790" s="7"/>
      <c r="AJ790" s="7"/>
      <c r="AK790" s="7"/>
      <c r="AL790" s="7"/>
      <c r="AM790" s="7"/>
      <c r="AN790" s="7"/>
      <c r="AO790" s="7"/>
      <c r="AP790" s="7"/>
      <c r="AQ790" s="7"/>
      <c r="AR790" s="7"/>
      <c r="AS790" s="7"/>
      <c r="AT790" s="7"/>
      <c r="AU790" s="7"/>
      <c r="AV790" s="7"/>
      <c r="AW790" s="7"/>
      <c r="AX790" s="7"/>
      <c r="AY790" s="7"/>
      <c r="AZ790" s="7"/>
      <c r="BA790" s="7"/>
      <c r="BB790" s="7"/>
      <c r="BC790" s="7"/>
      <c r="BD790" s="7"/>
      <c r="BE790" s="7"/>
      <c r="BF790" s="7"/>
      <c r="BG790" s="7"/>
      <c r="BH790" s="7"/>
      <c r="BI790" s="7"/>
      <c r="BJ790" s="7"/>
      <c r="BK790" s="7"/>
      <c r="BL790" s="7"/>
      <c r="BM790" s="7"/>
      <c r="BN790" s="7"/>
      <c r="BO790" s="7"/>
      <c r="BP790" s="7"/>
      <c r="BQ790" s="7"/>
      <c r="BR790" s="7"/>
      <c r="BS790" s="150"/>
      <c r="BT790" s="150"/>
      <c r="BU790" s="150"/>
      <c r="BV790" s="150"/>
      <c r="BW790" s="150"/>
      <c r="BX790" s="7"/>
      <c r="BY790" s="7"/>
    </row>
    <row r="791" spans="1:77" ht="15.75"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c r="AA791" s="7"/>
      <c r="AB791" s="7"/>
      <c r="AC791" s="7"/>
      <c r="AD791" s="7"/>
      <c r="AE791" s="7"/>
      <c r="AF791" s="7"/>
      <c r="AG791" s="7"/>
      <c r="AH791" s="7"/>
      <c r="AI791" s="7"/>
      <c r="AJ791" s="7"/>
      <c r="AK791" s="7"/>
      <c r="AL791" s="7"/>
      <c r="AM791" s="7"/>
      <c r="AN791" s="7"/>
      <c r="AO791" s="7"/>
      <c r="AP791" s="7"/>
      <c r="AQ791" s="7"/>
      <c r="AR791" s="7"/>
      <c r="AS791" s="7"/>
      <c r="AT791" s="7"/>
      <c r="AU791" s="7"/>
      <c r="AV791" s="7"/>
      <c r="AW791" s="7"/>
      <c r="AX791" s="7"/>
      <c r="AY791" s="7"/>
      <c r="AZ791" s="7"/>
      <c r="BA791" s="7"/>
      <c r="BB791" s="7"/>
      <c r="BC791" s="7"/>
      <c r="BD791" s="7"/>
      <c r="BE791" s="7"/>
      <c r="BF791" s="7"/>
      <c r="BG791" s="7"/>
      <c r="BH791" s="7"/>
      <c r="BI791" s="7"/>
      <c r="BJ791" s="7"/>
      <c r="BK791" s="7"/>
      <c r="BL791" s="7"/>
      <c r="BM791" s="7"/>
      <c r="BN791" s="7"/>
      <c r="BO791" s="7"/>
      <c r="BP791" s="7"/>
      <c r="BQ791" s="7"/>
      <c r="BR791" s="7"/>
      <c r="BS791" s="150"/>
      <c r="BT791" s="150"/>
      <c r="BU791" s="150"/>
      <c r="BV791" s="150"/>
      <c r="BW791" s="150"/>
      <c r="BX791" s="7"/>
      <c r="BY791" s="7"/>
    </row>
    <row r="792" spans="1:77" ht="15.75"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c r="AA792" s="7"/>
      <c r="AB792" s="7"/>
      <c r="AC792" s="7"/>
      <c r="AD792" s="7"/>
      <c r="AE792" s="7"/>
      <c r="AF792" s="7"/>
      <c r="AG792" s="7"/>
      <c r="AH792" s="7"/>
      <c r="AI792" s="7"/>
      <c r="AJ792" s="7"/>
      <c r="AK792" s="7"/>
      <c r="AL792" s="7"/>
      <c r="AM792" s="7"/>
      <c r="AN792" s="7"/>
      <c r="AO792" s="7"/>
      <c r="AP792" s="7"/>
      <c r="AQ792" s="7"/>
      <c r="AR792" s="7"/>
      <c r="AS792" s="7"/>
      <c r="AT792" s="7"/>
      <c r="AU792" s="7"/>
      <c r="AV792" s="7"/>
      <c r="AW792" s="7"/>
      <c r="AX792" s="7"/>
      <c r="AY792" s="7"/>
      <c r="AZ792" s="7"/>
      <c r="BA792" s="7"/>
      <c r="BB792" s="7"/>
      <c r="BC792" s="7"/>
      <c r="BD792" s="7"/>
      <c r="BE792" s="7"/>
      <c r="BF792" s="7"/>
      <c r="BG792" s="7"/>
      <c r="BH792" s="7"/>
      <c r="BI792" s="7"/>
      <c r="BJ792" s="7"/>
      <c r="BK792" s="7"/>
      <c r="BL792" s="7"/>
      <c r="BM792" s="7"/>
      <c r="BN792" s="7"/>
      <c r="BO792" s="7"/>
      <c r="BP792" s="7"/>
      <c r="BQ792" s="7"/>
      <c r="BR792" s="7"/>
      <c r="BS792" s="150"/>
      <c r="BT792" s="150"/>
      <c r="BU792" s="150"/>
      <c r="BV792" s="150"/>
      <c r="BW792" s="150"/>
      <c r="BX792" s="7"/>
      <c r="BY792" s="7"/>
    </row>
    <row r="793" spans="1:77" ht="15.75"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c r="AA793" s="7"/>
      <c r="AB793" s="7"/>
      <c r="AC793" s="7"/>
      <c r="AD793" s="7"/>
      <c r="AE793" s="7"/>
      <c r="AF793" s="7"/>
      <c r="AG793" s="7"/>
      <c r="AH793" s="7"/>
      <c r="AI793" s="7"/>
      <c r="AJ793" s="7"/>
      <c r="AK793" s="7"/>
      <c r="AL793" s="7"/>
      <c r="AM793" s="7"/>
      <c r="AN793" s="7"/>
      <c r="AO793" s="7"/>
      <c r="AP793" s="7"/>
      <c r="AQ793" s="7"/>
      <c r="AR793" s="7"/>
      <c r="AS793" s="7"/>
      <c r="AT793" s="7"/>
      <c r="AU793" s="7"/>
      <c r="AV793" s="7"/>
      <c r="AW793" s="7"/>
      <c r="AX793" s="7"/>
      <c r="AY793" s="7"/>
      <c r="AZ793" s="7"/>
      <c r="BA793" s="7"/>
      <c r="BB793" s="7"/>
      <c r="BC793" s="7"/>
      <c r="BD793" s="7"/>
      <c r="BE793" s="7"/>
      <c r="BF793" s="7"/>
      <c r="BG793" s="7"/>
      <c r="BH793" s="7"/>
      <c r="BI793" s="7"/>
      <c r="BJ793" s="7"/>
      <c r="BK793" s="7"/>
      <c r="BL793" s="7"/>
      <c r="BM793" s="7"/>
      <c r="BN793" s="7"/>
      <c r="BO793" s="7"/>
      <c r="BP793" s="7"/>
      <c r="BQ793" s="7"/>
      <c r="BR793" s="7"/>
      <c r="BS793" s="150"/>
      <c r="BT793" s="150"/>
      <c r="BU793" s="150"/>
      <c r="BV793" s="150"/>
      <c r="BW793" s="150"/>
      <c r="BX793" s="7"/>
      <c r="BY793" s="7"/>
    </row>
    <row r="794" spans="1:77" ht="15.75"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c r="AA794" s="7"/>
      <c r="AB794" s="7"/>
      <c r="AC794" s="7"/>
      <c r="AD794" s="7"/>
      <c r="AE794" s="7"/>
      <c r="AF794" s="7"/>
      <c r="AG794" s="7"/>
      <c r="AH794" s="7"/>
      <c r="AI794" s="7"/>
      <c r="AJ794" s="7"/>
      <c r="AK794" s="7"/>
      <c r="AL794" s="7"/>
      <c r="AM794" s="7"/>
      <c r="AN794" s="7"/>
      <c r="AO794" s="7"/>
      <c r="AP794" s="7"/>
      <c r="AQ794" s="7"/>
      <c r="AR794" s="7"/>
      <c r="AS794" s="7"/>
      <c r="AT794" s="7"/>
      <c r="AU794" s="7"/>
      <c r="AV794" s="7"/>
      <c r="AW794" s="7"/>
      <c r="AX794" s="7"/>
      <c r="AY794" s="7"/>
      <c r="AZ794" s="7"/>
      <c r="BA794" s="7"/>
      <c r="BB794" s="7"/>
      <c r="BC794" s="7"/>
      <c r="BD794" s="7"/>
      <c r="BE794" s="7"/>
      <c r="BF794" s="7"/>
      <c r="BG794" s="7"/>
      <c r="BH794" s="7"/>
      <c r="BI794" s="7"/>
      <c r="BJ794" s="7"/>
      <c r="BK794" s="7"/>
      <c r="BL794" s="7"/>
      <c r="BM794" s="7"/>
      <c r="BN794" s="7"/>
      <c r="BO794" s="7"/>
      <c r="BP794" s="7"/>
      <c r="BQ794" s="7"/>
      <c r="BR794" s="7"/>
      <c r="BS794" s="150"/>
      <c r="BT794" s="150"/>
      <c r="BU794" s="150"/>
      <c r="BV794" s="150"/>
      <c r="BW794" s="150"/>
      <c r="BX794" s="7"/>
      <c r="BY794" s="7"/>
    </row>
    <row r="795" spans="1:77" ht="15.75"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c r="AA795" s="7"/>
      <c r="AB795" s="7"/>
      <c r="AC795" s="7"/>
      <c r="AD795" s="7"/>
      <c r="AE795" s="7"/>
      <c r="AF795" s="7"/>
      <c r="AG795" s="7"/>
      <c r="AH795" s="7"/>
      <c r="AI795" s="7"/>
      <c r="AJ795" s="7"/>
      <c r="AK795" s="7"/>
      <c r="AL795" s="7"/>
      <c r="AM795" s="7"/>
      <c r="AN795" s="7"/>
      <c r="AO795" s="7"/>
      <c r="AP795" s="7"/>
      <c r="AQ795" s="7"/>
      <c r="AR795" s="7"/>
      <c r="AS795" s="7"/>
      <c r="AT795" s="7"/>
      <c r="AU795" s="7"/>
      <c r="AV795" s="7"/>
      <c r="AW795" s="7"/>
      <c r="AX795" s="7"/>
      <c r="AY795" s="7"/>
      <c r="AZ795" s="7"/>
      <c r="BA795" s="7"/>
      <c r="BB795" s="7"/>
      <c r="BC795" s="7"/>
      <c r="BD795" s="7"/>
      <c r="BE795" s="7"/>
      <c r="BF795" s="7"/>
      <c r="BG795" s="7"/>
      <c r="BH795" s="7"/>
      <c r="BI795" s="7"/>
      <c r="BJ795" s="7"/>
      <c r="BK795" s="7"/>
      <c r="BL795" s="7"/>
      <c r="BM795" s="7"/>
      <c r="BN795" s="7"/>
      <c r="BO795" s="7"/>
      <c r="BP795" s="7"/>
      <c r="BQ795" s="7"/>
      <c r="BR795" s="7"/>
      <c r="BS795" s="150"/>
      <c r="BT795" s="150"/>
      <c r="BU795" s="150"/>
      <c r="BV795" s="150"/>
      <c r="BW795" s="150"/>
      <c r="BX795" s="7"/>
      <c r="BY795" s="7"/>
    </row>
    <row r="796" spans="1:77" ht="15.75"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c r="AA796" s="7"/>
      <c r="AB796" s="7"/>
      <c r="AC796" s="7"/>
      <c r="AD796" s="7"/>
      <c r="AE796" s="7"/>
      <c r="AF796" s="7"/>
      <c r="AG796" s="7"/>
      <c r="AH796" s="7"/>
      <c r="AI796" s="7"/>
      <c r="AJ796" s="7"/>
      <c r="AK796" s="7"/>
      <c r="AL796" s="7"/>
      <c r="AM796" s="7"/>
      <c r="AN796" s="7"/>
      <c r="AO796" s="7"/>
      <c r="AP796" s="7"/>
      <c r="AQ796" s="7"/>
      <c r="AR796" s="7"/>
      <c r="AS796" s="7"/>
      <c r="AT796" s="7"/>
      <c r="AU796" s="7"/>
      <c r="AV796" s="7"/>
      <c r="AW796" s="7"/>
      <c r="AX796" s="7"/>
      <c r="AY796" s="7"/>
      <c r="AZ796" s="7"/>
      <c r="BA796" s="7"/>
      <c r="BB796" s="7"/>
      <c r="BC796" s="7"/>
      <c r="BD796" s="7"/>
      <c r="BE796" s="7"/>
      <c r="BF796" s="7"/>
      <c r="BG796" s="7"/>
      <c r="BH796" s="7"/>
      <c r="BI796" s="7"/>
      <c r="BJ796" s="7"/>
      <c r="BK796" s="7"/>
      <c r="BL796" s="7"/>
      <c r="BM796" s="7"/>
      <c r="BN796" s="7"/>
      <c r="BO796" s="7"/>
      <c r="BP796" s="7"/>
      <c r="BQ796" s="7"/>
      <c r="BR796" s="7"/>
      <c r="BS796" s="150"/>
      <c r="BT796" s="150"/>
      <c r="BU796" s="150"/>
      <c r="BV796" s="150"/>
      <c r="BW796" s="150"/>
      <c r="BX796" s="7"/>
      <c r="BY796" s="7"/>
    </row>
    <row r="797" spans="1:77" ht="15.75"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c r="AA797" s="7"/>
      <c r="AB797" s="7"/>
      <c r="AC797" s="7"/>
      <c r="AD797" s="7"/>
      <c r="AE797" s="7"/>
      <c r="AF797" s="7"/>
      <c r="AG797" s="7"/>
      <c r="AH797" s="7"/>
      <c r="AI797" s="7"/>
      <c r="AJ797" s="7"/>
      <c r="AK797" s="7"/>
      <c r="AL797" s="7"/>
      <c r="AM797" s="7"/>
      <c r="AN797" s="7"/>
      <c r="AO797" s="7"/>
      <c r="AP797" s="7"/>
      <c r="AQ797" s="7"/>
      <c r="AR797" s="7"/>
      <c r="AS797" s="7"/>
      <c r="AT797" s="7"/>
      <c r="AU797" s="7"/>
      <c r="AV797" s="7"/>
      <c r="AW797" s="7"/>
      <c r="AX797" s="7"/>
      <c r="AY797" s="7"/>
      <c r="AZ797" s="7"/>
      <c r="BA797" s="7"/>
      <c r="BB797" s="7"/>
      <c r="BC797" s="7"/>
      <c r="BD797" s="7"/>
      <c r="BE797" s="7"/>
      <c r="BF797" s="7"/>
      <c r="BG797" s="7"/>
      <c r="BH797" s="7"/>
      <c r="BI797" s="7"/>
      <c r="BJ797" s="7"/>
      <c r="BK797" s="7"/>
      <c r="BL797" s="7"/>
      <c r="BM797" s="7"/>
      <c r="BN797" s="7"/>
      <c r="BO797" s="7"/>
      <c r="BP797" s="7"/>
      <c r="BQ797" s="7"/>
      <c r="BR797" s="7"/>
      <c r="BS797" s="150"/>
      <c r="BT797" s="150"/>
      <c r="BU797" s="150"/>
      <c r="BV797" s="150"/>
      <c r="BW797" s="150"/>
      <c r="BX797" s="7"/>
      <c r="BY797" s="7"/>
    </row>
    <row r="798" spans="1:77" ht="15.75"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c r="AA798" s="7"/>
      <c r="AB798" s="7"/>
      <c r="AC798" s="7"/>
      <c r="AD798" s="7"/>
      <c r="AE798" s="7"/>
      <c r="AF798" s="7"/>
      <c r="AG798" s="7"/>
      <c r="AH798" s="7"/>
      <c r="AI798" s="7"/>
      <c r="AJ798" s="7"/>
      <c r="AK798" s="7"/>
      <c r="AL798" s="7"/>
      <c r="AM798" s="7"/>
      <c r="AN798" s="7"/>
      <c r="AO798" s="7"/>
      <c r="AP798" s="7"/>
      <c r="AQ798" s="7"/>
      <c r="AR798" s="7"/>
      <c r="AS798" s="7"/>
      <c r="AT798" s="7"/>
      <c r="AU798" s="7"/>
      <c r="AV798" s="7"/>
      <c r="AW798" s="7"/>
      <c r="AX798" s="7"/>
      <c r="AY798" s="7"/>
      <c r="AZ798" s="7"/>
      <c r="BA798" s="7"/>
      <c r="BB798" s="7"/>
      <c r="BC798" s="7"/>
      <c r="BD798" s="7"/>
      <c r="BE798" s="7"/>
      <c r="BF798" s="7"/>
      <c r="BG798" s="7"/>
      <c r="BH798" s="7"/>
      <c r="BI798" s="7"/>
      <c r="BJ798" s="7"/>
      <c r="BK798" s="7"/>
      <c r="BL798" s="7"/>
      <c r="BM798" s="7"/>
      <c r="BN798" s="7"/>
      <c r="BO798" s="7"/>
      <c r="BP798" s="7"/>
      <c r="BQ798" s="7"/>
      <c r="BR798" s="7"/>
      <c r="BS798" s="150"/>
      <c r="BT798" s="150"/>
      <c r="BU798" s="150"/>
      <c r="BV798" s="150"/>
      <c r="BW798" s="150"/>
      <c r="BX798" s="7"/>
      <c r="BY798" s="7"/>
    </row>
    <row r="799" spans="1:77" ht="15.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c r="AA799" s="7"/>
      <c r="AB799" s="7"/>
      <c r="AC799" s="7"/>
      <c r="AD799" s="7"/>
      <c r="AE799" s="7"/>
      <c r="AF799" s="7"/>
      <c r="AG799" s="7"/>
      <c r="AH799" s="7"/>
      <c r="AI799" s="7"/>
      <c r="AJ799" s="7"/>
      <c r="AK799" s="7"/>
      <c r="AL799" s="7"/>
      <c r="AM799" s="7"/>
      <c r="AN799" s="7"/>
      <c r="AO799" s="7"/>
      <c r="AP799" s="7"/>
      <c r="AQ799" s="7"/>
      <c r="AR799" s="7"/>
      <c r="AS799" s="7"/>
      <c r="AT799" s="7"/>
      <c r="AU799" s="7"/>
      <c r="AV799" s="7"/>
      <c r="AW799" s="7"/>
      <c r="AX799" s="7"/>
      <c r="AY799" s="7"/>
      <c r="AZ799" s="7"/>
      <c r="BA799" s="7"/>
      <c r="BB799" s="7"/>
      <c r="BC799" s="7"/>
      <c r="BD799" s="7"/>
      <c r="BE799" s="7"/>
      <c r="BF799" s="7"/>
      <c r="BG799" s="7"/>
      <c r="BH799" s="7"/>
      <c r="BI799" s="7"/>
      <c r="BJ799" s="7"/>
      <c r="BK799" s="7"/>
      <c r="BL799" s="7"/>
      <c r="BM799" s="7"/>
      <c r="BN799" s="7"/>
      <c r="BO799" s="7"/>
      <c r="BP799" s="7"/>
      <c r="BQ799" s="7"/>
      <c r="BR799" s="7"/>
      <c r="BS799" s="150"/>
      <c r="BT799" s="150"/>
      <c r="BU799" s="150"/>
      <c r="BV799" s="150"/>
      <c r="BW799" s="150"/>
      <c r="BX799" s="7"/>
      <c r="BY799" s="7"/>
    </row>
    <row r="800" spans="1:77" ht="15.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c r="AB800" s="7"/>
      <c r="AC800" s="7"/>
      <c r="AD800" s="7"/>
      <c r="AE800" s="7"/>
      <c r="AF800" s="7"/>
      <c r="AG800" s="7"/>
      <c r="AH800" s="7"/>
      <c r="AI800" s="7"/>
      <c r="AJ800" s="7"/>
      <c r="AK800" s="7"/>
      <c r="AL800" s="7"/>
      <c r="AM800" s="7"/>
      <c r="AN800" s="7"/>
      <c r="AO800" s="7"/>
      <c r="AP800" s="7"/>
      <c r="AQ800" s="7"/>
      <c r="AR800" s="7"/>
      <c r="AS800" s="7"/>
      <c r="AT800" s="7"/>
      <c r="AU800" s="7"/>
      <c r="AV800" s="7"/>
      <c r="AW800" s="7"/>
      <c r="AX800" s="7"/>
      <c r="AY800" s="7"/>
      <c r="AZ800" s="7"/>
      <c r="BA800" s="7"/>
      <c r="BB800" s="7"/>
      <c r="BC800" s="7"/>
      <c r="BD800" s="7"/>
      <c r="BE800" s="7"/>
      <c r="BF800" s="7"/>
      <c r="BG800" s="7"/>
      <c r="BH800" s="7"/>
      <c r="BI800" s="7"/>
      <c r="BJ800" s="7"/>
      <c r="BK800" s="7"/>
      <c r="BL800" s="7"/>
      <c r="BM800" s="7"/>
      <c r="BN800" s="7"/>
      <c r="BO800" s="7"/>
      <c r="BP800" s="7"/>
      <c r="BQ800" s="7"/>
      <c r="BR800" s="7"/>
      <c r="BS800" s="150"/>
      <c r="BT800" s="150"/>
      <c r="BU800" s="150"/>
      <c r="BV800" s="150"/>
      <c r="BW800" s="150"/>
      <c r="BX800" s="7"/>
      <c r="BY800" s="7"/>
    </row>
    <row r="801" spans="1:77" ht="15.7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c r="AA801" s="7"/>
      <c r="AB801" s="7"/>
      <c r="AC801" s="7"/>
      <c r="AD801" s="7"/>
      <c r="AE801" s="7"/>
      <c r="AF801" s="7"/>
      <c r="AG801" s="7"/>
      <c r="AH801" s="7"/>
      <c r="AI801" s="7"/>
      <c r="AJ801" s="7"/>
      <c r="AK801" s="7"/>
      <c r="AL801" s="7"/>
      <c r="AM801" s="7"/>
      <c r="AN801" s="7"/>
      <c r="AO801" s="7"/>
      <c r="AP801" s="7"/>
      <c r="AQ801" s="7"/>
      <c r="AR801" s="7"/>
      <c r="AS801" s="7"/>
      <c r="AT801" s="7"/>
      <c r="AU801" s="7"/>
      <c r="AV801" s="7"/>
      <c r="AW801" s="7"/>
      <c r="AX801" s="7"/>
      <c r="AY801" s="7"/>
      <c r="AZ801" s="7"/>
      <c r="BA801" s="7"/>
      <c r="BB801" s="7"/>
      <c r="BC801" s="7"/>
      <c r="BD801" s="7"/>
      <c r="BE801" s="7"/>
      <c r="BF801" s="7"/>
      <c r="BG801" s="7"/>
      <c r="BH801" s="7"/>
      <c r="BI801" s="7"/>
      <c r="BJ801" s="7"/>
      <c r="BK801" s="7"/>
      <c r="BL801" s="7"/>
      <c r="BM801" s="7"/>
      <c r="BN801" s="7"/>
      <c r="BO801" s="7"/>
      <c r="BP801" s="7"/>
      <c r="BQ801" s="7"/>
      <c r="BR801" s="7"/>
      <c r="BS801" s="150"/>
      <c r="BT801" s="150"/>
      <c r="BU801" s="150"/>
      <c r="BV801" s="150"/>
      <c r="BW801" s="150"/>
      <c r="BX801" s="7"/>
      <c r="BY801" s="7"/>
    </row>
    <row r="802" spans="1:77" ht="15.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c r="AA802" s="7"/>
      <c r="AB802" s="7"/>
      <c r="AC802" s="7"/>
      <c r="AD802" s="7"/>
      <c r="AE802" s="7"/>
      <c r="AF802" s="7"/>
      <c r="AG802" s="7"/>
      <c r="AH802" s="7"/>
      <c r="AI802" s="7"/>
      <c r="AJ802" s="7"/>
      <c r="AK802" s="7"/>
      <c r="AL802" s="7"/>
      <c r="AM802" s="7"/>
      <c r="AN802" s="7"/>
      <c r="AO802" s="7"/>
      <c r="AP802" s="7"/>
      <c r="AQ802" s="7"/>
      <c r="AR802" s="7"/>
      <c r="AS802" s="7"/>
      <c r="AT802" s="7"/>
      <c r="AU802" s="7"/>
      <c r="AV802" s="7"/>
      <c r="AW802" s="7"/>
      <c r="AX802" s="7"/>
      <c r="AY802" s="7"/>
      <c r="AZ802" s="7"/>
      <c r="BA802" s="7"/>
      <c r="BB802" s="7"/>
      <c r="BC802" s="7"/>
      <c r="BD802" s="7"/>
      <c r="BE802" s="7"/>
      <c r="BF802" s="7"/>
      <c r="BG802" s="7"/>
      <c r="BH802" s="7"/>
      <c r="BI802" s="7"/>
      <c r="BJ802" s="7"/>
      <c r="BK802" s="7"/>
      <c r="BL802" s="7"/>
      <c r="BM802" s="7"/>
      <c r="BN802" s="7"/>
      <c r="BO802" s="7"/>
      <c r="BP802" s="7"/>
      <c r="BQ802" s="7"/>
      <c r="BR802" s="7"/>
      <c r="BS802" s="150"/>
      <c r="BT802" s="150"/>
      <c r="BU802" s="150"/>
      <c r="BV802" s="150"/>
      <c r="BW802" s="150"/>
      <c r="BX802" s="7"/>
      <c r="BY802" s="7"/>
    </row>
    <row r="803" spans="1:77" ht="15.7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c r="AA803" s="7"/>
      <c r="AB803" s="7"/>
      <c r="AC803" s="7"/>
      <c r="AD803" s="7"/>
      <c r="AE803" s="7"/>
      <c r="AF803" s="7"/>
      <c r="AG803" s="7"/>
      <c r="AH803" s="7"/>
      <c r="AI803" s="7"/>
      <c r="AJ803" s="7"/>
      <c r="AK803" s="7"/>
      <c r="AL803" s="7"/>
      <c r="AM803" s="7"/>
      <c r="AN803" s="7"/>
      <c r="AO803" s="7"/>
      <c r="AP803" s="7"/>
      <c r="AQ803" s="7"/>
      <c r="AR803" s="7"/>
      <c r="AS803" s="7"/>
      <c r="AT803" s="7"/>
      <c r="AU803" s="7"/>
      <c r="AV803" s="7"/>
      <c r="AW803" s="7"/>
      <c r="AX803" s="7"/>
      <c r="AY803" s="7"/>
      <c r="AZ803" s="7"/>
      <c r="BA803" s="7"/>
      <c r="BB803" s="7"/>
      <c r="BC803" s="7"/>
      <c r="BD803" s="7"/>
      <c r="BE803" s="7"/>
      <c r="BF803" s="7"/>
      <c r="BG803" s="7"/>
      <c r="BH803" s="7"/>
      <c r="BI803" s="7"/>
      <c r="BJ803" s="7"/>
      <c r="BK803" s="7"/>
      <c r="BL803" s="7"/>
      <c r="BM803" s="7"/>
      <c r="BN803" s="7"/>
      <c r="BO803" s="7"/>
      <c r="BP803" s="7"/>
      <c r="BQ803" s="7"/>
      <c r="BR803" s="7"/>
      <c r="BS803" s="150"/>
      <c r="BT803" s="150"/>
      <c r="BU803" s="150"/>
      <c r="BV803" s="150"/>
      <c r="BW803" s="150"/>
      <c r="BX803" s="7"/>
      <c r="BY803" s="7"/>
    </row>
    <row r="804" spans="1:77" ht="15.75"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c r="AA804" s="7"/>
      <c r="AB804" s="7"/>
      <c r="AC804" s="7"/>
      <c r="AD804" s="7"/>
      <c r="AE804" s="7"/>
      <c r="AF804" s="7"/>
      <c r="AG804" s="7"/>
      <c r="AH804" s="7"/>
      <c r="AI804" s="7"/>
      <c r="AJ804" s="7"/>
      <c r="AK804" s="7"/>
      <c r="AL804" s="7"/>
      <c r="AM804" s="7"/>
      <c r="AN804" s="7"/>
      <c r="AO804" s="7"/>
      <c r="AP804" s="7"/>
      <c r="AQ804" s="7"/>
      <c r="AR804" s="7"/>
      <c r="AS804" s="7"/>
      <c r="AT804" s="7"/>
      <c r="AU804" s="7"/>
      <c r="AV804" s="7"/>
      <c r="AW804" s="7"/>
      <c r="AX804" s="7"/>
      <c r="AY804" s="7"/>
      <c r="AZ804" s="7"/>
      <c r="BA804" s="7"/>
      <c r="BB804" s="7"/>
      <c r="BC804" s="7"/>
      <c r="BD804" s="7"/>
      <c r="BE804" s="7"/>
      <c r="BF804" s="7"/>
      <c r="BG804" s="7"/>
      <c r="BH804" s="7"/>
      <c r="BI804" s="7"/>
      <c r="BJ804" s="7"/>
      <c r="BK804" s="7"/>
      <c r="BL804" s="7"/>
      <c r="BM804" s="7"/>
      <c r="BN804" s="7"/>
      <c r="BO804" s="7"/>
      <c r="BP804" s="7"/>
      <c r="BQ804" s="7"/>
      <c r="BR804" s="7"/>
      <c r="BS804" s="150"/>
      <c r="BT804" s="150"/>
      <c r="BU804" s="150"/>
      <c r="BV804" s="150"/>
      <c r="BW804" s="150"/>
      <c r="BX804" s="7"/>
      <c r="BY804" s="7"/>
    </row>
    <row r="805" spans="1:77" ht="15.7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c r="AA805" s="7"/>
      <c r="AB805" s="7"/>
      <c r="AC805" s="7"/>
      <c r="AD805" s="7"/>
      <c r="AE805" s="7"/>
      <c r="AF805" s="7"/>
      <c r="AG805" s="7"/>
      <c r="AH805" s="7"/>
      <c r="AI805" s="7"/>
      <c r="AJ805" s="7"/>
      <c r="AK805" s="7"/>
      <c r="AL805" s="7"/>
      <c r="AM805" s="7"/>
      <c r="AN805" s="7"/>
      <c r="AO805" s="7"/>
      <c r="AP805" s="7"/>
      <c r="AQ805" s="7"/>
      <c r="AR805" s="7"/>
      <c r="AS805" s="7"/>
      <c r="AT805" s="7"/>
      <c r="AU805" s="7"/>
      <c r="AV805" s="7"/>
      <c r="AW805" s="7"/>
      <c r="AX805" s="7"/>
      <c r="AY805" s="7"/>
      <c r="AZ805" s="7"/>
      <c r="BA805" s="7"/>
      <c r="BB805" s="7"/>
      <c r="BC805" s="7"/>
      <c r="BD805" s="7"/>
      <c r="BE805" s="7"/>
      <c r="BF805" s="7"/>
      <c r="BG805" s="7"/>
      <c r="BH805" s="7"/>
      <c r="BI805" s="7"/>
      <c r="BJ805" s="7"/>
      <c r="BK805" s="7"/>
      <c r="BL805" s="7"/>
      <c r="BM805" s="7"/>
      <c r="BN805" s="7"/>
      <c r="BO805" s="7"/>
      <c r="BP805" s="7"/>
      <c r="BQ805" s="7"/>
      <c r="BR805" s="7"/>
      <c r="BS805" s="150"/>
      <c r="BT805" s="150"/>
      <c r="BU805" s="150"/>
      <c r="BV805" s="150"/>
      <c r="BW805" s="150"/>
      <c r="BX805" s="7"/>
      <c r="BY805" s="7"/>
    </row>
    <row r="806" spans="1:77" ht="15.7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c r="AA806" s="7"/>
      <c r="AB806" s="7"/>
      <c r="AC806" s="7"/>
      <c r="AD806" s="7"/>
      <c r="AE806" s="7"/>
      <c r="AF806" s="7"/>
      <c r="AG806" s="7"/>
      <c r="AH806" s="7"/>
      <c r="AI806" s="7"/>
      <c r="AJ806" s="7"/>
      <c r="AK806" s="7"/>
      <c r="AL806" s="7"/>
      <c r="AM806" s="7"/>
      <c r="AN806" s="7"/>
      <c r="AO806" s="7"/>
      <c r="AP806" s="7"/>
      <c r="AQ806" s="7"/>
      <c r="AR806" s="7"/>
      <c r="AS806" s="7"/>
      <c r="AT806" s="7"/>
      <c r="AU806" s="7"/>
      <c r="AV806" s="7"/>
      <c r="AW806" s="7"/>
      <c r="AX806" s="7"/>
      <c r="AY806" s="7"/>
      <c r="AZ806" s="7"/>
      <c r="BA806" s="7"/>
      <c r="BB806" s="7"/>
      <c r="BC806" s="7"/>
      <c r="BD806" s="7"/>
      <c r="BE806" s="7"/>
      <c r="BF806" s="7"/>
      <c r="BG806" s="7"/>
      <c r="BH806" s="7"/>
      <c r="BI806" s="7"/>
      <c r="BJ806" s="7"/>
      <c r="BK806" s="7"/>
      <c r="BL806" s="7"/>
      <c r="BM806" s="7"/>
      <c r="BN806" s="7"/>
      <c r="BO806" s="7"/>
      <c r="BP806" s="7"/>
      <c r="BQ806" s="7"/>
      <c r="BR806" s="7"/>
      <c r="BS806" s="150"/>
      <c r="BT806" s="150"/>
      <c r="BU806" s="150"/>
      <c r="BV806" s="150"/>
      <c r="BW806" s="150"/>
      <c r="BX806" s="7"/>
      <c r="BY806" s="7"/>
    </row>
    <row r="807" spans="1:77" ht="15.75"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c r="AA807" s="7"/>
      <c r="AB807" s="7"/>
      <c r="AC807" s="7"/>
      <c r="AD807" s="7"/>
      <c r="AE807" s="7"/>
      <c r="AF807" s="7"/>
      <c r="AG807" s="7"/>
      <c r="AH807" s="7"/>
      <c r="AI807" s="7"/>
      <c r="AJ807" s="7"/>
      <c r="AK807" s="7"/>
      <c r="AL807" s="7"/>
      <c r="AM807" s="7"/>
      <c r="AN807" s="7"/>
      <c r="AO807" s="7"/>
      <c r="AP807" s="7"/>
      <c r="AQ807" s="7"/>
      <c r="AR807" s="7"/>
      <c r="AS807" s="7"/>
      <c r="AT807" s="7"/>
      <c r="AU807" s="7"/>
      <c r="AV807" s="7"/>
      <c r="AW807" s="7"/>
      <c r="AX807" s="7"/>
      <c r="AY807" s="7"/>
      <c r="AZ807" s="7"/>
      <c r="BA807" s="7"/>
      <c r="BB807" s="7"/>
      <c r="BC807" s="7"/>
      <c r="BD807" s="7"/>
      <c r="BE807" s="7"/>
      <c r="BF807" s="7"/>
      <c r="BG807" s="7"/>
      <c r="BH807" s="7"/>
      <c r="BI807" s="7"/>
      <c r="BJ807" s="7"/>
      <c r="BK807" s="7"/>
      <c r="BL807" s="7"/>
      <c r="BM807" s="7"/>
      <c r="BN807" s="7"/>
      <c r="BO807" s="7"/>
      <c r="BP807" s="7"/>
      <c r="BQ807" s="7"/>
      <c r="BR807" s="7"/>
      <c r="BS807" s="150"/>
      <c r="BT807" s="150"/>
      <c r="BU807" s="150"/>
      <c r="BV807" s="150"/>
      <c r="BW807" s="150"/>
      <c r="BX807" s="7"/>
      <c r="BY807" s="7"/>
    </row>
    <row r="808" spans="1:77" ht="15.75"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c r="AA808" s="7"/>
      <c r="AB808" s="7"/>
      <c r="AC808" s="7"/>
      <c r="AD808" s="7"/>
      <c r="AE808" s="7"/>
      <c r="AF808" s="7"/>
      <c r="AG808" s="7"/>
      <c r="AH808" s="7"/>
      <c r="AI808" s="7"/>
      <c r="AJ808" s="7"/>
      <c r="AK808" s="7"/>
      <c r="AL808" s="7"/>
      <c r="AM808" s="7"/>
      <c r="AN808" s="7"/>
      <c r="AO808" s="7"/>
      <c r="AP808" s="7"/>
      <c r="AQ808" s="7"/>
      <c r="AR808" s="7"/>
      <c r="AS808" s="7"/>
      <c r="AT808" s="7"/>
      <c r="AU808" s="7"/>
      <c r="AV808" s="7"/>
      <c r="AW808" s="7"/>
      <c r="AX808" s="7"/>
      <c r="AY808" s="7"/>
      <c r="AZ808" s="7"/>
      <c r="BA808" s="7"/>
      <c r="BB808" s="7"/>
      <c r="BC808" s="7"/>
      <c r="BD808" s="7"/>
      <c r="BE808" s="7"/>
      <c r="BF808" s="7"/>
      <c r="BG808" s="7"/>
      <c r="BH808" s="7"/>
      <c r="BI808" s="7"/>
      <c r="BJ808" s="7"/>
      <c r="BK808" s="7"/>
      <c r="BL808" s="7"/>
      <c r="BM808" s="7"/>
      <c r="BN808" s="7"/>
      <c r="BO808" s="7"/>
      <c r="BP808" s="7"/>
      <c r="BQ808" s="7"/>
      <c r="BR808" s="7"/>
      <c r="BS808" s="150"/>
      <c r="BT808" s="150"/>
      <c r="BU808" s="150"/>
      <c r="BV808" s="150"/>
      <c r="BW808" s="150"/>
      <c r="BX808" s="7"/>
      <c r="BY808" s="7"/>
    </row>
    <row r="809" spans="1:77" ht="15.75"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c r="AA809" s="7"/>
      <c r="AB809" s="7"/>
      <c r="AC809" s="7"/>
      <c r="AD809" s="7"/>
      <c r="AE809" s="7"/>
      <c r="AF809" s="7"/>
      <c r="AG809" s="7"/>
      <c r="AH809" s="7"/>
      <c r="AI809" s="7"/>
      <c r="AJ809" s="7"/>
      <c r="AK809" s="7"/>
      <c r="AL809" s="7"/>
      <c r="AM809" s="7"/>
      <c r="AN809" s="7"/>
      <c r="AO809" s="7"/>
      <c r="AP809" s="7"/>
      <c r="AQ809" s="7"/>
      <c r="AR809" s="7"/>
      <c r="AS809" s="7"/>
      <c r="AT809" s="7"/>
      <c r="AU809" s="7"/>
      <c r="AV809" s="7"/>
      <c r="AW809" s="7"/>
      <c r="AX809" s="7"/>
      <c r="AY809" s="7"/>
      <c r="AZ809" s="7"/>
      <c r="BA809" s="7"/>
      <c r="BB809" s="7"/>
      <c r="BC809" s="7"/>
      <c r="BD809" s="7"/>
      <c r="BE809" s="7"/>
      <c r="BF809" s="7"/>
      <c r="BG809" s="7"/>
      <c r="BH809" s="7"/>
      <c r="BI809" s="7"/>
      <c r="BJ809" s="7"/>
      <c r="BK809" s="7"/>
      <c r="BL809" s="7"/>
      <c r="BM809" s="7"/>
      <c r="BN809" s="7"/>
      <c r="BO809" s="7"/>
      <c r="BP809" s="7"/>
      <c r="BQ809" s="7"/>
      <c r="BR809" s="7"/>
      <c r="BS809" s="150"/>
      <c r="BT809" s="150"/>
      <c r="BU809" s="150"/>
      <c r="BV809" s="150"/>
      <c r="BW809" s="150"/>
      <c r="BX809" s="7"/>
      <c r="BY809" s="7"/>
    </row>
    <row r="810" spans="1:77" ht="15.75"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c r="AA810" s="7"/>
      <c r="AB810" s="7"/>
      <c r="AC810" s="7"/>
      <c r="AD810" s="7"/>
      <c r="AE810" s="7"/>
      <c r="AF810" s="7"/>
      <c r="AG810" s="7"/>
      <c r="AH810" s="7"/>
      <c r="AI810" s="7"/>
      <c r="AJ810" s="7"/>
      <c r="AK810" s="7"/>
      <c r="AL810" s="7"/>
      <c r="AM810" s="7"/>
      <c r="AN810" s="7"/>
      <c r="AO810" s="7"/>
      <c r="AP810" s="7"/>
      <c r="AQ810" s="7"/>
      <c r="AR810" s="7"/>
      <c r="AS810" s="7"/>
      <c r="AT810" s="7"/>
      <c r="AU810" s="7"/>
      <c r="AV810" s="7"/>
      <c r="AW810" s="7"/>
      <c r="AX810" s="7"/>
      <c r="AY810" s="7"/>
      <c r="AZ810" s="7"/>
      <c r="BA810" s="7"/>
      <c r="BB810" s="7"/>
      <c r="BC810" s="7"/>
      <c r="BD810" s="7"/>
      <c r="BE810" s="7"/>
      <c r="BF810" s="7"/>
      <c r="BG810" s="7"/>
      <c r="BH810" s="7"/>
      <c r="BI810" s="7"/>
      <c r="BJ810" s="7"/>
      <c r="BK810" s="7"/>
      <c r="BL810" s="7"/>
      <c r="BM810" s="7"/>
      <c r="BN810" s="7"/>
      <c r="BO810" s="7"/>
      <c r="BP810" s="7"/>
      <c r="BQ810" s="7"/>
      <c r="BR810" s="7"/>
      <c r="BS810" s="150"/>
      <c r="BT810" s="150"/>
      <c r="BU810" s="150"/>
      <c r="BV810" s="150"/>
      <c r="BW810" s="150"/>
      <c r="BX810" s="7"/>
      <c r="BY810" s="7"/>
    </row>
    <row r="811" spans="1:77" ht="15.75"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c r="AA811" s="7"/>
      <c r="AB811" s="7"/>
      <c r="AC811" s="7"/>
      <c r="AD811" s="7"/>
      <c r="AE811" s="7"/>
      <c r="AF811" s="7"/>
      <c r="AG811" s="7"/>
      <c r="AH811" s="7"/>
      <c r="AI811" s="7"/>
      <c r="AJ811" s="7"/>
      <c r="AK811" s="7"/>
      <c r="AL811" s="7"/>
      <c r="AM811" s="7"/>
      <c r="AN811" s="7"/>
      <c r="AO811" s="7"/>
      <c r="AP811" s="7"/>
      <c r="AQ811" s="7"/>
      <c r="AR811" s="7"/>
      <c r="AS811" s="7"/>
      <c r="AT811" s="7"/>
      <c r="AU811" s="7"/>
      <c r="AV811" s="7"/>
      <c r="AW811" s="7"/>
      <c r="AX811" s="7"/>
      <c r="AY811" s="7"/>
      <c r="AZ811" s="7"/>
      <c r="BA811" s="7"/>
      <c r="BB811" s="7"/>
      <c r="BC811" s="7"/>
      <c r="BD811" s="7"/>
      <c r="BE811" s="7"/>
      <c r="BF811" s="7"/>
      <c r="BG811" s="7"/>
      <c r="BH811" s="7"/>
      <c r="BI811" s="7"/>
      <c r="BJ811" s="7"/>
      <c r="BK811" s="7"/>
      <c r="BL811" s="7"/>
      <c r="BM811" s="7"/>
      <c r="BN811" s="7"/>
      <c r="BO811" s="7"/>
      <c r="BP811" s="7"/>
      <c r="BQ811" s="7"/>
      <c r="BR811" s="7"/>
      <c r="BS811" s="150"/>
      <c r="BT811" s="150"/>
      <c r="BU811" s="150"/>
      <c r="BV811" s="150"/>
      <c r="BW811" s="150"/>
      <c r="BX811" s="7"/>
      <c r="BY811" s="7"/>
    </row>
    <row r="812" spans="1:77" ht="15.75"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c r="AA812" s="7"/>
      <c r="AB812" s="7"/>
      <c r="AC812" s="7"/>
      <c r="AD812" s="7"/>
      <c r="AE812" s="7"/>
      <c r="AF812" s="7"/>
      <c r="AG812" s="7"/>
      <c r="AH812" s="7"/>
      <c r="AI812" s="7"/>
      <c r="AJ812" s="7"/>
      <c r="AK812" s="7"/>
      <c r="AL812" s="7"/>
      <c r="AM812" s="7"/>
      <c r="AN812" s="7"/>
      <c r="AO812" s="7"/>
      <c r="AP812" s="7"/>
      <c r="AQ812" s="7"/>
      <c r="AR812" s="7"/>
      <c r="AS812" s="7"/>
      <c r="AT812" s="7"/>
      <c r="AU812" s="7"/>
      <c r="AV812" s="7"/>
      <c r="AW812" s="7"/>
      <c r="AX812" s="7"/>
      <c r="AY812" s="7"/>
      <c r="AZ812" s="7"/>
      <c r="BA812" s="7"/>
      <c r="BB812" s="7"/>
      <c r="BC812" s="7"/>
      <c r="BD812" s="7"/>
      <c r="BE812" s="7"/>
      <c r="BF812" s="7"/>
      <c r="BG812" s="7"/>
      <c r="BH812" s="7"/>
      <c r="BI812" s="7"/>
      <c r="BJ812" s="7"/>
      <c r="BK812" s="7"/>
      <c r="BL812" s="7"/>
      <c r="BM812" s="7"/>
      <c r="BN812" s="7"/>
      <c r="BO812" s="7"/>
      <c r="BP812" s="7"/>
      <c r="BQ812" s="7"/>
      <c r="BR812" s="7"/>
      <c r="BS812" s="150"/>
      <c r="BT812" s="150"/>
      <c r="BU812" s="150"/>
      <c r="BV812" s="150"/>
      <c r="BW812" s="150"/>
      <c r="BX812" s="7"/>
      <c r="BY812" s="7"/>
    </row>
    <row r="813" spans="1:77" ht="15.75"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c r="AA813" s="7"/>
      <c r="AB813" s="7"/>
      <c r="AC813" s="7"/>
      <c r="AD813" s="7"/>
      <c r="AE813" s="7"/>
      <c r="AF813" s="7"/>
      <c r="AG813" s="7"/>
      <c r="AH813" s="7"/>
      <c r="AI813" s="7"/>
      <c r="AJ813" s="7"/>
      <c r="AK813" s="7"/>
      <c r="AL813" s="7"/>
      <c r="AM813" s="7"/>
      <c r="AN813" s="7"/>
      <c r="AO813" s="7"/>
      <c r="AP813" s="7"/>
      <c r="AQ813" s="7"/>
      <c r="AR813" s="7"/>
      <c r="AS813" s="7"/>
      <c r="AT813" s="7"/>
      <c r="AU813" s="7"/>
      <c r="AV813" s="7"/>
      <c r="AW813" s="7"/>
      <c r="AX813" s="7"/>
      <c r="AY813" s="7"/>
      <c r="AZ813" s="7"/>
      <c r="BA813" s="7"/>
      <c r="BB813" s="7"/>
      <c r="BC813" s="7"/>
      <c r="BD813" s="7"/>
      <c r="BE813" s="7"/>
      <c r="BF813" s="7"/>
      <c r="BG813" s="7"/>
      <c r="BH813" s="7"/>
      <c r="BI813" s="7"/>
      <c r="BJ813" s="7"/>
      <c r="BK813" s="7"/>
      <c r="BL813" s="7"/>
      <c r="BM813" s="7"/>
      <c r="BN813" s="7"/>
      <c r="BO813" s="7"/>
      <c r="BP813" s="7"/>
      <c r="BQ813" s="7"/>
      <c r="BR813" s="7"/>
      <c r="BS813" s="150"/>
      <c r="BT813" s="150"/>
      <c r="BU813" s="150"/>
      <c r="BV813" s="150"/>
      <c r="BW813" s="150"/>
      <c r="BX813" s="7"/>
      <c r="BY813" s="7"/>
    </row>
    <row r="814" spans="1:77" ht="15.75"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c r="AA814" s="7"/>
      <c r="AB814" s="7"/>
      <c r="AC814" s="7"/>
      <c r="AD814" s="7"/>
      <c r="AE814" s="7"/>
      <c r="AF814" s="7"/>
      <c r="AG814" s="7"/>
      <c r="AH814" s="7"/>
      <c r="AI814" s="7"/>
      <c r="AJ814" s="7"/>
      <c r="AK814" s="7"/>
      <c r="AL814" s="7"/>
      <c r="AM814" s="7"/>
      <c r="AN814" s="7"/>
      <c r="AO814" s="7"/>
      <c r="AP814" s="7"/>
      <c r="AQ814" s="7"/>
      <c r="AR814" s="7"/>
      <c r="AS814" s="7"/>
      <c r="AT814" s="7"/>
      <c r="AU814" s="7"/>
      <c r="AV814" s="7"/>
      <c r="AW814" s="7"/>
      <c r="AX814" s="7"/>
      <c r="AY814" s="7"/>
      <c r="AZ814" s="7"/>
      <c r="BA814" s="7"/>
      <c r="BB814" s="7"/>
      <c r="BC814" s="7"/>
      <c r="BD814" s="7"/>
      <c r="BE814" s="7"/>
      <c r="BF814" s="7"/>
      <c r="BG814" s="7"/>
      <c r="BH814" s="7"/>
      <c r="BI814" s="7"/>
      <c r="BJ814" s="7"/>
      <c r="BK814" s="7"/>
      <c r="BL814" s="7"/>
      <c r="BM814" s="7"/>
      <c r="BN814" s="7"/>
      <c r="BO814" s="7"/>
      <c r="BP814" s="7"/>
      <c r="BQ814" s="7"/>
      <c r="BR814" s="7"/>
      <c r="BS814" s="150"/>
      <c r="BT814" s="150"/>
      <c r="BU814" s="150"/>
      <c r="BV814" s="150"/>
      <c r="BW814" s="150"/>
      <c r="BX814" s="7"/>
      <c r="BY814" s="7"/>
    </row>
    <row r="815" spans="1:77" ht="15.75"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c r="AA815" s="7"/>
      <c r="AB815" s="7"/>
      <c r="AC815" s="7"/>
      <c r="AD815" s="7"/>
      <c r="AE815" s="7"/>
      <c r="AF815" s="7"/>
      <c r="AG815" s="7"/>
      <c r="AH815" s="7"/>
      <c r="AI815" s="7"/>
      <c r="AJ815" s="7"/>
      <c r="AK815" s="7"/>
      <c r="AL815" s="7"/>
      <c r="AM815" s="7"/>
      <c r="AN815" s="7"/>
      <c r="AO815" s="7"/>
      <c r="AP815" s="7"/>
      <c r="AQ815" s="7"/>
      <c r="AR815" s="7"/>
      <c r="AS815" s="7"/>
      <c r="AT815" s="7"/>
      <c r="AU815" s="7"/>
      <c r="AV815" s="7"/>
      <c r="AW815" s="7"/>
      <c r="AX815" s="7"/>
      <c r="AY815" s="7"/>
      <c r="AZ815" s="7"/>
      <c r="BA815" s="7"/>
      <c r="BB815" s="7"/>
      <c r="BC815" s="7"/>
      <c r="BD815" s="7"/>
      <c r="BE815" s="7"/>
      <c r="BF815" s="7"/>
      <c r="BG815" s="7"/>
      <c r="BH815" s="7"/>
      <c r="BI815" s="7"/>
      <c r="BJ815" s="7"/>
      <c r="BK815" s="7"/>
      <c r="BL815" s="7"/>
      <c r="BM815" s="7"/>
      <c r="BN815" s="7"/>
      <c r="BO815" s="7"/>
      <c r="BP815" s="7"/>
      <c r="BQ815" s="7"/>
      <c r="BR815" s="7"/>
      <c r="BS815" s="150"/>
      <c r="BT815" s="150"/>
      <c r="BU815" s="150"/>
      <c r="BV815" s="150"/>
      <c r="BW815" s="150"/>
      <c r="BX815" s="7"/>
      <c r="BY815" s="7"/>
    </row>
    <row r="816" spans="1:77" ht="15.75"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c r="AA816" s="7"/>
      <c r="AB816" s="7"/>
      <c r="AC816" s="7"/>
      <c r="AD816" s="7"/>
      <c r="AE816" s="7"/>
      <c r="AF816" s="7"/>
      <c r="AG816" s="7"/>
      <c r="AH816" s="7"/>
      <c r="AI816" s="7"/>
      <c r="AJ816" s="7"/>
      <c r="AK816" s="7"/>
      <c r="AL816" s="7"/>
      <c r="AM816" s="7"/>
      <c r="AN816" s="7"/>
      <c r="AO816" s="7"/>
      <c r="AP816" s="7"/>
      <c r="AQ816" s="7"/>
      <c r="AR816" s="7"/>
      <c r="AS816" s="7"/>
      <c r="AT816" s="7"/>
      <c r="AU816" s="7"/>
      <c r="AV816" s="7"/>
      <c r="AW816" s="7"/>
      <c r="AX816" s="7"/>
      <c r="AY816" s="7"/>
      <c r="AZ816" s="7"/>
      <c r="BA816" s="7"/>
      <c r="BB816" s="7"/>
      <c r="BC816" s="7"/>
      <c r="BD816" s="7"/>
      <c r="BE816" s="7"/>
      <c r="BF816" s="7"/>
      <c r="BG816" s="7"/>
      <c r="BH816" s="7"/>
      <c r="BI816" s="7"/>
      <c r="BJ816" s="7"/>
      <c r="BK816" s="7"/>
      <c r="BL816" s="7"/>
      <c r="BM816" s="7"/>
      <c r="BN816" s="7"/>
      <c r="BO816" s="7"/>
      <c r="BP816" s="7"/>
      <c r="BQ816" s="7"/>
      <c r="BR816" s="7"/>
      <c r="BS816" s="150"/>
      <c r="BT816" s="150"/>
      <c r="BU816" s="150"/>
      <c r="BV816" s="150"/>
      <c r="BW816" s="150"/>
      <c r="BX816" s="7"/>
      <c r="BY816" s="7"/>
    </row>
    <row r="817" spans="1:77" ht="15.75"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c r="AA817" s="7"/>
      <c r="AB817" s="7"/>
      <c r="AC817" s="7"/>
      <c r="AD817" s="7"/>
      <c r="AE817" s="7"/>
      <c r="AF817" s="7"/>
      <c r="AG817" s="7"/>
      <c r="AH817" s="7"/>
      <c r="AI817" s="7"/>
      <c r="AJ817" s="7"/>
      <c r="AK817" s="7"/>
      <c r="AL817" s="7"/>
      <c r="AM817" s="7"/>
      <c r="AN817" s="7"/>
      <c r="AO817" s="7"/>
      <c r="AP817" s="7"/>
      <c r="AQ817" s="7"/>
      <c r="AR817" s="7"/>
      <c r="AS817" s="7"/>
      <c r="AT817" s="7"/>
      <c r="AU817" s="7"/>
      <c r="AV817" s="7"/>
      <c r="AW817" s="7"/>
      <c r="AX817" s="7"/>
      <c r="AY817" s="7"/>
      <c r="AZ817" s="7"/>
      <c r="BA817" s="7"/>
      <c r="BB817" s="7"/>
      <c r="BC817" s="7"/>
      <c r="BD817" s="7"/>
      <c r="BE817" s="7"/>
      <c r="BF817" s="7"/>
      <c r="BG817" s="7"/>
      <c r="BH817" s="7"/>
      <c r="BI817" s="7"/>
      <c r="BJ817" s="7"/>
      <c r="BK817" s="7"/>
      <c r="BL817" s="7"/>
      <c r="BM817" s="7"/>
      <c r="BN817" s="7"/>
      <c r="BO817" s="7"/>
      <c r="BP817" s="7"/>
      <c r="BQ817" s="7"/>
      <c r="BR817" s="7"/>
      <c r="BS817" s="150"/>
      <c r="BT817" s="150"/>
      <c r="BU817" s="150"/>
      <c r="BV817" s="150"/>
      <c r="BW817" s="150"/>
      <c r="BX817" s="7"/>
      <c r="BY817" s="7"/>
    </row>
    <row r="818" spans="1:77" ht="15.75"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c r="AA818" s="7"/>
      <c r="AB818" s="7"/>
      <c r="AC818" s="7"/>
      <c r="AD818" s="7"/>
      <c r="AE818" s="7"/>
      <c r="AF818" s="7"/>
      <c r="AG818" s="7"/>
      <c r="AH818" s="7"/>
      <c r="AI818" s="7"/>
      <c r="AJ818" s="7"/>
      <c r="AK818" s="7"/>
      <c r="AL818" s="7"/>
      <c r="AM818" s="7"/>
      <c r="AN818" s="7"/>
      <c r="AO818" s="7"/>
      <c r="AP818" s="7"/>
      <c r="AQ818" s="7"/>
      <c r="AR818" s="7"/>
      <c r="AS818" s="7"/>
      <c r="AT818" s="7"/>
      <c r="AU818" s="7"/>
      <c r="AV818" s="7"/>
      <c r="AW818" s="7"/>
      <c r="AX818" s="7"/>
      <c r="AY818" s="7"/>
      <c r="AZ818" s="7"/>
      <c r="BA818" s="7"/>
      <c r="BB818" s="7"/>
      <c r="BC818" s="7"/>
      <c r="BD818" s="7"/>
      <c r="BE818" s="7"/>
      <c r="BF818" s="7"/>
      <c r="BG818" s="7"/>
      <c r="BH818" s="7"/>
      <c r="BI818" s="7"/>
      <c r="BJ818" s="7"/>
      <c r="BK818" s="7"/>
      <c r="BL818" s="7"/>
      <c r="BM818" s="7"/>
      <c r="BN818" s="7"/>
      <c r="BO818" s="7"/>
      <c r="BP818" s="7"/>
      <c r="BQ818" s="7"/>
      <c r="BR818" s="7"/>
      <c r="BS818" s="150"/>
      <c r="BT818" s="150"/>
      <c r="BU818" s="150"/>
      <c r="BV818" s="150"/>
      <c r="BW818" s="150"/>
      <c r="BX818" s="7"/>
      <c r="BY818" s="7"/>
    </row>
    <row r="819" spans="1:77" ht="15.75"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c r="AA819" s="7"/>
      <c r="AB819" s="7"/>
      <c r="AC819" s="7"/>
      <c r="AD819" s="7"/>
      <c r="AE819" s="7"/>
      <c r="AF819" s="7"/>
      <c r="AG819" s="7"/>
      <c r="AH819" s="7"/>
      <c r="AI819" s="7"/>
      <c r="AJ819" s="7"/>
      <c r="AK819" s="7"/>
      <c r="AL819" s="7"/>
      <c r="AM819" s="7"/>
      <c r="AN819" s="7"/>
      <c r="AO819" s="7"/>
      <c r="AP819" s="7"/>
      <c r="AQ819" s="7"/>
      <c r="AR819" s="7"/>
      <c r="AS819" s="7"/>
      <c r="AT819" s="7"/>
      <c r="AU819" s="7"/>
      <c r="AV819" s="7"/>
      <c r="AW819" s="7"/>
      <c r="AX819" s="7"/>
      <c r="AY819" s="7"/>
      <c r="AZ819" s="7"/>
      <c r="BA819" s="7"/>
      <c r="BB819" s="7"/>
      <c r="BC819" s="7"/>
      <c r="BD819" s="7"/>
      <c r="BE819" s="7"/>
      <c r="BF819" s="7"/>
      <c r="BG819" s="7"/>
      <c r="BH819" s="7"/>
      <c r="BI819" s="7"/>
      <c r="BJ819" s="7"/>
      <c r="BK819" s="7"/>
      <c r="BL819" s="7"/>
      <c r="BM819" s="7"/>
      <c r="BN819" s="7"/>
      <c r="BO819" s="7"/>
      <c r="BP819" s="7"/>
      <c r="BQ819" s="7"/>
      <c r="BR819" s="7"/>
      <c r="BS819" s="150"/>
      <c r="BT819" s="150"/>
      <c r="BU819" s="150"/>
      <c r="BV819" s="150"/>
      <c r="BW819" s="150"/>
      <c r="BX819" s="7"/>
      <c r="BY819" s="7"/>
    </row>
    <row r="820" spans="1:77" ht="15.75"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c r="AA820" s="7"/>
      <c r="AB820" s="7"/>
      <c r="AC820" s="7"/>
      <c r="AD820" s="7"/>
      <c r="AE820" s="7"/>
      <c r="AF820" s="7"/>
      <c r="AG820" s="7"/>
      <c r="AH820" s="7"/>
      <c r="AI820" s="7"/>
      <c r="AJ820" s="7"/>
      <c r="AK820" s="7"/>
      <c r="AL820" s="7"/>
      <c r="AM820" s="7"/>
      <c r="AN820" s="7"/>
      <c r="AO820" s="7"/>
      <c r="AP820" s="7"/>
      <c r="AQ820" s="7"/>
      <c r="AR820" s="7"/>
      <c r="AS820" s="7"/>
      <c r="AT820" s="7"/>
      <c r="AU820" s="7"/>
      <c r="AV820" s="7"/>
      <c r="AW820" s="7"/>
      <c r="AX820" s="7"/>
      <c r="AY820" s="7"/>
      <c r="AZ820" s="7"/>
      <c r="BA820" s="7"/>
      <c r="BB820" s="7"/>
      <c r="BC820" s="7"/>
      <c r="BD820" s="7"/>
      <c r="BE820" s="7"/>
      <c r="BF820" s="7"/>
      <c r="BG820" s="7"/>
      <c r="BH820" s="7"/>
      <c r="BI820" s="7"/>
      <c r="BJ820" s="7"/>
      <c r="BK820" s="7"/>
      <c r="BL820" s="7"/>
      <c r="BM820" s="7"/>
      <c r="BN820" s="7"/>
      <c r="BO820" s="7"/>
      <c r="BP820" s="7"/>
      <c r="BQ820" s="7"/>
      <c r="BR820" s="7"/>
      <c r="BS820" s="150"/>
      <c r="BT820" s="150"/>
      <c r="BU820" s="150"/>
      <c r="BV820" s="150"/>
      <c r="BW820" s="150"/>
      <c r="BX820" s="7"/>
      <c r="BY820" s="7"/>
    </row>
    <row r="821" spans="1:77" ht="15.75"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c r="AA821" s="7"/>
      <c r="AB821" s="7"/>
      <c r="AC821" s="7"/>
      <c r="AD821" s="7"/>
      <c r="AE821" s="7"/>
      <c r="AF821" s="7"/>
      <c r="AG821" s="7"/>
      <c r="AH821" s="7"/>
      <c r="AI821" s="7"/>
      <c r="AJ821" s="7"/>
      <c r="AK821" s="7"/>
      <c r="AL821" s="7"/>
      <c r="AM821" s="7"/>
      <c r="AN821" s="7"/>
      <c r="AO821" s="7"/>
      <c r="AP821" s="7"/>
      <c r="AQ821" s="7"/>
      <c r="AR821" s="7"/>
      <c r="AS821" s="7"/>
      <c r="AT821" s="7"/>
      <c r="AU821" s="7"/>
      <c r="AV821" s="7"/>
      <c r="AW821" s="7"/>
      <c r="AX821" s="7"/>
      <c r="AY821" s="7"/>
      <c r="AZ821" s="7"/>
      <c r="BA821" s="7"/>
      <c r="BB821" s="7"/>
      <c r="BC821" s="7"/>
      <c r="BD821" s="7"/>
      <c r="BE821" s="7"/>
      <c r="BF821" s="7"/>
      <c r="BG821" s="7"/>
      <c r="BH821" s="7"/>
      <c r="BI821" s="7"/>
      <c r="BJ821" s="7"/>
      <c r="BK821" s="7"/>
      <c r="BL821" s="7"/>
      <c r="BM821" s="7"/>
      <c r="BN821" s="7"/>
      <c r="BO821" s="7"/>
      <c r="BP821" s="7"/>
      <c r="BQ821" s="7"/>
      <c r="BR821" s="7"/>
      <c r="BS821" s="150"/>
      <c r="BT821" s="150"/>
      <c r="BU821" s="150"/>
      <c r="BV821" s="150"/>
      <c r="BW821" s="150"/>
      <c r="BX821" s="7"/>
      <c r="BY821" s="7"/>
    </row>
    <row r="822" spans="1:77" ht="15.75"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c r="AA822" s="7"/>
      <c r="AB822" s="7"/>
      <c r="AC822" s="7"/>
      <c r="AD822" s="7"/>
      <c r="AE822" s="7"/>
      <c r="AF822" s="7"/>
      <c r="AG822" s="7"/>
      <c r="AH822" s="7"/>
      <c r="AI822" s="7"/>
      <c r="AJ822" s="7"/>
      <c r="AK822" s="7"/>
      <c r="AL822" s="7"/>
      <c r="AM822" s="7"/>
      <c r="AN822" s="7"/>
      <c r="AO822" s="7"/>
      <c r="AP822" s="7"/>
      <c r="AQ822" s="7"/>
      <c r="AR822" s="7"/>
      <c r="AS822" s="7"/>
      <c r="AT822" s="7"/>
      <c r="AU822" s="7"/>
      <c r="AV822" s="7"/>
      <c r="AW822" s="7"/>
      <c r="AX822" s="7"/>
      <c r="AY822" s="7"/>
      <c r="AZ822" s="7"/>
      <c r="BA822" s="7"/>
      <c r="BB822" s="7"/>
      <c r="BC822" s="7"/>
      <c r="BD822" s="7"/>
      <c r="BE822" s="7"/>
      <c r="BF822" s="7"/>
      <c r="BG822" s="7"/>
      <c r="BH822" s="7"/>
      <c r="BI822" s="7"/>
      <c r="BJ822" s="7"/>
      <c r="BK822" s="7"/>
      <c r="BL822" s="7"/>
      <c r="BM822" s="7"/>
      <c r="BN822" s="7"/>
      <c r="BO822" s="7"/>
      <c r="BP822" s="7"/>
      <c r="BQ822" s="7"/>
      <c r="BR822" s="7"/>
      <c r="BS822" s="150"/>
      <c r="BT822" s="150"/>
      <c r="BU822" s="150"/>
      <c r="BV822" s="150"/>
      <c r="BW822" s="150"/>
      <c r="BX822" s="7"/>
      <c r="BY822" s="7"/>
    </row>
    <row r="823" spans="1:77" ht="15.75"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c r="AA823" s="7"/>
      <c r="AB823" s="7"/>
      <c r="AC823" s="7"/>
      <c r="AD823" s="7"/>
      <c r="AE823" s="7"/>
      <c r="AF823" s="7"/>
      <c r="AG823" s="7"/>
      <c r="AH823" s="7"/>
      <c r="AI823" s="7"/>
      <c r="AJ823" s="7"/>
      <c r="AK823" s="7"/>
      <c r="AL823" s="7"/>
      <c r="AM823" s="7"/>
      <c r="AN823" s="7"/>
      <c r="AO823" s="7"/>
      <c r="AP823" s="7"/>
      <c r="AQ823" s="7"/>
      <c r="AR823" s="7"/>
      <c r="AS823" s="7"/>
      <c r="AT823" s="7"/>
      <c r="AU823" s="7"/>
      <c r="AV823" s="7"/>
      <c r="AW823" s="7"/>
      <c r="AX823" s="7"/>
      <c r="AY823" s="7"/>
      <c r="AZ823" s="7"/>
      <c r="BA823" s="7"/>
      <c r="BB823" s="7"/>
      <c r="BC823" s="7"/>
      <c r="BD823" s="7"/>
      <c r="BE823" s="7"/>
      <c r="BF823" s="7"/>
      <c r="BG823" s="7"/>
      <c r="BH823" s="7"/>
      <c r="BI823" s="7"/>
      <c r="BJ823" s="7"/>
      <c r="BK823" s="7"/>
      <c r="BL823" s="7"/>
      <c r="BM823" s="7"/>
      <c r="BN823" s="7"/>
      <c r="BO823" s="7"/>
      <c r="BP823" s="7"/>
      <c r="BQ823" s="7"/>
      <c r="BR823" s="7"/>
      <c r="BS823" s="150"/>
      <c r="BT823" s="150"/>
      <c r="BU823" s="150"/>
      <c r="BV823" s="150"/>
      <c r="BW823" s="150"/>
      <c r="BX823" s="7"/>
      <c r="BY823" s="7"/>
    </row>
    <row r="824" spans="1:77" ht="15.75"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c r="AA824" s="7"/>
      <c r="AB824" s="7"/>
      <c r="AC824" s="7"/>
      <c r="AD824" s="7"/>
      <c r="AE824" s="7"/>
      <c r="AF824" s="7"/>
      <c r="AG824" s="7"/>
      <c r="AH824" s="7"/>
      <c r="AI824" s="7"/>
      <c r="AJ824" s="7"/>
      <c r="AK824" s="7"/>
      <c r="AL824" s="7"/>
      <c r="AM824" s="7"/>
      <c r="AN824" s="7"/>
      <c r="AO824" s="7"/>
      <c r="AP824" s="7"/>
      <c r="AQ824" s="7"/>
      <c r="AR824" s="7"/>
      <c r="AS824" s="7"/>
      <c r="AT824" s="7"/>
      <c r="AU824" s="7"/>
      <c r="AV824" s="7"/>
      <c r="AW824" s="7"/>
      <c r="AX824" s="7"/>
      <c r="AY824" s="7"/>
      <c r="AZ824" s="7"/>
      <c r="BA824" s="7"/>
      <c r="BB824" s="7"/>
      <c r="BC824" s="7"/>
      <c r="BD824" s="7"/>
      <c r="BE824" s="7"/>
      <c r="BF824" s="7"/>
      <c r="BG824" s="7"/>
      <c r="BH824" s="7"/>
      <c r="BI824" s="7"/>
      <c r="BJ824" s="7"/>
      <c r="BK824" s="7"/>
      <c r="BL824" s="7"/>
      <c r="BM824" s="7"/>
      <c r="BN824" s="7"/>
      <c r="BO824" s="7"/>
      <c r="BP824" s="7"/>
      <c r="BQ824" s="7"/>
      <c r="BR824" s="7"/>
      <c r="BS824" s="150"/>
      <c r="BT824" s="150"/>
      <c r="BU824" s="150"/>
      <c r="BV824" s="150"/>
      <c r="BW824" s="150"/>
      <c r="BX824" s="7"/>
      <c r="BY824" s="7"/>
    </row>
    <row r="825" spans="1:77" ht="15.75"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c r="AA825" s="7"/>
      <c r="AB825" s="7"/>
      <c r="AC825" s="7"/>
      <c r="AD825" s="7"/>
      <c r="AE825" s="7"/>
      <c r="AF825" s="7"/>
      <c r="AG825" s="7"/>
      <c r="AH825" s="7"/>
      <c r="AI825" s="7"/>
      <c r="AJ825" s="7"/>
      <c r="AK825" s="7"/>
      <c r="AL825" s="7"/>
      <c r="AM825" s="7"/>
      <c r="AN825" s="7"/>
      <c r="AO825" s="7"/>
      <c r="AP825" s="7"/>
      <c r="AQ825" s="7"/>
      <c r="AR825" s="7"/>
      <c r="AS825" s="7"/>
      <c r="AT825" s="7"/>
      <c r="AU825" s="7"/>
      <c r="AV825" s="7"/>
      <c r="AW825" s="7"/>
      <c r="AX825" s="7"/>
      <c r="AY825" s="7"/>
      <c r="AZ825" s="7"/>
      <c r="BA825" s="7"/>
      <c r="BB825" s="7"/>
      <c r="BC825" s="7"/>
      <c r="BD825" s="7"/>
      <c r="BE825" s="7"/>
      <c r="BF825" s="7"/>
      <c r="BG825" s="7"/>
      <c r="BH825" s="7"/>
      <c r="BI825" s="7"/>
      <c r="BJ825" s="7"/>
      <c r="BK825" s="7"/>
      <c r="BL825" s="7"/>
      <c r="BM825" s="7"/>
      <c r="BN825" s="7"/>
      <c r="BO825" s="7"/>
      <c r="BP825" s="7"/>
      <c r="BQ825" s="7"/>
      <c r="BR825" s="7"/>
      <c r="BS825" s="150"/>
      <c r="BT825" s="150"/>
      <c r="BU825" s="150"/>
      <c r="BV825" s="150"/>
      <c r="BW825" s="150"/>
      <c r="BX825" s="7"/>
      <c r="BY825" s="7"/>
    </row>
    <row r="826" spans="1:77" ht="15.75"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c r="AA826" s="7"/>
      <c r="AB826" s="7"/>
      <c r="AC826" s="7"/>
      <c r="AD826" s="7"/>
      <c r="AE826" s="7"/>
      <c r="AF826" s="7"/>
      <c r="AG826" s="7"/>
      <c r="AH826" s="7"/>
      <c r="AI826" s="7"/>
      <c r="AJ826" s="7"/>
      <c r="AK826" s="7"/>
      <c r="AL826" s="7"/>
      <c r="AM826" s="7"/>
      <c r="AN826" s="7"/>
      <c r="AO826" s="7"/>
      <c r="AP826" s="7"/>
      <c r="AQ826" s="7"/>
      <c r="AR826" s="7"/>
      <c r="AS826" s="7"/>
      <c r="AT826" s="7"/>
      <c r="AU826" s="7"/>
      <c r="AV826" s="7"/>
      <c r="AW826" s="7"/>
      <c r="AX826" s="7"/>
      <c r="AY826" s="7"/>
      <c r="AZ826" s="7"/>
      <c r="BA826" s="7"/>
      <c r="BB826" s="7"/>
      <c r="BC826" s="7"/>
      <c r="BD826" s="7"/>
      <c r="BE826" s="7"/>
      <c r="BF826" s="7"/>
      <c r="BG826" s="7"/>
      <c r="BH826" s="7"/>
      <c r="BI826" s="7"/>
      <c r="BJ826" s="7"/>
      <c r="BK826" s="7"/>
      <c r="BL826" s="7"/>
      <c r="BM826" s="7"/>
      <c r="BN826" s="7"/>
      <c r="BO826" s="7"/>
      <c r="BP826" s="7"/>
      <c r="BQ826" s="7"/>
      <c r="BR826" s="7"/>
      <c r="BS826" s="150"/>
      <c r="BT826" s="150"/>
      <c r="BU826" s="150"/>
      <c r="BV826" s="150"/>
      <c r="BW826" s="150"/>
      <c r="BX826" s="7"/>
      <c r="BY826" s="7"/>
    </row>
    <row r="827" spans="1:77" ht="15.75"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c r="AA827" s="7"/>
      <c r="AB827" s="7"/>
      <c r="AC827" s="7"/>
      <c r="AD827" s="7"/>
      <c r="AE827" s="7"/>
      <c r="AF827" s="7"/>
      <c r="AG827" s="7"/>
      <c r="AH827" s="7"/>
      <c r="AI827" s="7"/>
      <c r="AJ827" s="7"/>
      <c r="AK827" s="7"/>
      <c r="AL827" s="7"/>
      <c r="AM827" s="7"/>
      <c r="AN827" s="7"/>
      <c r="AO827" s="7"/>
      <c r="AP827" s="7"/>
      <c r="AQ827" s="7"/>
      <c r="AR827" s="7"/>
      <c r="AS827" s="7"/>
      <c r="AT827" s="7"/>
      <c r="AU827" s="7"/>
      <c r="AV827" s="7"/>
      <c r="AW827" s="7"/>
      <c r="AX827" s="7"/>
      <c r="AY827" s="7"/>
      <c r="AZ827" s="7"/>
      <c r="BA827" s="7"/>
      <c r="BB827" s="7"/>
      <c r="BC827" s="7"/>
      <c r="BD827" s="7"/>
      <c r="BE827" s="7"/>
      <c r="BF827" s="7"/>
      <c r="BG827" s="7"/>
      <c r="BH827" s="7"/>
      <c r="BI827" s="7"/>
      <c r="BJ827" s="7"/>
      <c r="BK827" s="7"/>
      <c r="BL827" s="7"/>
      <c r="BM827" s="7"/>
      <c r="BN827" s="7"/>
      <c r="BO827" s="7"/>
      <c r="BP827" s="7"/>
      <c r="BQ827" s="7"/>
      <c r="BR827" s="7"/>
      <c r="BS827" s="150"/>
      <c r="BT827" s="150"/>
      <c r="BU827" s="150"/>
      <c r="BV827" s="150"/>
      <c r="BW827" s="150"/>
      <c r="BX827" s="7"/>
      <c r="BY827" s="7"/>
    </row>
    <row r="828" spans="1:77" ht="15.75"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c r="AA828" s="7"/>
      <c r="AB828" s="7"/>
      <c r="AC828" s="7"/>
      <c r="AD828" s="7"/>
      <c r="AE828" s="7"/>
      <c r="AF828" s="7"/>
      <c r="AG828" s="7"/>
      <c r="AH828" s="7"/>
      <c r="AI828" s="7"/>
      <c r="AJ828" s="7"/>
      <c r="AK828" s="7"/>
      <c r="AL828" s="7"/>
      <c r="AM828" s="7"/>
      <c r="AN828" s="7"/>
      <c r="AO828" s="7"/>
      <c r="AP828" s="7"/>
      <c r="AQ828" s="7"/>
      <c r="AR828" s="7"/>
      <c r="AS828" s="7"/>
      <c r="AT828" s="7"/>
      <c r="AU828" s="7"/>
      <c r="AV828" s="7"/>
      <c r="AW828" s="7"/>
      <c r="AX828" s="7"/>
      <c r="AY828" s="7"/>
      <c r="AZ828" s="7"/>
      <c r="BA828" s="7"/>
      <c r="BB828" s="7"/>
      <c r="BC828" s="7"/>
      <c r="BD828" s="7"/>
      <c r="BE828" s="7"/>
      <c r="BF828" s="7"/>
      <c r="BG828" s="7"/>
      <c r="BH828" s="7"/>
      <c r="BI828" s="7"/>
      <c r="BJ828" s="7"/>
      <c r="BK828" s="7"/>
      <c r="BL828" s="7"/>
      <c r="BM828" s="7"/>
      <c r="BN828" s="7"/>
      <c r="BO828" s="7"/>
      <c r="BP828" s="7"/>
      <c r="BQ828" s="7"/>
      <c r="BR828" s="7"/>
      <c r="BS828" s="150"/>
      <c r="BT828" s="150"/>
      <c r="BU828" s="150"/>
      <c r="BV828" s="150"/>
      <c r="BW828" s="150"/>
      <c r="BX828" s="7"/>
      <c r="BY828" s="7"/>
    </row>
    <row r="829" spans="1:77" ht="15.75"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c r="AB829" s="7"/>
      <c r="AC829" s="7"/>
      <c r="AD829" s="7"/>
      <c r="AE829" s="7"/>
      <c r="AF829" s="7"/>
      <c r="AG829" s="7"/>
      <c r="AH829" s="7"/>
      <c r="AI829" s="7"/>
      <c r="AJ829" s="7"/>
      <c r="AK829" s="7"/>
      <c r="AL829" s="7"/>
      <c r="AM829" s="7"/>
      <c r="AN829" s="7"/>
      <c r="AO829" s="7"/>
      <c r="AP829" s="7"/>
      <c r="AQ829" s="7"/>
      <c r="AR829" s="7"/>
      <c r="AS829" s="7"/>
      <c r="AT829" s="7"/>
      <c r="AU829" s="7"/>
      <c r="AV829" s="7"/>
      <c r="AW829" s="7"/>
      <c r="AX829" s="7"/>
      <c r="AY829" s="7"/>
      <c r="AZ829" s="7"/>
      <c r="BA829" s="7"/>
      <c r="BB829" s="7"/>
      <c r="BC829" s="7"/>
      <c r="BD829" s="7"/>
      <c r="BE829" s="7"/>
      <c r="BF829" s="7"/>
      <c r="BG829" s="7"/>
      <c r="BH829" s="7"/>
      <c r="BI829" s="7"/>
      <c r="BJ829" s="7"/>
      <c r="BK829" s="7"/>
      <c r="BL829" s="7"/>
      <c r="BM829" s="7"/>
      <c r="BN829" s="7"/>
      <c r="BO829" s="7"/>
      <c r="BP829" s="7"/>
      <c r="BQ829" s="7"/>
      <c r="BR829" s="7"/>
      <c r="BS829" s="150"/>
      <c r="BT829" s="150"/>
      <c r="BU829" s="150"/>
      <c r="BV829" s="150"/>
      <c r="BW829" s="150"/>
      <c r="BX829" s="7"/>
      <c r="BY829" s="7"/>
    </row>
    <row r="830" spans="1:77" ht="15.75"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c r="AA830" s="7"/>
      <c r="AB830" s="7"/>
      <c r="AC830" s="7"/>
      <c r="AD830" s="7"/>
      <c r="AE830" s="7"/>
      <c r="AF830" s="7"/>
      <c r="AG830" s="7"/>
      <c r="AH830" s="7"/>
      <c r="AI830" s="7"/>
      <c r="AJ830" s="7"/>
      <c r="AK830" s="7"/>
      <c r="AL830" s="7"/>
      <c r="AM830" s="7"/>
      <c r="AN830" s="7"/>
      <c r="AO830" s="7"/>
      <c r="AP830" s="7"/>
      <c r="AQ830" s="7"/>
      <c r="AR830" s="7"/>
      <c r="AS830" s="7"/>
      <c r="AT830" s="7"/>
      <c r="AU830" s="7"/>
      <c r="AV830" s="7"/>
      <c r="AW830" s="7"/>
      <c r="AX830" s="7"/>
      <c r="AY830" s="7"/>
      <c r="AZ830" s="7"/>
      <c r="BA830" s="7"/>
      <c r="BB830" s="7"/>
      <c r="BC830" s="7"/>
      <c r="BD830" s="7"/>
      <c r="BE830" s="7"/>
      <c r="BF830" s="7"/>
      <c r="BG830" s="7"/>
      <c r="BH830" s="7"/>
      <c r="BI830" s="7"/>
      <c r="BJ830" s="7"/>
      <c r="BK830" s="7"/>
      <c r="BL830" s="7"/>
      <c r="BM830" s="7"/>
      <c r="BN830" s="7"/>
      <c r="BO830" s="7"/>
      <c r="BP830" s="7"/>
      <c r="BQ830" s="7"/>
      <c r="BR830" s="7"/>
      <c r="BS830" s="150"/>
      <c r="BT830" s="150"/>
      <c r="BU830" s="150"/>
      <c r="BV830" s="150"/>
      <c r="BW830" s="150"/>
      <c r="BX830" s="7"/>
      <c r="BY830" s="7"/>
    </row>
    <row r="831" spans="1:77" ht="15.75"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c r="AA831" s="7"/>
      <c r="AB831" s="7"/>
      <c r="AC831" s="7"/>
      <c r="AD831" s="7"/>
      <c r="AE831" s="7"/>
      <c r="AF831" s="7"/>
      <c r="AG831" s="7"/>
      <c r="AH831" s="7"/>
      <c r="AI831" s="7"/>
      <c r="AJ831" s="7"/>
      <c r="AK831" s="7"/>
      <c r="AL831" s="7"/>
      <c r="AM831" s="7"/>
      <c r="AN831" s="7"/>
      <c r="AO831" s="7"/>
      <c r="AP831" s="7"/>
      <c r="AQ831" s="7"/>
      <c r="AR831" s="7"/>
      <c r="AS831" s="7"/>
      <c r="AT831" s="7"/>
      <c r="AU831" s="7"/>
      <c r="AV831" s="7"/>
      <c r="AW831" s="7"/>
      <c r="AX831" s="7"/>
      <c r="AY831" s="7"/>
      <c r="AZ831" s="7"/>
      <c r="BA831" s="7"/>
      <c r="BB831" s="7"/>
      <c r="BC831" s="7"/>
      <c r="BD831" s="7"/>
      <c r="BE831" s="7"/>
      <c r="BF831" s="7"/>
      <c r="BG831" s="7"/>
      <c r="BH831" s="7"/>
      <c r="BI831" s="7"/>
      <c r="BJ831" s="7"/>
      <c r="BK831" s="7"/>
      <c r="BL831" s="7"/>
      <c r="BM831" s="7"/>
      <c r="BN831" s="7"/>
      <c r="BO831" s="7"/>
      <c r="BP831" s="7"/>
      <c r="BQ831" s="7"/>
      <c r="BR831" s="7"/>
      <c r="BS831" s="150"/>
      <c r="BT831" s="150"/>
      <c r="BU831" s="150"/>
      <c r="BV831" s="150"/>
      <c r="BW831" s="150"/>
      <c r="BX831" s="7"/>
      <c r="BY831" s="7"/>
    </row>
    <row r="832" spans="1:77" ht="15.75"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c r="AA832" s="7"/>
      <c r="AB832" s="7"/>
      <c r="AC832" s="7"/>
      <c r="AD832" s="7"/>
      <c r="AE832" s="7"/>
      <c r="AF832" s="7"/>
      <c r="AG832" s="7"/>
      <c r="AH832" s="7"/>
      <c r="AI832" s="7"/>
      <c r="AJ832" s="7"/>
      <c r="AK832" s="7"/>
      <c r="AL832" s="7"/>
      <c r="AM832" s="7"/>
      <c r="AN832" s="7"/>
      <c r="AO832" s="7"/>
      <c r="AP832" s="7"/>
      <c r="AQ832" s="7"/>
      <c r="AR832" s="7"/>
      <c r="AS832" s="7"/>
      <c r="AT832" s="7"/>
      <c r="AU832" s="7"/>
      <c r="AV832" s="7"/>
      <c r="AW832" s="7"/>
      <c r="AX832" s="7"/>
      <c r="AY832" s="7"/>
      <c r="AZ832" s="7"/>
      <c r="BA832" s="7"/>
      <c r="BB832" s="7"/>
      <c r="BC832" s="7"/>
      <c r="BD832" s="7"/>
      <c r="BE832" s="7"/>
      <c r="BF832" s="7"/>
      <c r="BG832" s="7"/>
      <c r="BH832" s="7"/>
      <c r="BI832" s="7"/>
      <c r="BJ832" s="7"/>
      <c r="BK832" s="7"/>
      <c r="BL832" s="7"/>
      <c r="BM832" s="7"/>
      <c r="BN832" s="7"/>
      <c r="BO832" s="7"/>
      <c r="BP832" s="7"/>
      <c r="BQ832" s="7"/>
      <c r="BR832" s="7"/>
      <c r="BS832" s="150"/>
      <c r="BT832" s="150"/>
      <c r="BU832" s="150"/>
      <c r="BV832" s="150"/>
      <c r="BW832" s="150"/>
      <c r="BX832" s="7"/>
      <c r="BY832" s="7"/>
    </row>
    <row r="833" spans="1:77" ht="15.75"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c r="AA833" s="7"/>
      <c r="AB833" s="7"/>
      <c r="AC833" s="7"/>
      <c r="AD833" s="7"/>
      <c r="AE833" s="7"/>
      <c r="AF833" s="7"/>
      <c r="AG833" s="7"/>
      <c r="AH833" s="7"/>
      <c r="AI833" s="7"/>
      <c r="AJ833" s="7"/>
      <c r="AK833" s="7"/>
      <c r="AL833" s="7"/>
      <c r="AM833" s="7"/>
      <c r="AN833" s="7"/>
      <c r="AO833" s="7"/>
      <c r="AP833" s="7"/>
      <c r="AQ833" s="7"/>
      <c r="AR833" s="7"/>
      <c r="AS833" s="7"/>
      <c r="AT833" s="7"/>
      <c r="AU833" s="7"/>
      <c r="AV833" s="7"/>
      <c r="AW833" s="7"/>
      <c r="AX833" s="7"/>
      <c r="AY833" s="7"/>
      <c r="AZ833" s="7"/>
      <c r="BA833" s="7"/>
      <c r="BB833" s="7"/>
      <c r="BC833" s="7"/>
      <c r="BD833" s="7"/>
      <c r="BE833" s="7"/>
      <c r="BF833" s="7"/>
      <c r="BG833" s="7"/>
      <c r="BH833" s="7"/>
      <c r="BI833" s="7"/>
      <c r="BJ833" s="7"/>
      <c r="BK833" s="7"/>
      <c r="BL833" s="7"/>
      <c r="BM833" s="7"/>
      <c r="BN833" s="7"/>
      <c r="BO833" s="7"/>
      <c r="BP833" s="7"/>
      <c r="BQ833" s="7"/>
      <c r="BR833" s="7"/>
      <c r="BS833" s="150"/>
      <c r="BT833" s="150"/>
      <c r="BU833" s="150"/>
      <c r="BV833" s="150"/>
      <c r="BW833" s="150"/>
      <c r="BX833" s="7"/>
      <c r="BY833" s="7"/>
    </row>
    <row r="834" spans="1:77" ht="15.75"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c r="AA834" s="7"/>
      <c r="AB834" s="7"/>
      <c r="AC834" s="7"/>
      <c r="AD834" s="7"/>
      <c r="AE834" s="7"/>
      <c r="AF834" s="7"/>
      <c r="AG834" s="7"/>
      <c r="AH834" s="7"/>
      <c r="AI834" s="7"/>
      <c r="AJ834" s="7"/>
      <c r="AK834" s="7"/>
      <c r="AL834" s="7"/>
      <c r="AM834" s="7"/>
      <c r="AN834" s="7"/>
      <c r="AO834" s="7"/>
      <c r="AP834" s="7"/>
      <c r="AQ834" s="7"/>
      <c r="AR834" s="7"/>
      <c r="AS834" s="7"/>
      <c r="AT834" s="7"/>
      <c r="AU834" s="7"/>
      <c r="AV834" s="7"/>
      <c r="AW834" s="7"/>
      <c r="AX834" s="7"/>
      <c r="AY834" s="7"/>
      <c r="AZ834" s="7"/>
      <c r="BA834" s="7"/>
      <c r="BB834" s="7"/>
      <c r="BC834" s="7"/>
      <c r="BD834" s="7"/>
      <c r="BE834" s="7"/>
      <c r="BF834" s="7"/>
      <c r="BG834" s="7"/>
      <c r="BH834" s="7"/>
      <c r="BI834" s="7"/>
      <c r="BJ834" s="7"/>
      <c r="BK834" s="7"/>
      <c r="BL834" s="7"/>
      <c r="BM834" s="7"/>
      <c r="BN834" s="7"/>
      <c r="BO834" s="7"/>
      <c r="BP834" s="7"/>
      <c r="BQ834" s="7"/>
      <c r="BR834" s="7"/>
      <c r="BS834" s="150"/>
      <c r="BT834" s="150"/>
      <c r="BU834" s="150"/>
      <c r="BV834" s="150"/>
      <c r="BW834" s="150"/>
      <c r="BX834" s="7"/>
      <c r="BY834" s="7"/>
    </row>
    <row r="835" spans="1:77" ht="15.75"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c r="AA835" s="7"/>
      <c r="AB835" s="7"/>
      <c r="AC835" s="7"/>
      <c r="AD835" s="7"/>
      <c r="AE835" s="7"/>
      <c r="AF835" s="7"/>
      <c r="AG835" s="7"/>
      <c r="AH835" s="7"/>
      <c r="AI835" s="7"/>
      <c r="AJ835" s="7"/>
      <c r="AK835" s="7"/>
      <c r="AL835" s="7"/>
      <c r="AM835" s="7"/>
      <c r="AN835" s="7"/>
      <c r="AO835" s="7"/>
      <c r="AP835" s="7"/>
      <c r="AQ835" s="7"/>
      <c r="AR835" s="7"/>
      <c r="AS835" s="7"/>
      <c r="AT835" s="7"/>
      <c r="AU835" s="7"/>
      <c r="AV835" s="7"/>
      <c r="AW835" s="7"/>
      <c r="AX835" s="7"/>
      <c r="AY835" s="7"/>
      <c r="AZ835" s="7"/>
      <c r="BA835" s="7"/>
      <c r="BB835" s="7"/>
      <c r="BC835" s="7"/>
      <c r="BD835" s="7"/>
      <c r="BE835" s="7"/>
      <c r="BF835" s="7"/>
      <c r="BG835" s="7"/>
      <c r="BH835" s="7"/>
      <c r="BI835" s="7"/>
      <c r="BJ835" s="7"/>
      <c r="BK835" s="7"/>
      <c r="BL835" s="7"/>
      <c r="BM835" s="7"/>
      <c r="BN835" s="7"/>
      <c r="BO835" s="7"/>
      <c r="BP835" s="7"/>
      <c r="BQ835" s="7"/>
      <c r="BR835" s="7"/>
      <c r="BS835" s="150"/>
      <c r="BT835" s="150"/>
      <c r="BU835" s="150"/>
      <c r="BV835" s="150"/>
      <c r="BW835" s="150"/>
      <c r="BX835" s="7"/>
      <c r="BY835" s="7"/>
    </row>
    <row r="836" spans="1:77" ht="15.75"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c r="AA836" s="7"/>
      <c r="AB836" s="7"/>
      <c r="AC836" s="7"/>
      <c r="AD836" s="7"/>
      <c r="AE836" s="7"/>
      <c r="AF836" s="7"/>
      <c r="AG836" s="7"/>
      <c r="AH836" s="7"/>
      <c r="AI836" s="7"/>
      <c r="AJ836" s="7"/>
      <c r="AK836" s="7"/>
      <c r="AL836" s="7"/>
      <c r="AM836" s="7"/>
      <c r="AN836" s="7"/>
      <c r="AO836" s="7"/>
      <c r="AP836" s="7"/>
      <c r="AQ836" s="7"/>
      <c r="AR836" s="7"/>
      <c r="AS836" s="7"/>
      <c r="AT836" s="7"/>
      <c r="AU836" s="7"/>
      <c r="AV836" s="7"/>
      <c r="AW836" s="7"/>
      <c r="AX836" s="7"/>
      <c r="AY836" s="7"/>
      <c r="AZ836" s="7"/>
      <c r="BA836" s="7"/>
      <c r="BB836" s="7"/>
      <c r="BC836" s="7"/>
      <c r="BD836" s="7"/>
      <c r="BE836" s="7"/>
      <c r="BF836" s="7"/>
      <c r="BG836" s="7"/>
      <c r="BH836" s="7"/>
      <c r="BI836" s="7"/>
      <c r="BJ836" s="7"/>
      <c r="BK836" s="7"/>
      <c r="BL836" s="7"/>
      <c r="BM836" s="7"/>
      <c r="BN836" s="7"/>
      <c r="BO836" s="7"/>
      <c r="BP836" s="7"/>
      <c r="BQ836" s="7"/>
      <c r="BR836" s="7"/>
      <c r="BS836" s="150"/>
      <c r="BT836" s="150"/>
      <c r="BU836" s="150"/>
      <c r="BV836" s="150"/>
      <c r="BW836" s="150"/>
      <c r="BX836" s="7"/>
      <c r="BY836" s="7"/>
    </row>
    <row r="837" spans="1:77" ht="15.75"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c r="AB837" s="7"/>
      <c r="AC837" s="7"/>
      <c r="AD837" s="7"/>
      <c r="AE837" s="7"/>
      <c r="AF837" s="7"/>
      <c r="AG837" s="7"/>
      <c r="AH837" s="7"/>
      <c r="AI837" s="7"/>
      <c r="AJ837" s="7"/>
      <c r="AK837" s="7"/>
      <c r="AL837" s="7"/>
      <c r="AM837" s="7"/>
      <c r="AN837" s="7"/>
      <c r="AO837" s="7"/>
      <c r="AP837" s="7"/>
      <c r="AQ837" s="7"/>
      <c r="AR837" s="7"/>
      <c r="AS837" s="7"/>
      <c r="AT837" s="7"/>
      <c r="AU837" s="7"/>
      <c r="AV837" s="7"/>
      <c r="AW837" s="7"/>
      <c r="AX837" s="7"/>
      <c r="AY837" s="7"/>
      <c r="AZ837" s="7"/>
      <c r="BA837" s="7"/>
      <c r="BB837" s="7"/>
      <c r="BC837" s="7"/>
      <c r="BD837" s="7"/>
      <c r="BE837" s="7"/>
      <c r="BF837" s="7"/>
      <c r="BG837" s="7"/>
      <c r="BH837" s="7"/>
      <c r="BI837" s="7"/>
      <c r="BJ837" s="7"/>
      <c r="BK837" s="7"/>
      <c r="BL837" s="7"/>
      <c r="BM837" s="7"/>
      <c r="BN837" s="7"/>
      <c r="BO837" s="7"/>
      <c r="BP837" s="7"/>
      <c r="BQ837" s="7"/>
      <c r="BR837" s="7"/>
      <c r="BS837" s="150"/>
      <c r="BT837" s="150"/>
      <c r="BU837" s="150"/>
      <c r="BV837" s="150"/>
      <c r="BW837" s="150"/>
      <c r="BX837" s="7"/>
      <c r="BY837" s="7"/>
    </row>
    <row r="838" spans="1:77" ht="15.75"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c r="AA838" s="7"/>
      <c r="AB838" s="7"/>
      <c r="AC838" s="7"/>
      <c r="AD838" s="7"/>
      <c r="AE838" s="7"/>
      <c r="AF838" s="7"/>
      <c r="AG838" s="7"/>
      <c r="AH838" s="7"/>
      <c r="AI838" s="7"/>
      <c r="AJ838" s="7"/>
      <c r="AK838" s="7"/>
      <c r="AL838" s="7"/>
      <c r="AM838" s="7"/>
      <c r="AN838" s="7"/>
      <c r="AO838" s="7"/>
      <c r="AP838" s="7"/>
      <c r="AQ838" s="7"/>
      <c r="AR838" s="7"/>
      <c r="AS838" s="7"/>
      <c r="AT838" s="7"/>
      <c r="AU838" s="7"/>
      <c r="AV838" s="7"/>
      <c r="AW838" s="7"/>
      <c r="AX838" s="7"/>
      <c r="AY838" s="7"/>
      <c r="AZ838" s="7"/>
      <c r="BA838" s="7"/>
      <c r="BB838" s="7"/>
      <c r="BC838" s="7"/>
      <c r="BD838" s="7"/>
      <c r="BE838" s="7"/>
      <c r="BF838" s="7"/>
      <c r="BG838" s="7"/>
      <c r="BH838" s="7"/>
      <c r="BI838" s="7"/>
      <c r="BJ838" s="7"/>
      <c r="BK838" s="7"/>
      <c r="BL838" s="7"/>
      <c r="BM838" s="7"/>
      <c r="BN838" s="7"/>
      <c r="BO838" s="7"/>
      <c r="BP838" s="7"/>
      <c r="BQ838" s="7"/>
      <c r="BR838" s="7"/>
      <c r="BS838" s="150"/>
      <c r="BT838" s="150"/>
      <c r="BU838" s="150"/>
      <c r="BV838" s="150"/>
      <c r="BW838" s="150"/>
      <c r="BX838" s="7"/>
      <c r="BY838" s="7"/>
    </row>
    <row r="839" spans="1:77" ht="15.75"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c r="AA839" s="7"/>
      <c r="AB839" s="7"/>
      <c r="AC839" s="7"/>
      <c r="AD839" s="7"/>
      <c r="AE839" s="7"/>
      <c r="AF839" s="7"/>
      <c r="AG839" s="7"/>
      <c r="AH839" s="7"/>
      <c r="AI839" s="7"/>
      <c r="AJ839" s="7"/>
      <c r="AK839" s="7"/>
      <c r="AL839" s="7"/>
      <c r="AM839" s="7"/>
      <c r="AN839" s="7"/>
      <c r="AO839" s="7"/>
      <c r="AP839" s="7"/>
      <c r="AQ839" s="7"/>
      <c r="AR839" s="7"/>
      <c r="AS839" s="7"/>
      <c r="AT839" s="7"/>
      <c r="AU839" s="7"/>
      <c r="AV839" s="7"/>
      <c r="AW839" s="7"/>
      <c r="AX839" s="7"/>
      <c r="AY839" s="7"/>
      <c r="AZ839" s="7"/>
      <c r="BA839" s="7"/>
      <c r="BB839" s="7"/>
      <c r="BC839" s="7"/>
      <c r="BD839" s="7"/>
      <c r="BE839" s="7"/>
      <c r="BF839" s="7"/>
      <c r="BG839" s="7"/>
      <c r="BH839" s="7"/>
      <c r="BI839" s="7"/>
      <c r="BJ839" s="7"/>
      <c r="BK839" s="7"/>
      <c r="BL839" s="7"/>
      <c r="BM839" s="7"/>
      <c r="BN839" s="7"/>
      <c r="BO839" s="7"/>
      <c r="BP839" s="7"/>
      <c r="BQ839" s="7"/>
      <c r="BR839" s="7"/>
      <c r="BS839" s="150"/>
      <c r="BT839" s="150"/>
      <c r="BU839" s="150"/>
      <c r="BV839" s="150"/>
      <c r="BW839" s="150"/>
      <c r="BX839" s="7"/>
      <c r="BY839" s="7"/>
    </row>
    <row r="840" spans="1:77" ht="15.75"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c r="AA840" s="7"/>
      <c r="AB840" s="7"/>
      <c r="AC840" s="7"/>
      <c r="AD840" s="7"/>
      <c r="AE840" s="7"/>
      <c r="AF840" s="7"/>
      <c r="AG840" s="7"/>
      <c r="AH840" s="7"/>
      <c r="AI840" s="7"/>
      <c r="AJ840" s="7"/>
      <c r="AK840" s="7"/>
      <c r="AL840" s="7"/>
      <c r="AM840" s="7"/>
      <c r="AN840" s="7"/>
      <c r="AO840" s="7"/>
      <c r="AP840" s="7"/>
      <c r="AQ840" s="7"/>
      <c r="AR840" s="7"/>
      <c r="AS840" s="7"/>
      <c r="AT840" s="7"/>
      <c r="AU840" s="7"/>
      <c r="AV840" s="7"/>
      <c r="AW840" s="7"/>
      <c r="AX840" s="7"/>
      <c r="AY840" s="7"/>
      <c r="AZ840" s="7"/>
      <c r="BA840" s="7"/>
      <c r="BB840" s="7"/>
      <c r="BC840" s="7"/>
      <c r="BD840" s="7"/>
      <c r="BE840" s="7"/>
      <c r="BF840" s="7"/>
      <c r="BG840" s="7"/>
      <c r="BH840" s="7"/>
      <c r="BI840" s="7"/>
      <c r="BJ840" s="7"/>
      <c r="BK840" s="7"/>
      <c r="BL840" s="7"/>
      <c r="BM840" s="7"/>
      <c r="BN840" s="7"/>
      <c r="BO840" s="7"/>
      <c r="BP840" s="7"/>
      <c r="BQ840" s="7"/>
      <c r="BR840" s="7"/>
      <c r="BS840" s="150"/>
      <c r="BT840" s="150"/>
      <c r="BU840" s="150"/>
      <c r="BV840" s="150"/>
      <c r="BW840" s="150"/>
      <c r="BX840" s="7"/>
      <c r="BY840" s="7"/>
    </row>
    <row r="841" spans="1:77" ht="15.75"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c r="AA841" s="7"/>
      <c r="AB841" s="7"/>
      <c r="AC841" s="7"/>
      <c r="AD841" s="7"/>
      <c r="AE841" s="7"/>
      <c r="AF841" s="7"/>
      <c r="AG841" s="7"/>
      <c r="AH841" s="7"/>
      <c r="AI841" s="7"/>
      <c r="AJ841" s="7"/>
      <c r="AK841" s="7"/>
      <c r="AL841" s="7"/>
      <c r="AM841" s="7"/>
      <c r="AN841" s="7"/>
      <c r="AO841" s="7"/>
      <c r="AP841" s="7"/>
      <c r="AQ841" s="7"/>
      <c r="AR841" s="7"/>
      <c r="AS841" s="7"/>
      <c r="AT841" s="7"/>
      <c r="AU841" s="7"/>
      <c r="AV841" s="7"/>
      <c r="AW841" s="7"/>
      <c r="AX841" s="7"/>
      <c r="AY841" s="7"/>
      <c r="AZ841" s="7"/>
      <c r="BA841" s="7"/>
      <c r="BB841" s="7"/>
      <c r="BC841" s="7"/>
      <c r="BD841" s="7"/>
      <c r="BE841" s="7"/>
      <c r="BF841" s="7"/>
      <c r="BG841" s="7"/>
      <c r="BH841" s="7"/>
      <c r="BI841" s="7"/>
      <c r="BJ841" s="7"/>
      <c r="BK841" s="7"/>
      <c r="BL841" s="7"/>
      <c r="BM841" s="7"/>
      <c r="BN841" s="7"/>
      <c r="BO841" s="7"/>
      <c r="BP841" s="7"/>
      <c r="BQ841" s="7"/>
      <c r="BR841" s="7"/>
      <c r="BS841" s="150"/>
      <c r="BT841" s="150"/>
      <c r="BU841" s="150"/>
      <c r="BV841" s="150"/>
      <c r="BW841" s="150"/>
      <c r="BX841" s="7"/>
      <c r="BY841" s="7"/>
    </row>
    <row r="842" spans="1:77" ht="15.75"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c r="AA842" s="7"/>
      <c r="AB842" s="7"/>
      <c r="AC842" s="7"/>
      <c r="AD842" s="7"/>
      <c r="AE842" s="7"/>
      <c r="AF842" s="7"/>
      <c r="AG842" s="7"/>
      <c r="AH842" s="7"/>
      <c r="AI842" s="7"/>
      <c r="AJ842" s="7"/>
      <c r="AK842" s="7"/>
      <c r="AL842" s="7"/>
      <c r="AM842" s="7"/>
      <c r="AN842" s="7"/>
      <c r="AO842" s="7"/>
      <c r="AP842" s="7"/>
      <c r="AQ842" s="7"/>
      <c r="AR842" s="7"/>
      <c r="AS842" s="7"/>
      <c r="AT842" s="7"/>
      <c r="AU842" s="7"/>
      <c r="AV842" s="7"/>
      <c r="AW842" s="7"/>
      <c r="AX842" s="7"/>
      <c r="AY842" s="7"/>
      <c r="AZ842" s="7"/>
      <c r="BA842" s="7"/>
      <c r="BB842" s="7"/>
      <c r="BC842" s="7"/>
      <c r="BD842" s="7"/>
      <c r="BE842" s="7"/>
      <c r="BF842" s="7"/>
      <c r="BG842" s="7"/>
      <c r="BH842" s="7"/>
      <c r="BI842" s="7"/>
      <c r="BJ842" s="7"/>
      <c r="BK842" s="7"/>
      <c r="BL842" s="7"/>
      <c r="BM842" s="7"/>
      <c r="BN842" s="7"/>
      <c r="BO842" s="7"/>
      <c r="BP842" s="7"/>
      <c r="BQ842" s="7"/>
      <c r="BR842" s="7"/>
      <c r="BS842" s="150"/>
      <c r="BT842" s="150"/>
      <c r="BU842" s="150"/>
      <c r="BV842" s="150"/>
      <c r="BW842" s="150"/>
      <c r="BX842" s="7"/>
      <c r="BY842" s="7"/>
    </row>
    <row r="843" spans="1:77" ht="15.75"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c r="AA843" s="7"/>
      <c r="AB843" s="7"/>
      <c r="AC843" s="7"/>
      <c r="AD843" s="7"/>
      <c r="AE843" s="7"/>
      <c r="AF843" s="7"/>
      <c r="AG843" s="7"/>
      <c r="AH843" s="7"/>
      <c r="AI843" s="7"/>
      <c r="AJ843" s="7"/>
      <c r="AK843" s="7"/>
      <c r="AL843" s="7"/>
      <c r="AM843" s="7"/>
      <c r="AN843" s="7"/>
      <c r="AO843" s="7"/>
      <c r="AP843" s="7"/>
      <c r="AQ843" s="7"/>
      <c r="AR843" s="7"/>
      <c r="AS843" s="7"/>
      <c r="AT843" s="7"/>
      <c r="AU843" s="7"/>
      <c r="AV843" s="7"/>
      <c r="AW843" s="7"/>
      <c r="AX843" s="7"/>
      <c r="AY843" s="7"/>
      <c r="AZ843" s="7"/>
      <c r="BA843" s="7"/>
      <c r="BB843" s="7"/>
      <c r="BC843" s="7"/>
      <c r="BD843" s="7"/>
      <c r="BE843" s="7"/>
      <c r="BF843" s="7"/>
      <c r="BG843" s="7"/>
      <c r="BH843" s="7"/>
      <c r="BI843" s="7"/>
      <c r="BJ843" s="7"/>
      <c r="BK843" s="7"/>
      <c r="BL843" s="7"/>
      <c r="BM843" s="7"/>
      <c r="BN843" s="7"/>
      <c r="BO843" s="7"/>
      <c r="BP843" s="7"/>
      <c r="BQ843" s="7"/>
      <c r="BR843" s="7"/>
      <c r="BS843" s="150"/>
      <c r="BT843" s="150"/>
      <c r="BU843" s="150"/>
      <c r="BV843" s="150"/>
      <c r="BW843" s="150"/>
      <c r="BX843" s="7"/>
      <c r="BY843" s="7"/>
    </row>
    <row r="844" spans="1:77" ht="15.75"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c r="AA844" s="7"/>
      <c r="AB844" s="7"/>
      <c r="AC844" s="7"/>
      <c r="AD844" s="7"/>
      <c r="AE844" s="7"/>
      <c r="AF844" s="7"/>
      <c r="AG844" s="7"/>
      <c r="AH844" s="7"/>
      <c r="AI844" s="7"/>
      <c r="AJ844" s="7"/>
      <c r="AK844" s="7"/>
      <c r="AL844" s="7"/>
      <c r="AM844" s="7"/>
      <c r="AN844" s="7"/>
      <c r="AO844" s="7"/>
      <c r="AP844" s="7"/>
      <c r="AQ844" s="7"/>
      <c r="AR844" s="7"/>
      <c r="AS844" s="7"/>
      <c r="AT844" s="7"/>
      <c r="AU844" s="7"/>
      <c r="AV844" s="7"/>
      <c r="AW844" s="7"/>
      <c r="AX844" s="7"/>
      <c r="AY844" s="7"/>
      <c r="AZ844" s="7"/>
      <c r="BA844" s="7"/>
      <c r="BB844" s="7"/>
      <c r="BC844" s="7"/>
      <c r="BD844" s="7"/>
      <c r="BE844" s="7"/>
      <c r="BF844" s="7"/>
      <c r="BG844" s="7"/>
      <c r="BH844" s="7"/>
      <c r="BI844" s="7"/>
      <c r="BJ844" s="7"/>
      <c r="BK844" s="7"/>
      <c r="BL844" s="7"/>
      <c r="BM844" s="7"/>
      <c r="BN844" s="7"/>
      <c r="BO844" s="7"/>
      <c r="BP844" s="7"/>
      <c r="BQ844" s="7"/>
      <c r="BR844" s="7"/>
      <c r="BS844" s="150"/>
      <c r="BT844" s="150"/>
      <c r="BU844" s="150"/>
      <c r="BV844" s="150"/>
      <c r="BW844" s="150"/>
      <c r="BX844" s="7"/>
      <c r="BY844" s="7"/>
    </row>
    <row r="845" spans="1:77" ht="15.75"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c r="AA845" s="7"/>
      <c r="AB845" s="7"/>
      <c r="AC845" s="7"/>
      <c r="AD845" s="7"/>
      <c r="AE845" s="7"/>
      <c r="AF845" s="7"/>
      <c r="AG845" s="7"/>
      <c r="AH845" s="7"/>
      <c r="AI845" s="7"/>
      <c r="AJ845" s="7"/>
      <c r="AK845" s="7"/>
      <c r="AL845" s="7"/>
      <c r="AM845" s="7"/>
      <c r="AN845" s="7"/>
      <c r="AO845" s="7"/>
      <c r="AP845" s="7"/>
      <c r="AQ845" s="7"/>
      <c r="AR845" s="7"/>
      <c r="AS845" s="7"/>
      <c r="AT845" s="7"/>
      <c r="AU845" s="7"/>
      <c r="AV845" s="7"/>
      <c r="AW845" s="7"/>
      <c r="AX845" s="7"/>
      <c r="AY845" s="7"/>
      <c r="AZ845" s="7"/>
      <c r="BA845" s="7"/>
      <c r="BB845" s="7"/>
      <c r="BC845" s="7"/>
      <c r="BD845" s="7"/>
      <c r="BE845" s="7"/>
      <c r="BF845" s="7"/>
      <c r="BG845" s="7"/>
      <c r="BH845" s="7"/>
      <c r="BI845" s="7"/>
      <c r="BJ845" s="7"/>
      <c r="BK845" s="7"/>
      <c r="BL845" s="7"/>
      <c r="BM845" s="7"/>
      <c r="BN845" s="7"/>
      <c r="BO845" s="7"/>
      <c r="BP845" s="7"/>
      <c r="BQ845" s="7"/>
      <c r="BR845" s="7"/>
      <c r="BS845" s="150"/>
      <c r="BT845" s="150"/>
      <c r="BU845" s="150"/>
      <c r="BV845" s="150"/>
      <c r="BW845" s="150"/>
      <c r="BX845" s="7"/>
      <c r="BY845" s="7"/>
    </row>
    <row r="846" spans="1:77" ht="15.75"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c r="AA846" s="7"/>
      <c r="AB846" s="7"/>
      <c r="AC846" s="7"/>
      <c r="AD846" s="7"/>
      <c r="AE846" s="7"/>
      <c r="AF846" s="7"/>
      <c r="AG846" s="7"/>
      <c r="AH846" s="7"/>
      <c r="AI846" s="7"/>
      <c r="AJ846" s="7"/>
      <c r="AK846" s="7"/>
      <c r="AL846" s="7"/>
      <c r="AM846" s="7"/>
      <c r="AN846" s="7"/>
      <c r="AO846" s="7"/>
      <c r="AP846" s="7"/>
      <c r="AQ846" s="7"/>
      <c r="AR846" s="7"/>
      <c r="AS846" s="7"/>
      <c r="AT846" s="7"/>
      <c r="AU846" s="7"/>
      <c r="AV846" s="7"/>
      <c r="AW846" s="7"/>
      <c r="AX846" s="7"/>
      <c r="AY846" s="7"/>
      <c r="AZ846" s="7"/>
      <c r="BA846" s="7"/>
      <c r="BB846" s="7"/>
      <c r="BC846" s="7"/>
      <c r="BD846" s="7"/>
      <c r="BE846" s="7"/>
      <c r="BF846" s="7"/>
      <c r="BG846" s="7"/>
      <c r="BH846" s="7"/>
      <c r="BI846" s="7"/>
      <c r="BJ846" s="7"/>
      <c r="BK846" s="7"/>
      <c r="BL846" s="7"/>
      <c r="BM846" s="7"/>
      <c r="BN846" s="7"/>
      <c r="BO846" s="7"/>
      <c r="BP846" s="7"/>
      <c r="BQ846" s="7"/>
      <c r="BR846" s="7"/>
      <c r="BS846" s="150"/>
      <c r="BT846" s="150"/>
      <c r="BU846" s="150"/>
      <c r="BV846" s="150"/>
      <c r="BW846" s="150"/>
      <c r="BX846" s="7"/>
      <c r="BY846" s="7"/>
    </row>
    <row r="847" spans="1:77" ht="15.75"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c r="AA847" s="7"/>
      <c r="AB847" s="7"/>
      <c r="AC847" s="7"/>
      <c r="AD847" s="7"/>
      <c r="AE847" s="7"/>
      <c r="AF847" s="7"/>
      <c r="AG847" s="7"/>
      <c r="AH847" s="7"/>
      <c r="AI847" s="7"/>
      <c r="AJ847" s="7"/>
      <c r="AK847" s="7"/>
      <c r="AL847" s="7"/>
      <c r="AM847" s="7"/>
      <c r="AN847" s="7"/>
      <c r="AO847" s="7"/>
      <c r="AP847" s="7"/>
      <c r="AQ847" s="7"/>
      <c r="AR847" s="7"/>
      <c r="AS847" s="7"/>
      <c r="AT847" s="7"/>
      <c r="AU847" s="7"/>
      <c r="AV847" s="7"/>
      <c r="AW847" s="7"/>
      <c r="AX847" s="7"/>
      <c r="AY847" s="7"/>
      <c r="AZ847" s="7"/>
      <c r="BA847" s="7"/>
      <c r="BB847" s="7"/>
      <c r="BC847" s="7"/>
      <c r="BD847" s="7"/>
      <c r="BE847" s="7"/>
      <c r="BF847" s="7"/>
      <c r="BG847" s="7"/>
      <c r="BH847" s="7"/>
      <c r="BI847" s="7"/>
      <c r="BJ847" s="7"/>
      <c r="BK847" s="7"/>
      <c r="BL847" s="7"/>
      <c r="BM847" s="7"/>
      <c r="BN847" s="7"/>
      <c r="BO847" s="7"/>
      <c r="BP847" s="7"/>
      <c r="BQ847" s="7"/>
      <c r="BR847" s="7"/>
      <c r="BS847" s="150"/>
      <c r="BT847" s="150"/>
      <c r="BU847" s="150"/>
      <c r="BV847" s="150"/>
      <c r="BW847" s="150"/>
      <c r="BX847" s="7"/>
      <c r="BY847" s="7"/>
    </row>
    <row r="848" spans="1:77" ht="15.75"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c r="AA848" s="7"/>
      <c r="AB848" s="7"/>
      <c r="AC848" s="7"/>
      <c r="AD848" s="7"/>
      <c r="AE848" s="7"/>
      <c r="AF848" s="7"/>
      <c r="AG848" s="7"/>
      <c r="AH848" s="7"/>
      <c r="AI848" s="7"/>
      <c r="AJ848" s="7"/>
      <c r="AK848" s="7"/>
      <c r="AL848" s="7"/>
      <c r="AM848" s="7"/>
      <c r="AN848" s="7"/>
      <c r="AO848" s="7"/>
      <c r="AP848" s="7"/>
      <c r="AQ848" s="7"/>
      <c r="AR848" s="7"/>
      <c r="AS848" s="7"/>
      <c r="AT848" s="7"/>
      <c r="AU848" s="7"/>
      <c r="AV848" s="7"/>
      <c r="AW848" s="7"/>
      <c r="AX848" s="7"/>
      <c r="AY848" s="7"/>
      <c r="AZ848" s="7"/>
      <c r="BA848" s="7"/>
      <c r="BB848" s="7"/>
      <c r="BC848" s="7"/>
      <c r="BD848" s="7"/>
      <c r="BE848" s="7"/>
      <c r="BF848" s="7"/>
      <c r="BG848" s="7"/>
      <c r="BH848" s="7"/>
      <c r="BI848" s="7"/>
      <c r="BJ848" s="7"/>
      <c r="BK848" s="7"/>
      <c r="BL848" s="7"/>
      <c r="BM848" s="7"/>
      <c r="BN848" s="7"/>
      <c r="BO848" s="7"/>
      <c r="BP848" s="7"/>
      <c r="BQ848" s="7"/>
      <c r="BR848" s="7"/>
      <c r="BS848" s="150"/>
      <c r="BT848" s="150"/>
      <c r="BU848" s="150"/>
      <c r="BV848" s="150"/>
      <c r="BW848" s="150"/>
      <c r="BX848" s="7"/>
      <c r="BY848" s="7"/>
    </row>
    <row r="849" spans="1:77" ht="15.75"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c r="AA849" s="7"/>
      <c r="AB849" s="7"/>
      <c r="AC849" s="7"/>
      <c r="AD849" s="7"/>
      <c r="AE849" s="7"/>
      <c r="AF849" s="7"/>
      <c r="AG849" s="7"/>
      <c r="AH849" s="7"/>
      <c r="AI849" s="7"/>
      <c r="AJ849" s="7"/>
      <c r="AK849" s="7"/>
      <c r="AL849" s="7"/>
      <c r="AM849" s="7"/>
      <c r="AN849" s="7"/>
      <c r="AO849" s="7"/>
      <c r="AP849" s="7"/>
      <c r="AQ849" s="7"/>
      <c r="AR849" s="7"/>
      <c r="AS849" s="7"/>
      <c r="AT849" s="7"/>
      <c r="AU849" s="7"/>
      <c r="AV849" s="7"/>
      <c r="AW849" s="7"/>
      <c r="AX849" s="7"/>
      <c r="AY849" s="7"/>
      <c r="AZ849" s="7"/>
      <c r="BA849" s="7"/>
      <c r="BB849" s="7"/>
      <c r="BC849" s="7"/>
      <c r="BD849" s="7"/>
      <c r="BE849" s="7"/>
      <c r="BF849" s="7"/>
      <c r="BG849" s="7"/>
      <c r="BH849" s="7"/>
      <c r="BI849" s="7"/>
      <c r="BJ849" s="7"/>
      <c r="BK849" s="7"/>
      <c r="BL849" s="7"/>
      <c r="BM849" s="7"/>
      <c r="BN849" s="7"/>
      <c r="BO849" s="7"/>
      <c r="BP849" s="7"/>
      <c r="BQ849" s="7"/>
      <c r="BR849" s="7"/>
      <c r="BS849" s="150"/>
      <c r="BT849" s="150"/>
      <c r="BU849" s="150"/>
      <c r="BV849" s="150"/>
      <c r="BW849" s="150"/>
      <c r="BX849" s="7"/>
      <c r="BY849" s="7"/>
    </row>
    <row r="850" spans="1:77" ht="15.75"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c r="AA850" s="7"/>
      <c r="AB850" s="7"/>
      <c r="AC850" s="7"/>
      <c r="AD850" s="7"/>
      <c r="AE850" s="7"/>
      <c r="AF850" s="7"/>
      <c r="AG850" s="7"/>
      <c r="AH850" s="7"/>
      <c r="AI850" s="7"/>
      <c r="AJ850" s="7"/>
      <c r="AK850" s="7"/>
      <c r="AL850" s="7"/>
      <c r="AM850" s="7"/>
      <c r="AN850" s="7"/>
      <c r="AO850" s="7"/>
      <c r="AP850" s="7"/>
      <c r="AQ850" s="7"/>
      <c r="AR850" s="7"/>
      <c r="AS850" s="7"/>
      <c r="AT850" s="7"/>
      <c r="AU850" s="7"/>
      <c r="AV850" s="7"/>
      <c r="AW850" s="7"/>
      <c r="AX850" s="7"/>
      <c r="AY850" s="7"/>
      <c r="AZ850" s="7"/>
      <c r="BA850" s="7"/>
      <c r="BB850" s="7"/>
      <c r="BC850" s="7"/>
      <c r="BD850" s="7"/>
      <c r="BE850" s="7"/>
      <c r="BF850" s="7"/>
      <c r="BG850" s="7"/>
      <c r="BH850" s="7"/>
      <c r="BI850" s="7"/>
      <c r="BJ850" s="7"/>
      <c r="BK850" s="7"/>
      <c r="BL850" s="7"/>
      <c r="BM850" s="7"/>
      <c r="BN850" s="7"/>
      <c r="BO850" s="7"/>
      <c r="BP850" s="7"/>
      <c r="BQ850" s="7"/>
      <c r="BR850" s="7"/>
      <c r="BS850" s="150"/>
      <c r="BT850" s="150"/>
      <c r="BU850" s="150"/>
      <c r="BV850" s="150"/>
      <c r="BW850" s="150"/>
      <c r="BX850" s="7"/>
      <c r="BY850" s="7"/>
    </row>
    <row r="851" spans="1:77" ht="15.75"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c r="AA851" s="7"/>
      <c r="AB851" s="7"/>
      <c r="AC851" s="7"/>
      <c r="AD851" s="7"/>
      <c r="AE851" s="7"/>
      <c r="AF851" s="7"/>
      <c r="AG851" s="7"/>
      <c r="AH851" s="7"/>
      <c r="AI851" s="7"/>
      <c r="AJ851" s="7"/>
      <c r="AK851" s="7"/>
      <c r="AL851" s="7"/>
      <c r="AM851" s="7"/>
      <c r="AN851" s="7"/>
      <c r="AO851" s="7"/>
      <c r="AP851" s="7"/>
      <c r="AQ851" s="7"/>
      <c r="AR851" s="7"/>
      <c r="AS851" s="7"/>
      <c r="AT851" s="7"/>
      <c r="AU851" s="7"/>
      <c r="AV851" s="7"/>
      <c r="AW851" s="7"/>
      <c r="AX851" s="7"/>
      <c r="AY851" s="7"/>
      <c r="AZ851" s="7"/>
      <c r="BA851" s="7"/>
      <c r="BB851" s="7"/>
      <c r="BC851" s="7"/>
      <c r="BD851" s="7"/>
      <c r="BE851" s="7"/>
      <c r="BF851" s="7"/>
      <c r="BG851" s="7"/>
      <c r="BH851" s="7"/>
      <c r="BI851" s="7"/>
      <c r="BJ851" s="7"/>
      <c r="BK851" s="7"/>
      <c r="BL851" s="7"/>
      <c r="BM851" s="7"/>
      <c r="BN851" s="7"/>
      <c r="BO851" s="7"/>
      <c r="BP851" s="7"/>
      <c r="BQ851" s="7"/>
      <c r="BR851" s="7"/>
      <c r="BS851" s="150"/>
      <c r="BT851" s="150"/>
      <c r="BU851" s="150"/>
      <c r="BV851" s="150"/>
      <c r="BW851" s="150"/>
      <c r="BX851" s="7"/>
      <c r="BY851" s="7"/>
    </row>
    <row r="852" spans="1:77" ht="15.75"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c r="AA852" s="7"/>
      <c r="AB852" s="7"/>
      <c r="AC852" s="7"/>
      <c r="AD852" s="7"/>
      <c r="AE852" s="7"/>
      <c r="AF852" s="7"/>
      <c r="AG852" s="7"/>
      <c r="AH852" s="7"/>
      <c r="AI852" s="7"/>
      <c r="AJ852" s="7"/>
      <c r="AK852" s="7"/>
      <c r="AL852" s="7"/>
      <c r="AM852" s="7"/>
      <c r="AN852" s="7"/>
      <c r="AO852" s="7"/>
      <c r="AP852" s="7"/>
      <c r="AQ852" s="7"/>
      <c r="AR852" s="7"/>
      <c r="AS852" s="7"/>
      <c r="AT852" s="7"/>
      <c r="AU852" s="7"/>
      <c r="AV852" s="7"/>
      <c r="AW852" s="7"/>
      <c r="AX852" s="7"/>
      <c r="AY852" s="7"/>
      <c r="AZ852" s="7"/>
      <c r="BA852" s="7"/>
      <c r="BB852" s="7"/>
      <c r="BC852" s="7"/>
      <c r="BD852" s="7"/>
      <c r="BE852" s="7"/>
      <c r="BF852" s="7"/>
      <c r="BG852" s="7"/>
      <c r="BH852" s="7"/>
      <c r="BI852" s="7"/>
      <c r="BJ852" s="7"/>
      <c r="BK852" s="7"/>
      <c r="BL852" s="7"/>
      <c r="BM852" s="7"/>
      <c r="BN852" s="7"/>
      <c r="BO852" s="7"/>
      <c r="BP852" s="7"/>
      <c r="BQ852" s="7"/>
      <c r="BR852" s="7"/>
      <c r="BS852" s="150"/>
      <c r="BT852" s="150"/>
      <c r="BU852" s="150"/>
      <c r="BV852" s="150"/>
      <c r="BW852" s="150"/>
      <c r="BX852" s="7"/>
      <c r="BY852" s="7"/>
    </row>
    <row r="853" spans="1:77" ht="15.75"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c r="AA853" s="7"/>
      <c r="AB853" s="7"/>
      <c r="AC853" s="7"/>
      <c r="AD853" s="7"/>
      <c r="AE853" s="7"/>
      <c r="AF853" s="7"/>
      <c r="AG853" s="7"/>
      <c r="AH853" s="7"/>
      <c r="AI853" s="7"/>
      <c r="AJ853" s="7"/>
      <c r="AK853" s="7"/>
      <c r="AL853" s="7"/>
      <c r="AM853" s="7"/>
      <c r="AN853" s="7"/>
      <c r="AO853" s="7"/>
      <c r="AP853" s="7"/>
      <c r="AQ853" s="7"/>
      <c r="AR853" s="7"/>
      <c r="AS853" s="7"/>
      <c r="AT853" s="7"/>
      <c r="AU853" s="7"/>
      <c r="AV853" s="7"/>
      <c r="AW853" s="7"/>
      <c r="AX853" s="7"/>
      <c r="AY853" s="7"/>
      <c r="AZ853" s="7"/>
      <c r="BA853" s="7"/>
      <c r="BB853" s="7"/>
      <c r="BC853" s="7"/>
      <c r="BD853" s="7"/>
      <c r="BE853" s="7"/>
      <c r="BF853" s="7"/>
      <c r="BG853" s="7"/>
      <c r="BH853" s="7"/>
      <c r="BI853" s="7"/>
      <c r="BJ853" s="7"/>
      <c r="BK853" s="7"/>
      <c r="BL853" s="7"/>
      <c r="BM853" s="7"/>
      <c r="BN853" s="7"/>
      <c r="BO853" s="7"/>
      <c r="BP853" s="7"/>
      <c r="BQ853" s="7"/>
      <c r="BR853" s="7"/>
      <c r="BS853" s="150"/>
      <c r="BT853" s="150"/>
      <c r="BU853" s="150"/>
      <c r="BV853" s="150"/>
      <c r="BW853" s="150"/>
      <c r="BX853" s="7"/>
      <c r="BY853" s="7"/>
    </row>
    <row r="854" spans="1:77" ht="15.75"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c r="AA854" s="7"/>
      <c r="AB854" s="7"/>
      <c r="AC854" s="7"/>
      <c r="AD854" s="7"/>
      <c r="AE854" s="7"/>
      <c r="AF854" s="7"/>
      <c r="AG854" s="7"/>
      <c r="AH854" s="7"/>
      <c r="AI854" s="7"/>
      <c r="AJ854" s="7"/>
      <c r="AK854" s="7"/>
      <c r="AL854" s="7"/>
      <c r="AM854" s="7"/>
      <c r="AN854" s="7"/>
      <c r="AO854" s="7"/>
      <c r="AP854" s="7"/>
      <c r="AQ854" s="7"/>
      <c r="AR854" s="7"/>
      <c r="AS854" s="7"/>
      <c r="AT854" s="7"/>
      <c r="AU854" s="7"/>
      <c r="AV854" s="7"/>
      <c r="AW854" s="7"/>
      <c r="AX854" s="7"/>
      <c r="AY854" s="7"/>
      <c r="AZ854" s="7"/>
      <c r="BA854" s="7"/>
      <c r="BB854" s="7"/>
      <c r="BC854" s="7"/>
      <c r="BD854" s="7"/>
      <c r="BE854" s="7"/>
      <c r="BF854" s="7"/>
      <c r="BG854" s="7"/>
      <c r="BH854" s="7"/>
      <c r="BI854" s="7"/>
      <c r="BJ854" s="7"/>
      <c r="BK854" s="7"/>
      <c r="BL854" s="7"/>
      <c r="BM854" s="7"/>
      <c r="BN854" s="7"/>
      <c r="BO854" s="7"/>
      <c r="BP854" s="7"/>
      <c r="BQ854" s="7"/>
      <c r="BR854" s="7"/>
      <c r="BS854" s="150"/>
      <c r="BT854" s="150"/>
      <c r="BU854" s="150"/>
      <c r="BV854" s="150"/>
      <c r="BW854" s="150"/>
      <c r="BX854" s="7"/>
      <c r="BY854" s="7"/>
    </row>
    <row r="855" spans="1:77" ht="15.75"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c r="AA855" s="7"/>
      <c r="AB855" s="7"/>
      <c r="AC855" s="7"/>
      <c r="AD855" s="7"/>
      <c r="AE855" s="7"/>
      <c r="AF855" s="7"/>
      <c r="AG855" s="7"/>
      <c r="AH855" s="7"/>
      <c r="AI855" s="7"/>
      <c r="AJ855" s="7"/>
      <c r="AK855" s="7"/>
      <c r="AL855" s="7"/>
      <c r="AM855" s="7"/>
      <c r="AN855" s="7"/>
      <c r="AO855" s="7"/>
      <c r="AP855" s="7"/>
      <c r="AQ855" s="7"/>
      <c r="AR855" s="7"/>
      <c r="AS855" s="7"/>
      <c r="AT855" s="7"/>
      <c r="AU855" s="7"/>
      <c r="AV855" s="7"/>
      <c r="AW855" s="7"/>
      <c r="AX855" s="7"/>
      <c r="AY855" s="7"/>
      <c r="AZ855" s="7"/>
      <c r="BA855" s="7"/>
      <c r="BB855" s="7"/>
      <c r="BC855" s="7"/>
      <c r="BD855" s="7"/>
      <c r="BE855" s="7"/>
      <c r="BF855" s="7"/>
      <c r="BG855" s="7"/>
      <c r="BH855" s="7"/>
      <c r="BI855" s="7"/>
      <c r="BJ855" s="7"/>
      <c r="BK855" s="7"/>
      <c r="BL855" s="7"/>
      <c r="BM855" s="7"/>
      <c r="BN855" s="7"/>
      <c r="BO855" s="7"/>
      <c r="BP855" s="7"/>
      <c r="BQ855" s="7"/>
      <c r="BR855" s="7"/>
      <c r="BS855" s="150"/>
      <c r="BT855" s="150"/>
      <c r="BU855" s="150"/>
      <c r="BV855" s="150"/>
      <c r="BW855" s="150"/>
      <c r="BX855" s="7"/>
      <c r="BY855" s="7"/>
    </row>
    <row r="856" spans="1:77" ht="15.75"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c r="AA856" s="7"/>
      <c r="AB856" s="7"/>
      <c r="AC856" s="7"/>
      <c r="AD856" s="7"/>
      <c r="AE856" s="7"/>
      <c r="AF856" s="7"/>
      <c r="AG856" s="7"/>
      <c r="AH856" s="7"/>
      <c r="AI856" s="7"/>
      <c r="AJ856" s="7"/>
      <c r="AK856" s="7"/>
      <c r="AL856" s="7"/>
      <c r="AM856" s="7"/>
      <c r="AN856" s="7"/>
      <c r="AO856" s="7"/>
      <c r="AP856" s="7"/>
      <c r="AQ856" s="7"/>
      <c r="AR856" s="7"/>
      <c r="AS856" s="7"/>
      <c r="AT856" s="7"/>
      <c r="AU856" s="7"/>
      <c r="AV856" s="7"/>
      <c r="AW856" s="7"/>
      <c r="AX856" s="7"/>
      <c r="AY856" s="7"/>
      <c r="AZ856" s="7"/>
      <c r="BA856" s="7"/>
      <c r="BB856" s="7"/>
      <c r="BC856" s="7"/>
      <c r="BD856" s="7"/>
      <c r="BE856" s="7"/>
      <c r="BF856" s="7"/>
      <c r="BG856" s="7"/>
      <c r="BH856" s="7"/>
      <c r="BI856" s="7"/>
      <c r="BJ856" s="7"/>
      <c r="BK856" s="7"/>
      <c r="BL856" s="7"/>
      <c r="BM856" s="7"/>
      <c r="BN856" s="7"/>
      <c r="BO856" s="7"/>
      <c r="BP856" s="7"/>
      <c r="BQ856" s="7"/>
      <c r="BR856" s="7"/>
      <c r="BS856" s="150"/>
      <c r="BT856" s="150"/>
      <c r="BU856" s="150"/>
      <c r="BV856" s="150"/>
      <c r="BW856" s="150"/>
      <c r="BX856" s="7"/>
      <c r="BY856" s="7"/>
    </row>
    <row r="857" spans="1:77" ht="15.75"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c r="AA857" s="7"/>
      <c r="AB857" s="7"/>
      <c r="AC857" s="7"/>
      <c r="AD857" s="7"/>
      <c r="AE857" s="7"/>
      <c r="AF857" s="7"/>
      <c r="AG857" s="7"/>
      <c r="AH857" s="7"/>
      <c r="AI857" s="7"/>
      <c r="AJ857" s="7"/>
      <c r="AK857" s="7"/>
      <c r="AL857" s="7"/>
      <c r="AM857" s="7"/>
      <c r="AN857" s="7"/>
      <c r="AO857" s="7"/>
      <c r="AP857" s="7"/>
      <c r="AQ857" s="7"/>
      <c r="AR857" s="7"/>
      <c r="AS857" s="7"/>
      <c r="AT857" s="7"/>
      <c r="AU857" s="7"/>
      <c r="AV857" s="7"/>
      <c r="AW857" s="7"/>
      <c r="AX857" s="7"/>
      <c r="AY857" s="7"/>
      <c r="AZ857" s="7"/>
      <c r="BA857" s="7"/>
      <c r="BB857" s="7"/>
      <c r="BC857" s="7"/>
      <c r="BD857" s="7"/>
      <c r="BE857" s="7"/>
      <c r="BF857" s="7"/>
      <c r="BG857" s="7"/>
      <c r="BH857" s="7"/>
      <c r="BI857" s="7"/>
      <c r="BJ857" s="7"/>
      <c r="BK857" s="7"/>
      <c r="BL857" s="7"/>
      <c r="BM857" s="7"/>
      <c r="BN857" s="7"/>
      <c r="BO857" s="7"/>
      <c r="BP857" s="7"/>
      <c r="BQ857" s="7"/>
      <c r="BR857" s="7"/>
      <c r="BS857" s="150"/>
      <c r="BT857" s="150"/>
      <c r="BU857" s="150"/>
      <c r="BV857" s="150"/>
      <c r="BW857" s="150"/>
      <c r="BX857" s="7"/>
      <c r="BY857" s="7"/>
    </row>
    <row r="858" spans="1:77" ht="15.75"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c r="AA858" s="7"/>
      <c r="AB858" s="7"/>
      <c r="AC858" s="7"/>
      <c r="AD858" s="7"/>
      <c r="AE858" s="7"/>
      <c r="AF858" s="7"/>
      <c r="AG858" s="7"/>
      <c r="AH858" s="7"/>
      <c r="AI858" s="7"/>
      <c r="AJ858" s="7"/>
      <c r="AK858" s="7"/>
      <c r="AL858" s="7"/>
      <c r="AM858" s="7"/>
      <c r="AN858" s="7"/>
      <c r="AO858" s="7"/>
      <c r="AP858" s="7"/>
      <c r="AQ858" s="7"/>
      <c r="AR858" s="7"/>
      <c r="AS858" s="7"/>
      <c r="AT858" s="7"/>
      <c r="AU858" s="7"/>
      <c r="AV858" s="7"/>
      <c r="AW858" s="7"/>
      <c r="AX858" s="7"/>
      <c r="AY858" s="7"/>
      <c r="AZ858" s="7"/>
      <c r="BA858" s="7"/>
      <c r="BB858" s="7"/>
      <c r="BC858" s="7"/>
      <c r="BD858" s="7"/>
      <c r="BE858" s="7"/>
      <c r="BF858" s="7"/>
      <c r="BG858" s="7"/>
      <c r="BH858" s="7"/>
      <c r="BI858" s="7"/>
      <c r="BJ858" s="7"/>
      <c r="BK858" s="7"/>
      <c r="BL858" s="7"/>
      <c r="BM858" s="7"/>
      <c r="BN858" s="7"/>
      <c r="BO858" s="7"/>
      <c r="BP858" s="7"/>
      <c r="BQ858" s="7"/>
      <c r="BR858" s="7"/>
      <c r="BS858" s="150"/>
      <c r="BT858" s="150"/>
      <c r="BU858" s="150"/>
      <c r="BV858" s="150"/>
      <c r="BW858" s="150"/>
      <c r="BX858" s="7"/>
      <c r="BY858" s="7"/>
    </row>
    <row r="859" spans="1:77" ht="15.75"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c r="AA859" s="7"/>
      <c r="AB859" s="7"/>
      <c r="AC859" s="7"/>
      <c r="AD859" s="7"/>
      <c r="AE859" s="7"/>
      <c r="AF859" s="7"/>
      <c r="AG859" s="7"/>
      <c r="AH859" s="7"/>
      <c r="AI859" s="7"/>
      <c r="AJ859" s="7"/>
      <c r="AK859" s="7"/>
      <c r="AL859" s="7"/>
      <c r="AM859" s="7"/>
      <c r="AN859" s="7"/>
      <c r="AO859" s="7"/>
      <c r="AP859" s="7"/>
      <c r="AQ859" s="7"/>
      <c r="AR859" s="7"/>
      <c r="AS859" s="7"/>
      <c r="AT859" s="7"/>
      <c r="AU859" s="7"/>
      <c r="AV859" s="7"/>
      <c r="AW859" s="7"/>
      <c r="AX859" s="7"/>
      <c r="AY859" s="7"/>
      <c r="AZ859" s="7"/>
      <c r="BA859" s="7"/>
      <c r="BB859" s="7"/>
      <c r="BC859" s="7"/>
      <c r="BD859" s="7"/>
      <c r="BE859" s="7"/>
      <c r="BF859" s="7"/>
      <c r="BG859" s="7"/>
      <c r="BH859" s="7"/>
      <c r="BI859" s="7"/>
      <c r="BJ859" s="7"/>
      <c r="BK859" s="7"/>
      <c r="BL859" s="7"/>
      <c r="BM859" s="7"/>
      <c r="BN859" s="7"/>
      <c r="BO859" s="7"/>
      <c r="BP859" s="7"/>
      <c r="BQ859" s="7"/>
      <c r="BR859" s="7"/>
      <c r="BS859" s="150"/>
      <c r="BT859" s="150"/>
      <c r="BU859" s="150"/>
      <c r="BV859" s="150"/>
      <c r="BW859" s="150"/>
      <c r="BX859" s="7"/>
      <c r="BY859" s="7"/>
    </row>
    <row r="860" spans="1:77" ht="15.75"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c r="AA860" s="7"/>
      <c r="AB860" s="7"/>
      <c r="AC860" s="7"/>
      <c r="AD860" s="7"/>
      <c r="AE860" s="7"/>
      <c r="AF860" s="7"/>
      <c r="AG860" s="7"/>
      <c r="AH860" s="7"/>
      <c r="AI860" s="7"/>
      <c r="AJ860" s="7"/>
      <c r="AK860" s="7"/>
      <c r="AL860" s="7"/>
      <c r="AM860" s="7"/>
      <c r="AN860" s="7"/>
      <c r="AO860" s="7"/>
      <c r="AP860" s="7"/>
      <c r="AQ860" s="7"/>
      <c r="AR860" s="7"/>
      <c r="AS860" s="7"/>
      <c r="AT860" s="7"/>
      <c r="AU860" s="7"/>
      <c r="AV860" s="7"/>
      <c r="AW860" s="7"/>
      <c r="AX860" s="7"/>
      <c r="AY860" s="7"/>
      <c r="AZ860" s="7"/>
      <c r="BA860" s="7"/>
      <c r="BB860" s="7"/>
      <c r="BC860" s="7"/>
      <c r="BD860" s="7"/>
      <c r="BE860" s="7"/>
      <c r="BF860" s="7"/>
      <c r="BG860" s="7"/>
      <c r="BH860" s="7"/>
      <c r="BI860" s="7"/>
      <c r="BJ860" s="7"/>
      <c r="BK860" s="7"/>
      <c r="BL860" s="7"/>
      <c r="BM860" s="7"/>
      <c r="BN860" s="7"/>
      <c r="BO860" s="7"/>
      <c r="BP860" s="7"/>
      <c r="BQ860" s="7"/>
      <c r="BR860" s="7"/>
      <c r="BS860" s="150"/>
      <c r="BT860" s="150"/>
      <c r="BU860" s="150"/>
      <c r="BV860" s="150"/>
      <c r="BW860" s="150"/>
      <c r="BX860" s="7"/>
      <c r="BY860" s="7"/>
    </row>
    <row r="861" spans="1:77" ht="15.75"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c r="AA861" s="7"/>
      <c r="AB861" s="7"/>
      <c r="AC861" s="7"/>
      <c r="AD861" s="7"/>
      <c r="AE861" s="7"/>
      <c r="AF861" s="7"/>
      <c r="AG861" s="7"/>
      <c r="AH861" s="7"/>
      <c r="AI861" s="7"/>
      <c r="AJ861" s="7"/>
      <c r="AK861" s="7"/>
      <c r="AL861" s="7"/>
      <c r="AM861" s="7"/>
      <c r="AN861" s="7"/>
      <c r="AO861" s="7"/>
      <c r="AP861" s="7"/>
      <c r="AQ861" s="7"/>
      <c r="AR861" s="7"/>
      <c r="AS861" s="7"/>
      <c r="AT861" s="7"/>
      <c r="AU861" s="7"/>
      <c r="AV861" s="7"/>
      <c r="AW861" s="7"/>
      <c r="AX861" s="7"/>
      <c r="AY861" s="7"/>
      <c r="AZ861" s="7"/>
      <c r="BA861" s="7"/>
      <c r="BB861" s="7"/>
      <c r="BC861" s="7"/>
      <c r="BD861" s="7"/>
      <c r="BE861" s="7"/>
      <c r="BF861" s="7"/>
      <c r="BG861" s="7"/>
      <c r="BH861" s="7"/>
      <c r="BI861" s="7"/>
      <c r="BJ861" s="7"/>
      <c r="BK861" s="7"/>
      <c r="BL861" s="7"/>
      <c r="BM861" s="7"/>
      <c r="BN861" s="7"/>
      <c r="BO861" s="7"/>
      <c r="BP861" s="7"/>
      <c r="BQ861" s="7"/>
      <c r="BR861" s="7"/>
      <c r="BS861" s="150"/>
      <c r="BT861" s="150"/>
      <c r="BU861" s="150"/>
      <c r="BV861" s="150"/>
      <c r="BW861" s="150"/>
      <c r="BX861" s="7"/>
      <c r="BY861" s="7"/>
    </row>
    <row r="862" spans="1:77" ht="15.75"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c r="AA862" s="7"/>
      <c r="AB862" s="7"/>
      <c r="AC862" s="7"/>
      <c r="AD862" s="7"/>
      <c r="AE862" s="7"/>
      <c r="AF862" s="7"/>
      <c r="AG862" s="7"/>
      <c r="AH862" s="7"/>
      <c r="AI862" s="7"/>
      <c r="AJ862" s="7"/>
      <c r="AK862" s="7"/>
      <c r="AL862" s="7"/>
      <c r="AM862" s="7"/>
      <c r="AN862" s="7"/>
      <c r="AO862" s="7"/>
      <c r="AP862" s="7"/>
      <c r="AQ862" s="7"/>
      <c r="AR862" s="7"/>
      <c r="AS862" s="7"/>
      <c r="AT862" s="7"/>
      <c r="AU862" s="7"/>
      <c r="AV862" s="7"/>
      <c r="AW862" s="7"/>
      <c r="AX862" s="7"/>
      <c r="AY862" s="7"/>
      <c r="AZ862" s="7"/>
      <c r="BA862" s="7"/>
      <c r="BB862" s="7"/>
      <c r="BC862" s="7"/>
      <c r="BD862" s="7"/>
      <c r="BE862" s="7"/>
      <c r="BF862" s="7"/>
      <c r="BG862" s="7"/>
      <c r="BH862" s="7"/>
      <c r="BI862" s="7"/>
      <c r="BJ862" s="7"/>
      <c r="BK862" s="7"/>
      <c r="BL862" s="7"/>
      <c r="BM862" s="7"/>
      <c r="BN862" s="7"/>
      <c r="BO862" s="7"/>
      <c r="BP862" s="7"/>
      <c r="BQ862" s="7"/>
      <c r="BR862" s="7"/>
      <c r="BS862" s="150"/>
      <c r="BT862" s="150"/>
      <c r="BU862" s="150"/>
      <c r="BV862" s="150"/>
      <c r="BW862" s="150"/>
      <c r="BX862" s="7"/>
      <c r="BY862" s="7"/>
    </row>
    <row r="863" spans="1:77" ht="15.75"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c r="AA863" s="7"/>
      <c r="AB863" s="7"/>
      <c r="AC863" s="7"/>
      <c r="AD863" s="7"/>
      <c r="AE863" s="7"/>
      <c r="AF863" s="7"/>
      <c r="AG863" s="7"/>
      <c r="AH863" s="7"/>
      <c r="AI863" s="7"/>
      <c r="AJ863" s="7"/>
      <c r="AK863" s="7"/>
      <c r="AL863" s="7"/>
      <c r="AM863" s="7"/>
      <c r="AN863" s="7"/>
      <c r="AO863" s="7"/>
      <c r="AP863" s="7"/>
      <c r="AQ863" s="7"/>
      <c r="AR863" s="7"/>
      <c r="AS863" s="7"/>
      <c r="AT863" s="7"/>
      <c r="AU863" s="7"/>
      <c r="AV863" s="7"/>
      <c r="AW863" s="7"/>
      <c r="AX863" s="7"/>
      <c r="AY863" s="7"/>
      <c r="AZ863" s="7"/>
      <c r="BA863" s="7"/>
      <c r="BB863" s="7"/>
      <c r="BC863" s="7"/>
      <c r="BD863" s="7"/>
      <c r="BE863" s="7"/>
      <c r="BF863" s="7"/>
      <c r="BG863" s="7"/>
      <c r="BH863" s="7"/>
      <c r="BI863" s="7"/>
      <c r="BJ863" s="7"/>
      <c r="BK863" s="7"/>
      <c r="BL863" s="7"/>
      <c r="BM863" s="7"/>
      <c r="BN863" s="7"/>
      <c r="BO863" s="7"/>
      <c r="BP863" s="7"/>
      <c r="BQ863" s="7"/>
      <c r="BR863" s="7"/>
      <c r="BS863" s="150"/>
      <c r="BT863" s="150"/>
      <c r="BU863" s="150"/>
      <c r="BV863" s="150"/>
      <c r="BW863" s="150"/>
      <c r="BX863" s="7"/>
      <c r="BY863" s="7"/>
    </row>
    <row r="864" spans="1:77" ht="15.75"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c r="AA864" s="7"/>
      <c r="AB864" s="7"/>
      <c r="AC864" s="7"/>
      <c r="AD864" s="7"/>
      <c r="AE864" s="7"/>
      <c r="AF864" s="7"/>
      <c r="AG864" s="7"/>
      <c r="AH864" s="7"/>
      <c r="AI864" s="7"/>
      <c r="AJ864" s="7"/>
      <c r="AK864" s="7"/>
      <c r="AL864" s="7"/>
      <c r="AM864" s="7"/>
      <c r="AN864" s="7"/>
      <c r="AO864" s="7"/>
      <c r="AP864" s="7"/>
      <c r="AQ864" s="7"/>
      <c r="AR864" s="7"/>
      <c r="AS864" s="7"/>
      <c r="AT864" s="7"/>
      <c r="AU864" s="7"/>
      <c r="AV864" s="7"/>
      <c r="AW864" s="7"/>
      <c r="AX864" s="7"/>
      <c r="AY864" s="7"/>
      <c r="AZ864" s="7"/>
      <c r="BA864" s="7"/>
      <c r="BB864" s="7"/>
      <c r="BC864" s="7"/>
      <c r="BD864" s="7"/>
      <c r="BE864" s="7"/>
      <c r="BF864" s="7"/>
      <c r="BG864" s="7"/>
      <c r="BH864" s="7"/>
      <c r="BI864" s="7"/>
      <c r="BJ864" s="7"/>
      <c r="BK864" s="7"/>
      <c r="BL864" s="7"/>
      <c r="BM864" s="7"/>
      <c r="BN864" s="7"/>
      <c r="BO864" s="7"/>
      <c r="BP864" s="7"/>
      <c r="BQ864" s="7"/>
      <c r="BR864" s="7"/>
      <c r="BS864" s="150"/>
      <c r="BT864" s="150"/>
      <c r="BU864" s="150"/>
      <c r="BV864" s="150"/>
      <c r="BW864" s="150"/>
      <c r="BX864" s="7"/>
      <c r="BY864" s="7"/>
    </row>
    <row r="865" spans="1:77" ht="15.75"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c r="AA865" s="7"/>
      <c r="AB865" s="7"/>
      <c r="AC865" s="7"/>
      <c r="AD865" s="7"/>
      <c r="AE865" s="7"/>
      <c r="AF865" s="7"/>
      <c r="AG865" s="7"/>
      <c r="AH865" s="7"/>
      <c r="AI865" s="7"/>
      <c r="AJ865" s="7"/>
      <c r="AK865" s="7"/>
      <c r="AL865" s="7"/>
      <c r="AM865" s="7"/>
      <c r="AN865" s="7"/>
      <c r="AO865" s="7"/>
      <c r="AP865" s="7"/>
      <c r="AQ865" s="7"/>
      <c r="AR865" s="7"/>
      <c r="AS865" s="7"/>
      <c r="AT865" s="7"/>
      <c r="AU865" s="7"/>
      <c r="AV865" s="7"/>
      <c r="AW865" s="7"/>
      <c r="AX865" s="7"/>
      <c r="AY865" s="7"/>
      <c r="AZ865" s="7"/>
      <c r="BA865" s="7"/>
      <c r="BB865" s="7"/>
      <c r="BC865" s="7"/>
      <c r="BD865" s="7"/>
      <c r="BE865" s="7"/>
      <c r="BF865" s="7"/>
      <c r="BG865" s="7"/>
      <c r="BH865" s="7"/>
      <c r="BI865" s="7"/>
      <c r="BJ865" s="7"/>
      <c r="BK865" s="7"/>
      <c r="BL865" s="7"/>
      <c r="BM865" s="7"/>
      <c r="BN865" s="7"/>
      <c r="BO865" s="7"/>
      <c r="BP865" s="7"/>
      <c r="BQ865" s="7"/>
      <c r="BR865" s="7"/>
      <c r="BS865" s="150"/>
      <c r="BT865" s="150"/>
      <c r="BU865" s="150"/>
      <c r="BV865" s="150"/>
      <c r="BW865" s="150"/>
      <c r="BX865" s="7"/>
      <c r="BY865" s="7"/>
    </row>
    <row r="866" spans="1:77" ht="15.75"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c r="AA866" s="7"/>
      <c r="AB866" s="7"/>
      <c r="AC866" s="7"/>
      <c r="AD866" s="7"/>
      <c r="AE866" s="7"/>
      <c r="AF866" s="7"/>
      <c r="AG866" s="7"/>
      <c r="AH866" s="7"/>
      <c r="AI866" s="7"/>
      <c r="AJ866" s="7"/>
      <c r="AK866" s="7"/>
      <c r="AL866" s="7"/>
      <c r="AM866" s="7"/>
      <c r="AN866" s="7"/>
      <c r="AO866" s="7"/>
      <c r="AP866" s="7"/>
      <c r="AQ866" s="7"/>
      <c r="AR866" s="7"/>
      <c r="AS866" s="7"/>
      <c r="AT866" s="7"/>
      <c r="AU866" s="7"/>
      <c r="AV866" s="7"/>
      <c r="AW866" s="7"/>
      <c r="AX866" s="7"/>
      <c r="AY866" s="7"/>
      <c r="AZ866" s="7"/>
      <c r="BA866" s="7"/>
      <c r="BB866" s="7"/>
      <c r="BC866" s="7"/>
      <c r="BD866" s="7"/>
      <c r="BE866" s="7"/>
      <c r="BF866" s="7"/>
      <c r="BG866" s="7"/>
      <c r="BH866" s="7"/>
      <c r="BI866" s="7"/>
      <c r="BJ866" s="7"/>
      <c r="BK866" s="7"/>
      <c r="BL866" s="7"/>
      <c r="BM866" s="7"/>
      <c r="BN866" s="7"/>
      <c r="BO866" s="7"/>
      <c r="BP866" s="7"/>
      <c r="BQ866" s="7"/>
      <c r="BR866" s="7"/>
      <c r="BS866" s="150"/>
      <c r="BT866" s="150"/>
      <c r="BU866" s="150"/>
      <c r="BV866" s="150"/>
      <c r="BW866" s="150"/>
      <c r="BX866" s="7"/>
      <c r="BY866" s="7"/>
    </row>
    <row r="867" spans="1:77" ht="15.75"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c r="AA867" s="7"/>
      <c r="AB867" s="7"/>
      <c r="AC867" s="7"/>
      <c r="AD867" s="7"/>
      <c r="AE867" s="7"/>
      <c r="AF867" s="7"/>
      <c r="AG867" s="7"/>
      <c r="AH867" s="7"/>
      <c r="AI867" s="7"/>
      <c r="AJ867" s="7"/>
      <c r="AK867" s="7"/>
      <c r="AL867" s="7"/>
      <c r="AM867" s="7"/>
      <c r="AN867" s="7"/>
      <c r="AO867" s="7"/>
      <c r="AP867" s="7"/>
      <c r="AQ867" s="7"/>
      <c r="AR867" s="7"/>
      <c r="AS867" s="7"/>
      <c r="AT867" s="7"/>
      <c r="AU867" s="7"/>
      <c r="AV867" s="7"/>
      <c r="AW867" s="7"/>
      <c r="AX867" s="7"/>
      <c r="AY867" s="7"/>
      <c r="AZ867" s="7"/>
      <c r="BA867" s="7"/>
      <c r="BB867" s="7"/>
      <c r="BC867" s="7"/>
      <c r="BD867" s="7"/>
      <c r="BE867" s="7"/>
      <c r="BF867" s="7"/>
      <c r="BG867" s="7"/>
      <c r="BH867" s="7"/>
      <c r="BI867" s="7"/>
      <c r="BJ867" s="7"/>
      <c r="BK867" s="7"/>
      <c r="BL867" s="7"/>
      <c r="BM867" s="7"/>
      <c r="BN867" s="7"/>
      <c r="BO867" s="7"/>
      <c r="BP867" s="7"/>
      <c r="BQ867" s="7"/>
      <c r="BR867" s="7"/>
      <c r="BS867" s="150"/>
      <c r="BT867" s="150"/>
      <c r="BU867" s="150"/>
      <c r="BV867" s="150"/>
      <c r="BW867" s="150"/>
      <c r="BX867" s="7"/>
      <c r="BY867" s="7"/>
    </row>
    <row r="868" spans="1:77" ht="15.75"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c r="AA868" s="7"/>
      <c r="AB868" s="7"/>
      <c r="AC868" s="7"/>
      <c r="AD868" s="7"/>
      <c r="AE868" s="7"/>
      <c r="AF868" s="7"/>
      <c r="AG868" s="7"/>
      <c r="AH868" s="7"/>
      <c r="AI868" s="7"/>
      <c r="AJ868" s="7"/>
      <c r="AK868" s="7"/>
      <c r="AL868" s="7"/>
      <c r="AM868" s="7"/>
      <c r="AN868" s="7"/>
      <c r="AO868" s="7"/>
      <c r="AP868" s="7"/>
      <c r="AQ868" s="7"/>
      <c r="AR868" s="7"/>
      <c r="AS868" s="7"/>
      <c r="AT868" s="7"/>
      <c r="AU868" s="7"/>
      <c r="AV868" s="7"/>
      <c r="AW868" s="7"/>
      <c r="AX868" s="7"/>
      <c r="AY868" s="7"/>
      <c r="AZ868" s="7"/>
      <c r="BA868" s="7"/>
      <c r="BB868" s="7"/>
      <c r="BC868" s="7"/>
      <c r="BD868" s="7"/>
      <c r="BE868" s="7"/>
      <c r="BF868" s="7"/>
      <c r="BG868" s="7"/>
      <c r="BH868" s="7"/>
      <c r="BI868" s="7"/>
      <c r="BJ868" s="7"/>
      <c r="BK868" s="7"/>
      <c r="BL868" s="7"/>
      <c r="BM868" s="7"/>
      <c r="BN868" s="7"/>
      <c r="BO868" s="7"/>
      <c r="BP868" s="7"/>
      <c r="BQ868" s="7"/>
      <c r="BR868" s="7"/>
      <c r="BS868" s="150"/>
      <c r="BT868" s="150"/>
      <c r="BU868" s="150"/>
      <c r="BV868" s="150"/>
      <c r="BW868" s="150"/>
      <c r="BX868" s="7"/>
      <c r="BY868" s="7"/>
    </row>
    <row r="869" spans="1:77" ht="15.75"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c r="AA869" s="7"/>
      <c r="AB869" s="7"/>
      <c r="AC869" s="7"/>
      <c r="AD869" s="7"/>
      <c r="AE869" s="7"/>
      <c r="AF869" s="7"/>
      <c r="AG869" s="7"/>
      <c r="AH869" s="7"/>
      <c r="AI869" s="7"/>
      <c r="AJ869" s="7"/>
      <c r="AK869" s="7"/>
      <c r="AL869" s="7"/>
      <c r="AM869" s="7"/>
      <c r="AN869" s="7"/>
      <c r="AO869" s="7"/>
      <c r="AP869" s="7"/>
      <c r="AQ869" s="7"/>
      <c r="AR869" s="7"/>
      <c r="AS869" s="7"/>
      <c r="AT869" s="7"/>
      <c r="AU869" s="7"/>
      <c r="AV869" s="7"/>
      <c r="AW869" s="7"/>
      <c r="AX869" s="7"/>
      <c r="AY869" s="7"/>
      <c r="AZ869" s="7"/>
      <c r="BA869" s="7"/>
      <c r="BB869" s="7"/>
      <c r="BC869" s="7"/>
      <c r="BD869" s="7"/>
      <c r="BE869" s="7"/>
      <c r="BF869" s="7"/>
      <c r="BG869" s="7"/>
      <c r="BH869" s="7"/>
      <c r="BI869" s="7"/>
      <c r="BJ869" s="7"/>
      <c r="BK869" s="7"/>
      <c r="BL869" s="7"/>
      <c r="BM869" s="7"/>
      <c r="BN869" s="7"/>
      <c r="BO869" s="7"/>
      <c r="BP869" s="7"/>
      <c r="BQ869" s="7"/>
      <c r="BR869" s="7"/>
      <c r="BS869" s="150"/>
      <c r="BT869" s="150"/>
      <c r="BU869" s="150"/>
      <c r="BV869" s="150"/>
      <c r="BW869" s="150"/>
      <c r="BX869" s="7"/>
      <c r="BY869" s="7"/>
    </row>
    <row r="870" spans="1:77" ht="15.75"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c r="AA870" s="7"/>
      <c r="AB870" s="7"/>
      <c r="AC870" s="7"/>
      <c r="AD870" s="7"/>
      <c r="AE870" s="7"/>
      <c r="AF870" s="7"/>
      <c r="AG870" s="7"/>
      <c r="AH870" s="7"/>
      <c r="AI870" s="7"/>
      <c r="AJ870" s="7"/>
      <c r="AK870" s="7"/>
      <c r="AL870" s="7"/>
      <c r="AM870" s="7"/>
      <c r="AN870" s="7"/>
      <c r="AO870" s="7"/>
      <c r="AP870" s="7"/>
      <c r="AQ870" s="7"/>
      <c r="AR870" s="7"/>
      <c r="AS870" s="7"/>
      <c r="AT870" s="7"/>
      <c r="AU870" s="7"/>
      <c r="AV870" s="7"/>
      <c r="AW870" s="7"/>
      <c r="AX870" s="7"/>
      <c r="AY870" s="7"/>
      <c r="AZ870" s="7"/>
      <c r="BA870" s="7"/>
      <c r="BB870" s="7"/>
      <c r="BC870" s="7"/>
      <c r="BD870" s="7"/>
      <c r="BE870" s="7"/>
      <c r="BF870" s="7"/>
      <c r="BG870" s="7"/>
      <c r="BH870" s="7"/>
      <c r="BI870" s="7"/>
      <c r="BJ870" s="7"/>
      <c r="BK870" s="7"/>
      <c r="BL870" s="7"/>
      <c r="BM870" s="7"/>
      <c r="BN870" s="7"/>
      <c r="BO870" s="7"/>
      <c r="BP870" s="7"/>
      <c r="BQ870" s="7"/>
      <c r="BR870" s="7"/>
      <c r="BS870" s="150"/>
      <c r="BT870" s="150"/>
      <c r="BU870" s="150"/>
      <c r="BV870" s="150"/>
      <c r="BW870" s="150"/>
      <c r="BX870" s="7"/>
      <c r="BY870" s="7"/>
    </row>
    <row r="871" spans="1:77" ht="15.75"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c r="AA871" s="7"/>
      <c r="AB871" s="7"/>
      <c r="AC871" s="7"/>
      <c r="AD871" s="7"/>
      <c r="AE871" s="7"/>
      <c r="AF871" s="7"/>
      <c r="AG871" s="7"/>
      <c r="AH871" s="7"/>
      <c r="AI871" s="7"/>
      <c r="AJ871" s="7"/>
      <c r="AK871" s="7"/>
      <c r="AL871" s="7"/>
      <c r="AM871" s="7"/>
      <c r="AN871" s="7"/>
      <c r="AO871" s="7"/>
      <c r="AP871" s="7"/>
      <c r="AQ871" s="7"/>
      <c r="AR871" s="7"/>
      <c r="AS871" s="7"/>
      <c r="AT871" s="7"/>
      <c r="AU871" s="7"/>
      <c r="AV871" s="7"/>
      <c r="AW871" s="7"/>
      <c r="AX871" s="7"/>
      <c r="AY871" s="7"/>
      <c r="AZ871" s="7"/>
      <c r="BA871" s="7"/>
      <c r="BB871" s="7"/>
      <c r="BC871" s="7"/>
      <c r="BD871" s="7"/>
      <c r="BE871" s="7"/>
      <c r="BF871" s="7"/>
      <c r="BG871" s="7"/>
      <c r="BH871" s="7"/>
      <c r="BI871" s="7"/>
      <c r="BJ871" s="7"/>
      <c r="BK871" s="7"/>
      <c r="BL871" s="7"/>
      <c r="BM871" s="7"/>
      <c r="BN871" s="7"/>
      <c r="BO871" s="7"/>
      <c r="BP871" s="7"/>
      <c r="BQ871" s="7"/>
      <c r="BR871" s="7"/>
      <c r="BS871" s="150"/>
      <c r="BT871" s="150"/>
      <c r="BU871" s="150"/>
      <c r="BV871" s="150"/>
      <c r="BW871" s="150"/>
      <c r="BX871" s="7"/>
      <c r="BY871" s="7"/>
    </row>
    <row r="872" spans="1:77" ht="15.75"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c r="AA872" s="7"/>
      <c r="AB872" s="7"/>
      <c r="AC872" s="7"/>
      <c r="AD872" s="7"/>
      <c r="AE872" s="7"/>
      <c r="AF872" s="7"/>
      <c r="AG872" s="7"/>
      <c r="AH872" s="7"/>
      <c r="AI872" s="7"/>
      <c r="AJ872" s="7"/>
      <c r="AK872" s="7"/>
      <c r="AL872" s="7"/>
      <c r="AM872" s="7"/>
      <c r="AN872" s="7"/>
      <c r="AO872" s="7"/>
      <c r="AP872" s="7"/>
      <c r="AQ872" s="7"/>
      <c r="AR872" s="7"/>
      <c r="AS872" s="7"/>
      <c r="AT872" s="7"/>
      <c r="AU872" s="7"/>
      <c r="AV872" s="7"/>
      <c r="AW872" s="7"/>
      <c r="AX872" s="7"/>
      <c r="AY872" s="7"/>
      <c r="AZ872" s="7"/>
      <c r="BA872" s="7"/>
      <c r="BB872" s="7"/>
      <c r="BC872" s="7"/>
      <c r="BD872" s="7"/>
      <c r="BE872" s="7"/>
      <c r="BF872" s="7"/>
      <c r="BG872" s="7"/>
      <c r="BH872" s="7"/>
      <c r="BI872" s="7"/>
      <c r="BJ872" s="7"/>
      <c r="BK872" s="7"/>
      <c r="BL872" s="7"/>
      <c r="BM872" s="7"/>
      <c r="BN872" s="7"/>
      <c r="BO872" s="7"/>
      <c r="BP872" s="7"/>
      <c r="BQ872" s="7"/>
      <c r="BR872" s="7"/>
      <c r="BS872" s="150"/>
      <c r="BT872" s="150"/>
      <c r="BU872" s="150"/>
      <c r="BV872" s="150"/>
      <c r="BW872" s="150"/>
      <c r="BX872" s="7"/>
      <c r="BY872" s="7"/>
    </row>
    <row r="873" spans="1:77" ht="15.75"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c r="AA873" s="7"/>
      <c r="AB873" s="7"/>
      <c r="AC873" s="7"/>
      <c r="AD873" s="7"/>
      <c r="AE873" s="7"/>
      <c r="AF873" s="7"/>
      <c r="AG873" s="7"/>
      <c r="AH873" s="7"/>
      <c r="AI873" s="7"/>
      <c r="AJ873" s="7"/>
      <c r="AK873" s="7"/>
      <c r="AL873" s="7"/>
      <c r="AM873" s="7"/>
      <c r="AN873" s="7"/>
      <c r="AO873" s="7"/>
      <c r="AP873" s="7"/>
      <c r="AQ873" s="7"/>
      <c r="AR873" s="7"/>
      <c r="AS873" s="7"/>
      <c r="AT873" s="7"/>
      <c r="AU873" s="7"/>
      <c r="AV873" s="7"/>
      <c r="AW873" s="7"/>
      <c r="AX873" s="7"/>
      <c r="AY873" s="7"/>
      <c r="AZ873" s="7"/>
      <c r="BA873" s="7"/>
      <c r="BB873" s="7"/>
      <c r="BC873" s="7"/>
      <c r="BD873" s="7"/>
      <c r="BE873" s="7"/>
      <c r="BF873" s="7"/>
      <c r="BG873" s="7"/>
      <c r="BH873" s="7"/>
      <c r="BI873" s="7"/>
      <c r="BJ873" s="7"/>
      <c r="BK873" s="7"/>
      <c r="BL873" s="7"/>
      <c r="BM873" s="7"/>
      <c r="BN873" s="7"/>
      <c r="BO873" s="7"/>
      <c r="BP873" s="7"/>
      <c r="BQ873" s="7"/>
      <c r="BR873" s="7"/>
      <c r="BS873" s="150"/>
      <c r="BT873" s="150"/>
      <c r="BU873" s="150"/>
      <c r="BV873" s="150"/>
      <c r="BW873" s="150"/>
      <c r="BX873" s="7"/>
      <c r="BY873" s="7"/>
    </row>
    <row r="874" spans="1:77" ht="15.75"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c r="AA874" s="7"/>
      <c r="AB874" s="7"/>
      <c r="AC874" s="7"/>
      <c r="AD874" s="7"/>
      <c r="AE874" s="7"/>
      <c r="AF874" s="7"/>
      <c r="AG874" s="7"/>
      <c r="AH874" s="7"/>
      <c r="AI874" s="7"/>
      <c r="AJ874" s="7"/>
      <c r="AK874" s="7"/>
      <c r="AL874" s="7"/>
      <c r="AM874" s="7"/>
      <c r="AN874" s="7"/>
      <c r="AO874" s="7"/>
      <c r="AP874" s="7"/>
      <c r="AQ874" s="7"/>
      <c r="AR874" s="7"/>
      <c r="AS874" s="7"/>
      <c r="AT874" s="7"/>
      <c r="AU874" s="7"/>
      <c r="AV874" s="7"/>
      <c r="AW874" s="7"/>
      <c r="AX874" s="7"/>
      <c r="AY874" s="7"/>
      <c r="AZ874" s="7"/>
      <c r="BA874" s="7"/>
      <c r="BB874" s="7"/>
      <c r="BC874" s="7"/>
      <c r="BD874" s="7"/>
      <c r="BE874" s="7"/>
      <c r="BF874" s="7"/>
      <c r="BG874" s="7"/>
      <c r="BH874" s="7"/>
      <c r="BI874" s="7"/>
      <c r="BJ874" s="7"/>
      <c r="BK874" s="7"/>
      <c r="BL874" s="7"/>
      <c r="BM874" s="7"/>
      <c r="BN874" s="7"/>
      <c r="BO874" s="7"/>
      <c r="BP874" s="7"/>
      <c r="BQ874" s="7"/>
      <c r="BR874" s="7"/>
      <c r="BS874" s="150"/>
      <c r="BT874" s="150"/>
      <c r="BU874" s="150"/>
      <c r="BV874" s="150"/>
      <c r="BW874" s="150"/>
      <c r="BX874" s="7"/>
      <c r="BY874" s="7"/>
    </row>
    <row r="875" spans="1:77" ht="15.75"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c r="AA875" s="7"/>
      <c r="AB875" s="7"/>
      <c r="AC875" s="7"/>
      <c r="AD875" s="7"/>
      <c r="AE875" s="7"/>
      <c r="AF875" s="7"/>
      <c r="AG875" s="7"/>
      <c r="AH875" s="7"/>
      <c r="AI875" s="7"/>
      <c r="AJ875" s="7"/>
      <c r="AK875" s="7"/>
      <c r="AL875" s="7"/>
      <c r="AM875" s="7"/>
      <c r="AN875" s="7"/>
      <c r="AO875" s="7"/>
      <c r="AP875" s="7"/>
      <c r="AQ875" s="7"/>
      <c r="AR875" s="7"/>
      <c r="AS875" s="7"/>
      <c r="AT875" s="7"/>
      <c r="AU875" s="7"/>
      <c r="AV875" s="7"/>
      <c r="AW875" s="7"/>
      <c r="AX875" s="7"/>
      <c r="AY875" s="7"/>
      <c r="AZ875" s="7"/>
      <c r="BA875" s="7"/>
      <c r="BB875" s="7"/>
      <c r="BC875" s="7"/>
      <c r="BD875" s="7"/>
      <c r="BE875" s="7"/>
      <c r="BF875" s="7"/>
      <c r="BG875" s="7"/>
      <c r="BH875" s="7"/>
      <c r="BI875" s="7"/>
      <c r="BJ875" s="7"/>
      <c r="BK875" s="7"/>
      <c r="BL875" s="7"/>
      <c r="BM875" s="7"/>
      <c r="BN875" s="7"/>
      <c r="BO875" s="7"/>
      <c r="BP875" s="7"/>
      <c r="BQ875" s="7"/>
      <c r="BR875" s="7"/>
      <c r="BS875" s="150"/>
      <c r="BT875" s="150"/>
      <c r="BU875" s="150"/>
      <c r="BV875" s="150"/>
      <c r="BW875" s="150"/>
      <c r="BX875" s="7"/>
      <c r="BY875" s="7"/>
    </row>
    <row r="876" spans="1:77" ht="15.75"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c r="AA876" s="7"/>
      <c r="AB876" s="7"/>
      <c r="AC876" s="7"/>
      <c r="AD876" s="7"/>
      <c r="AE876" s="7"/>
      <c r="AF876" s="7"/>
      <c r="AG876" s="7"/>
      <c r="AH876" s="7"/>
      <c r="AI876" s="7"/>
      <c r="AJ876" s="7"/>
      <c r="AK876" s="7"/>
      <c r="AL876" s="7"/>
      <c r="AM876" s="7"/>
      <c r="AN876" s="7"/>
      <c r="AO876" s="7"/>
      <c r="AP876" s="7"/>
      <c r="AQ876" s="7"/>
      <c r="AR876" s="7"/>
      <c r="AS876" s="7"/>
      <c r="AT876" s="7"/>
      <c r="AU876" s="7"/>
      <c r="AV876" s="7"/>
      <c r="AW876" s="7"/>
      <c r="AX876" s="7"/>
      <c r="AY876" s="7"/>
      <c r="AZ876" s="7"/>
      <c r="BA876" s="7"/>
      <c r="BB876" s="7"/>
      <c r="BC876" s="7"/>
      <c r="BD876" s="7"/>
      <c r="BE876" s="7"/>
      <c r="BF876" s="7"/>
      <c r="BG876" s="7"/>
      <c r="BH876" s="7"/>
      <c r="BI876" s="7"/>
      <c r="BJ876" s="7"/>
      <c r="BK876" s="7"/>
      <c r="BL876" s="7"/>
      <c r="BM876" s="7"/>
      <c r="BN876" s="7"/>
      <c r="BO876" s="7"/>
      <c r="BP876" s="7"/>
      <c r="BQ876" s="7"/>
      <c r="BR876" s="7"/>
      <c r="BS876" s="150"/>
      <c r="BT876" s="150"/>
      <c r="BU876" s="150"/>
      <c r="BV876" s="150"/>
      <c r="BW876" s="150"/>
      <c r="BX876" s="7"/>
      <c r="BY876" s="7"/>
    </row>
    <row r="877" spans="1:77" ht="15.75"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c r="AA877" s="7"/>
      <c r="AB877" s="7"/>
      <c r="AC877" s="7"/>
      <c r="AD877" s="7"/>
      <c r="AE877" s="7"/>
      <c r="AF877" s="7"/>
      <c r="AG877" s="7"/>
      <c r="AH877" s="7"/>
      <c r="AI877" s="7"/>
      <c r="AJ877" s="7"/>
      <c r="AK877" s="7"/>
      <c r="AL877" s="7"/>
      <c r="AM877" s="7"/>
      <c r="AN877" s="7"/>
      <c r="AO877" s="7"/>
      <c r="AP877" s="7"/>
      <c r="AQ877" s="7"/>
      <c r="AR877" s="7"/>
      <c r="AS877" s="7"/>
      <c r="AT877" s="7"/>
      <c r="AU877" s="7"/>
      <c r="AV877" s="7"/>
      <c r="AW877" s="7"/>
      <c r="AX877" s="7"/>
      <c r="AY877" s="7"/>
      <c r="AZ877" s="7"/>
      <c r="BA877" s="7"/>
      <c r="BB877" s="7"/>
      <c r="BC877" s="7"/>
      <c r="BD877" s="7"/>
      <c r="BE877" s="7"/>
      <c r="BF877" s="7"/>
      <c r="BG877" s="7"/>
      <c r="BH877" s="7"/>
      <c r="BI877" s="7"/>
      <c r="BJ877" s="7"/>
      <c r="BK877" s="7"/>
      <c r="BL877" s="7"/>
      <c r="BM877" s="7"/>
      <c r="BN877" s="7"/>
      <c r="BO877" s="7"/>
      <c r="BP877" s="7"/>
      <c r="BQ877" s="7"/>
      <c r="BR877" s="7"/>
      <c r="BS877" s="150"/>
      <c r="BT877" s="150"/>
      <c r="BU877" s="150"/>
      <c r="BV877" s="150"/>
      <c r="BW877" s="150"/>
      <c r="BX877" s="7"/>
      <c r="BY877" s="7"/>
    </row>
    <row r="878" spans="1:77" ht="15.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c r="AC878" s="7"/>
      <c r="AD878" s="7"/>
      <c r="AE878" s="7"/>
      <c r="AF878" s="7"/>
      <c r="AG878" s="7"/>
      <c r="AH878" s="7"/>
      <c r="AI878" s="7"/>
      <c r="AJ878" s="7"/>
      <c r="AK878" s="7"/>
      <c r="AL878" s="7"/>
      <c r="AM878" s="7"/>
      <c r="AN878" s="7"/>
      <c r="AO878" s="7"/>
      <c r="AP878" s="7"/>
      <c r="AQ878" s="7"/>
      <c r="AR878" s="7"/>
      <c r="AS878" s="7"/>
      <c r="AT878" s="7"/>
      <c r="AU878" s="7"/>
      <c r="AV878" s="7"/>
      <c r="AW878" s="7"/>
      <c r="AX878" s="7"/>
      <c r="AY878" s="7"/>
      <c r="AZ878" s="7"/>
      <c r="BA878" s="7"/>
      <c r="BB878" s="7"/>
      <c r="BC878" s="7"/>
      <c r="BD878" s="7"/>
      <c r="BE878" s="7"/>
      <c r="BF878" s="7"/>
      <c r="BG878" s="7"/>
      <c r="BH878" s="7"/>
      <c r="BI878" s="7"/>
      <c r="BJ878" s="7"/>
      <c r="BK878" s="7"/>
      <c r="BL878" s="7"/>
      <c r="BM878" s="7"/>
      <c r="BN878" s="7"/>
      <c r="BO878" s="7"/>
      <c r="BP878" s="7"/>
      <c r="BQ878" s="7"/>
      <c r="BR878" s="7"/>
      <c r="BS878" s="150"/>
      <c r="BT878" s="150"/>
      <c r="BU878" s="150"/>
      <c r="BV878" s="150"/>
      <c r="BW878" s="150"/>
      <c r="BX878" s="7"/>
      <c r="BY878" s="7"/>
    </row>
    <row r="879" spans="1:77" ht="15.7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c r="AB879" s="7"/>
      <c r="AC879" s="7"/>
      <c r="AD879" s="7"/>
      <c r="AE879" s="7"/>
      <c r="AF879" s="7"/>
      <c r="AG879" s="7"/>
      <c r="AH879" s="7"/>
      <c r="AI879" s="7"/>
      <c r="AJ879" s="7"/>
      <c r="AK879" s="7"/>
      <c r="AL879" s="7"/>
      <c r="AM879" s="7"/>
      <c r="AN879" s="7"/>
      <c r="AO879" s="7"/>
      <c r="AP879" s="7"/>
      <c r="AQ879" s="7"/>
      <c r="AR879" s="7"/>
      <c r="AS879" s="7"/>
      <c r="AT879" s="7"/>
      <c r="AU879" s="7"/>
      <c r="AV879" s="7"/>
      <c r="AW879" s="7"/>
      <c r="AX879" s="7"/>
      <c r="AY879" s="7"/>
      <c r="AZ879" s="7"/>
      <c r="BA879" s="7"/>
      <c r="BB879" s="7"/>
      <c r="BC879" s="7"/>
      <c r="BD879" s="7"/>
      <c r="BE879" s="7"/>
      <c r="BF879" s="7"/>
      <c r="BG879" s="7"/>
      <c r="BH879" s="7"/>
      <c r="BI879" s="7"/>
      <c r="BJ879" s="7"/>
      <c r="BK879" s="7"/>
      <c r="BL879" s="7"/>
      <c r="BM879" s="7"/>
      <c r="BN879" s="7"/>
      <c r="BO879" s="7"/>
      <c r="BP879" s="7"/>
      <c r="BQ879" s="7"/>
      <c r="BR879" s="7"/>
      <c r="BS879" s="150"/>
      <c r="BT879" s="150"/>
      <c r="BU879" s="150"/>
      <c r="BV879" s="150"/>
      <c r="BW879" s="150"/>
      <c r="BX879" s="7"/>
      <c r="BY879" s="7"/>
    </row>
    <row r="880" spans="1:77" ht="15.75"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c r="AA880" s="7"/>
      <c r="AB880" s="7"/>
      <c r="AC880" s="7"/>
      <c r="AD880" s="7"/>
      <c r="AE880" s="7"/>
      <c r="AF880" s="7"/>
      <c r="AG880" s="7"/>
      <c r="AH880" s="7"/>
      <c r="AI880" s="7"/>
      <c r="AJ880" s="7"/>
      <c r="AK880" s="7"/>
      <c r="AL880" s="7"/>
      <c r="AM880" s="7"/>
      <c r="AN880" s="7"/>
      <c r="AO880" s="7"/>
      <c r="AP880" s="7"/>
      <c r="AQ880" s="7"/>
      <c r="AR880" s="7"/>
      <c r="AS880" s="7"/>
      <c r="AT880" s="7"/>
      <c r="AU880" s="7"/>
      <c r="AV880" s="7"/>
      <c r="AW880" s="7"/>
      <c r="AX880" s="7"/>
      <c r="AY880" s="7"/>
      <c r="AZ880" s="7"/>
      <c r="BA880" s="7"/>
      <c r="BB880" s="7"/>
      <c r="BC880" s="7"/>
      <c r="BD880" s="7"/>
      <c r="BE880" s="7"/>
      <c r="BF880" s="7"/>
      <c r="BG880" s="7"/>
      <c r="BH880" s="7"/>
      <c r="BI880" s="7"/>
      <c r="BJ880" s="7"/>
      <c r="BK880" s="7"/>
      <c r="BL880" s="7"/>
      <c r="BM880" s="7"/>
      <c r="BN880" s="7"/>
      <c r="BO880" s="7"/>
      <c r="BP880" s="7"/>
      <c r="BQ880" s="7"/>
      <c r="BR880" s="7"/>
      <c r="BS880" s="150"/>
      <c r="BT880" s="150"/>
      <c r="BU880" s="150"/>
      <c r="BV880" s="150"/>
      <c r="BW880" s="150"/>
      <c r="BX880" s="7"/>
      <c r="BY880" s="7"/>
    </row>
    <row r="881" spans="1:77" ht="15.75"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c r="AB881" s="7"/>
      <c r="AC881" s="7"/>
      <c r="AD881" s="7"/>
      <c r="AE881" s="7"/>
      <c r="AF881" s="7"/>
      <c r="AG881" s="7"/>
      <c r="AH881" s="7"/>
      <c r="AI881" s="7"/>
      <c r="AJ881" s="7"/>
      <c r="AK881" s="7"/>
      <c r="AL881" s="7"/>
      <c r="AM881" s="7"/>
      <c r="AN881" s="7"/>
      <c r="AO881" s="7"/>
      <c r="AP881" s="7"/>
      <c r="AQ881" s="7"/>
      <c r="AR881" s="7"/>
      <c r="AS881" s="7"/>
      <c r="AT881" s="7"/>
      <c r="AU881" s="7"/>
      <c r="AV881" s="7"/>
      <c r="AW881" s="7"/>
      <c r="AX881" s="7"/>
      <c r="AY881" s="7"/>
      <c r="AZ881" s="7"/>
      <c r="BA881" s="7"/>
      <c r="BB881" s="7"/>
      <c r="BC881" s="7"/>
      <c r="BD881" s="7"/>
      <c r="BE881" s="7"/>
      <c r="BF881" s="7"/>
      <c r="BG881" s="7"/>
      <c r="BH881" s="7"/>
      <c r="BI881" s="7"/>
      <c r="BJ881" s="7"/>
      <c r="BK881" s="7"/>
      <c r="BL881" s="7"/>
      <c r="BM881" s="7"/>
      <c r="BN881" s="7"/>
      <c r="BO881" s="7"/>
      <c r="BP881" s="7"/>
      <c r="BQ881" s="7"/>
      <c r="BR881" s="7"/>
      <c r="BS881" s="150"/>
      <c r="BT881" s="150"/>
      <c r="BU881" s="150"/>
      <c r="BV881" s="150"/>
      <c r="BW881" s="150"/>
      <c r="BX881" s="7"/>
      <c r="BY881" s="7"/>
    </row>
    <row r="882" spans="1:77" ht="15.75"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c r="AA882" s="7"/>
      <c r="AB882" s="7"/>
      <c r="AC882" s="7"/>
      <c r="AD882" s="7"/>
      <c r="AE882" s="7"/>
      <c r="AF882" s="7"/>
      <c r="AG882" s="7"/>
      <c r="AH882" s="7"/>
      <c r="AI882" s="7"/>
      <c r="AJ882" s="7"/>
      <c r="AK882" s="7"/>
      <c r="AL882" s="7"/>
      <c r="AM882" s="7"/>
      <c r="AN882" s="7"/>
      <c r="AO882" s="7"/>
      <c r="AP882" s="7"/>
      <c r="AQ882" s="7"/>
      <c r="AR882" s="7"/>
      <c r="AS882" s="7"/>
      <c r="AT882" s="7"/>
      <c r="AU882" s="7"/>
      <c r="AV882" s="7"/>
      <c r="AW882" s="7"/>
      <c r="AX882" s="7"/>
      <c r="AY882" s="7"/>
      <c r="AZ882" s="7"/>
      <c r="BA882" s="7"/>
      <c r="BB882" s="7"/>
      <c r="BC882" s="7"/>
      <c r="BD882" s="7"/>
      <c r="BE882" s="7"/>
      <c r="BF882" s="7"/>
      <c r="BG882" s="7"/>
      <c r="BH882" s="7"/>
      <c r="BI882" s="7"/>
      <c r="BJ882" s="7"/>
      <c r="BK882" s="7"/>
      <c r="BL882" s="7"/>
      <c r="BM882" s="7"/>
      <c r="BN882" s="7"/>
      <c r="BO882" s="7"/>
      <c r="BP882" s="7"/>
      <c r="BQ882" s="7"/>
      <c r="BR882" s="7"/>
      <c r="BS882" s="150"/>
      <c r="BT882" s="150"/>
      <c r="BU882" s="150"/>
      <c r="BV882" s="150"/>
      <c r="BW882" s="150"/>
      <c r="BX882" s="7"/>
      <c r="BY882" s="7"/>
    </row>
    <row r="883" spans="1:77" ht="15.75"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c r="AA883" s="7"/>
      <c r="AB883" s="7"/>
      <c r="AC883" s="7"/>
      <c r="AD883" s="7"/>
      <c r="AE883" s="7"/>
      <c r="AF883" s="7"/>
      <c r="AG883" s="7"/>
      <c r="AH883" s="7"/>
      <c r="AI883" s="7"/>
      <c r="AJ883" s="7"/>
      <c r="AK883" s="7"/>
      <c r="AL883" s="7"/>
      <c r="AM883" s="7"/>
      <c r="AN883" s="7"/>
      <c r="AO883" s="7"/>
      <c r="AP883" s="7"/>
      <c r="AQ883" s="7"/>
      <c r="AR883" s="7"/>
      <c r="AS883" s="7"/>
      <c r="AT883" s="7"/>
      <c r="AU883" s="7"/>
      <c r="AV883" s="7"/>
      <c r="AW883" s="7"/>
      <c r="AX883" s="7"/>
      <c r="AY883" s="7"/>
      <c r="AZ883" s="7"/>
      <c r="BA883" s="7"/>
      <c r="BB883" s="7"/>
      <c r="BC883" s="7"/>
      <c r="BD883" s="7"/>
      <c r="BE883" s="7"/>
      <c r="BF883" s="7"/>
      <c r="BG883" s="7"/>
      <c r="BH883" s="7"/>
      <c r="BI883" s="7"/>
      <c r="BJ883" s="7"/>
      <c r="BK883" s="7"/>
      <c r="BL883" s="7"/>
      <c r="BM883" s="7"/>
      <c r="BN883" s="7"/>
      <c r="BO883" s="7"/>
      <c r="BP883" s="7"/>
      <c r="BQ883" s="7"/>
      <c r="BR883" s="7"/>
      <c r="BS883" s="150"/>
      <c r="BT883" s="150"/>
      <c r="BU883" s="150"/>
      <c r="BV883" s="150"/>
      <c r="BW883" s="150"/>
      <c r="BX883" s="7"/>
      <c r="BY883" s="7"/>
    </row>
    <row r="884" spans="1:77" ht="15.75"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c r="AA884" s="7"/>
      <c r="AB884" s="7"/>
      <c r="AC884" s="7"/>
      <c r="AD884" s="7"/>
      <c r="AE884" s="7"/>
      <c r="AF884" s="7"/>
      <c r="AG884" s="7"/>
      <c r="AH884" s="7"/>
      <c r="AI884" s="7"/>
      <c r="AJ884" s="7"/>
      <c r="AK884" s="7"/>
      <c r="AL884" s="7"/>
      <c r="AM884" s="7"/>
      <c r="AN884" s="7"/>
      <c r="AO884" s="7"/>
      <c r="AP884" s="7"/>
      <c r="AQ884" s="7"/>
      <c r="AR884" s="7"/>
      <c r="AS884" s="7"/>
      <c r="AT884" s="7"/>
      <c r="AU884" s="7"/>
      <c r="AV884" s="7"/>
      <c r="AW884" s="7"/>
      <c r="AX884" s="7"/>
      <c r="AY884" s="7"/>
      <c r="AZ884" s="7"/>
      <c r="BA884" s="7"/>
      <c r="BB884" s="7"/>
      <c r="BC884" s="7"/>
      <c r="BD884" s="7"/>
      <c r="BE884" s="7"/>
      <c r="BF884" s="7"/>
      <c r="BG884" s="7"/>
      <c r="BH884" s="7"/>
      <c r="BI884" s="7"/>
      <c r="BJ884" s="7"/>
      <c r="BK884" s="7"/>
      <c r="BL884" s="7"/>
      <c r="BM884" s="7"/>
      <c r="BN884" s="7"/>
      <c r="BO884" s="7"/>
      <c r="BP884" s="7"/>
      <c r="BQ884" s="7"/>
      <c r="BR884" s="7"/>
      <c r="BS884" s="150"/>
      <c r="BT884" s="150"/>
      <c r="BU884" s="150"/>
      <c r="BV884" s="150"/>
      <c r="BW884" s="150"/>
      <c r="BX884" s="7"/>
      <c r="BY884" s="7"/>
    </row>
    <row r="885" spans="1:77" ht="15.75"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c r="AA885" s="7"/>
      <c r="AB885" s="7"/>
      <c r="AC885" s="7"/>
      <c r="AD885" s="7"/>
      <c r="AE885" s="7"/>
      <c r="AF885" s="7"/>
      <c r="AG885" s="7"/>
      <c r="AH885" s="7"/>
      <c r="AI885" s="7"/>
      <c r="AJ885" s="7"/>
      <c r="AK885" s="7"/>
      <c r="AL885" s="7"/>
      <c r="AM885" s="7"/>
      <c r="AN885" s="7"/>
      <c r="AO885" s="7"/>
      <c r="AP885" s="7"/>
      <c r="AQ885" s="7"/>
      <c r="AR885" s="7"/>
      <c r="AS885" s="7"/>
      <c r="AT885" s="7"/>
      <c r="AU885" s="7"/>
      <c r="AV885" s="7"/>
      <c r="AW885" s="7"/>
      <c r="AX885" s="7"/>
      <c r="AY885" s="7"/>
      <c r="AZ885" s="7"/>
      <c r="BA885" s="7"/>
      <c r="BB885" s="7"/>
      <c r="BC885" s="7"/>
      <c r="BD885" s="7"/>
      <c r="BE885" s="7"/>
      <c r="BF885" s="7"/>
      <c r="BG885" s="7"/>
      <c r="BH885" s="7"/>
      <c r="BI885" s="7"/>
      <c r="BJ885" s="7"/>
      <c r="BK885" s="7"/>
      <c r="BL885" s="7"/>
      <c r="BM885" s="7"/>
      <c r="BN885" s="7"/>
      <c r="BO885" s="7"/>
      <c r="BP885" s="7"/>
      <c r="BQ885" s="7"/>
      <c r="BR885" s="7"/>
      <c r="BS885" s="150"/>
      <c r="BT885" s="150"/>
      <c r="BU885" s="150"/>
      <c r="BV885" s="150"/>
      <c r="BW885" s="150"/>
      <c r="BX885" s="7"/>
      <c r="BY885" s="7"/>
    </row>
    <row r="886" spans="1:77" ht="15.75"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c r="AA886" s="7"/>
      <c r="AB886" s="7"/>
      <c r="AC886" s="7"/>
      <c r="AD886" s="7"/>
      <c r="AE886" s="7"/>
      <c r="AF886" s="7"/>
      <c r="AG886" s="7"/>
      <c r="AH886" s="7"/>
      <c r="AI886" s="7"/>
      <c r="AJ886" s="7"/>
      <c r="AK886" s="7"/>
      <c r="AL886" s="7"/>
      <c r="AM886" s="7"/>
      <c r="AN886" s="7"/>
      <c r="AO886" s="7"/>
      <c r="AP886" s="7"/>
      <c r="AQ886" s="7"/>
      <c r="AR886" s="7"/>
      <c r="AS886" s="7"/>
      <c r="AT886" s="7"/>
      <c r="AU886" s="7"/>
      <c r="AV886" s="7"/>
      <c r="AW886" s="7"/>
      <c r="AX886" s="7"/>
      <c r="AY886" s="7"/>
      <c r="AZ886" s="7"/>
      <c r="BA886" s="7"/>
      <c r="BB886" s="7"/>
      <c r="BC886" s="7"/>
      <c r="BD886" s="7"/>
      <c r="BE886" s="7"/>
      <c r="BF886" s="7"/>
      <c r="BG886" s="7"/>
      <c r="BH886" s="7"/>
      <c r="BI886" s="7"/>
      <c r="BJ886" s="7"/>
      <c r="BK886" s="7"/>
      <c r="BL886" s="7"/>
      <c r="BM886" s="7"/>
      <c r="BN886" s="7"/>
      <c r="BO886" s="7"/>
      <c r="BP886" s="7"/>
      <c r="BQ886" s="7"/>
      <c r="BR886" s="7"/>
      <c r="BS886" s="150"/>
      <c r="BT886" s="150"/>
      <c r="BU886" s="150"/>
      <c r="BV886" s="150"/>
      <c r="BW886" s="150"/>
      <c r="BX886" s="7"/>
      <c r="BY886" s="7"/>
    </row>
    <row r="887" spans="1:77" ht="15.75"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c r="AA887" s="7"/>
      <c r="AB887" s="7"/>
      <c r="AC887" s="7"/>
      <c r="AD887" s="7"/>
      <c r="AE887" s="7"/>
      <c r="AF887" s="7"/>
      <c r="AG887" s="7"/>
      <c r="AH887" s="7"/>
      <c r="AI887" s="7"/>
      <c r="AJ887" s="7"/>
      <c r="AK887" s="7"/>
      <c r="AL887" s="7"/>
      <c r="AM887" s="7"/>
      <c r="AN887" s="7"/>
      <c r="AO887" s="7"/>
      <c r="AP887" s="7"/>
      <c r="AQ887" s="7"/>
      <c r="AR887" s="7"/>
      <c r="AS887" s="7"/>
      <c r="AT887" s="7"/>
      <c r="AU887" s="7"/>
      <c r="AV887" s="7"/>
      <c r="AW887" s="7"/>
      <c r="AX887" s="7"/>
      <c r="AY887" s="7"/>
      <c r="AZ887" s="7"/>
      <c r="BA887" s="7"/>
      <c r="BB887" s="7"/>
      <c r="BC887" s="7"/>
      <c r="BD887" s="7"/>
      <c r="BE887" s="7"/>
      <c r="BF887" s="7"/>
      <c r="BG887" s="7"/>
      <c r="BH887" s="7"/>
      <c r="BI887" s="7"/>
      <c r="BJ887" s="7"/>
      <c r="BK887" s="7"/>
      <c r="BL887" s="7"/>
      <c r="BM887" s="7"/>
      <c r="BN887" s="7"/>
      <c r="BO887" s="7"/>
      <c r="BP887" s="7"/>
      <c r="BQ887" s="7"/>
      <c r="BR887" s="7"/>
      <c r="BS887" s="150"/>
      <c r="BT887" s="150"/>
      <c r="BU887" s="150"/>
      <c r="BV887" s="150"/>
      <c r="BW887" s="150"/>
      <c r="BX887" s="7"/>
      <c r="BY887" s="7"/>
    </row>
    <row r="888" spans="1:77" ht="15.75"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c r="AA888" s="7"/>
      <c r="AB888" s="7"/>
      <c r="AC888" s="7"/>
      <c r="AD888" s="7"/>
      <c r="AE888" s="7"/>
      <c r="AF888" s="7"/>
      <c r="AG888" s="7"/>
      <c r="AH888" s="7"/>
      <c r="AI888" s="7"/>
      <c r="AJ888" s="7"/>
      <c r="AK888" s="7"/>
      <c r="AL888" s="7"/>
      <c r="AM888" s="7"/>
      <c r="AN888" s="7"/>
      <c r="AO888" s="7"/>
      <c r="AP888" s="7"/>
      <c r="AQ888" s="7"/>
      <c r="AR888" s="7"/>
      <c r="AS888" s="7"/>
      <c r="AT888" s="7"/>
      <c r="AU888" s="7"/>
      <c r="AV888" s="7"/>
      <c r="AW888" s="7"/>
      <c r="AX888" s="7"/>
      <c r="AY888" s="7"/>
      <c r="AZ888" s="7"/>
      <c r="BA888" s="7"/>
      <c r="BB888" s="7"/>
      <c r="BC888" s="7"/>
      <c r="BD888" s="7"/>
      <c r="BE888" s="7"/>
      <c r="BF888" s="7"/>
      <c r="BG888" s="7"/>
      <c r="BH888" s="7"/>
      <c r="BI888" s="7"/>
      <c r="BJ888" s="7"/>
      <c r="BK888" s="7"/>
      <c r="BL888" s="7"/>
      <c r="BM888" s="7"/>
      <c r="BN888" s="7"/>
      <c r="BO888" s="7"/>
      <c r="BP888" s="7"/>
      <c r="BQ888" s="7"/>
      <c r="BR888" s="7"/>
      <c r="BS888" s="150"/>
      <c r="BT888" s="150"/>
      <c r="BU888" s="150"/>
      <c r="BV888" s="150"/>
      <c r="BW888" s="150"/>
      <c r="BX888" s="7"/>
      <c r="BY888" s="7"/>
    </row>
    <row r="889" spans="1:77" ht="15.75"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c r="AA889" s="7"/>
      <c r="AB889" s="7"/>
      <c r="AC889" s="7"/>
      <c r="AD889" s="7"/>
      <c r="AE889" s="7"/>
      <c r="AF889" s="7"/>
      <c r="AG889" s="7"/>
      <c r="AH889" s="7"/>
      <c r="AI889" s="7"/>
      <c r="AJ889" s="7"/>
      <c r="AK889" s="7"/>
      <c r="AL889" s="7"/>
      <c r="AM889" s="7"/>
      <c r="AN889" s="7"/>
      <c r="AO889" s="7"/>
      <c r="AP889" s="7"/>
      <c r="AQ889" s="7"/>
      <c r="AR889" s="7"/>
      <c r="AS889" s="7"/>
      <c r="AT889" s="7"/>
      <c r="AU889" s="7"/>
      <c r="AV889" s="7"/>
      <c r="AW889" s="7"/>
      <c r="AX889" s="7"/>
      <c r="AY889" s="7"/>
      <c r="AZ889" s="7"/>
      <c r="BA889" s="7"/>
      <c r="BB889" s="7"/>
      <c r="BC889" s="7"/>
      <c r="BD889" s="7"/>
      <c r="BE889" s="7"/>
      <c r="BF889" s="7"/>
      <c r="BG889" s="7"/>
      <c r="BH889" s="7"/>
      <c r="BI889" s="7"/>
      <c r="BJ889" s="7"/>
      <c r="BK889" s="7"/>
      <c r="BL889" s="7"/>
      <c r="BM889" s="7"/>
      <c r="BN889" s="7"/>
      <c r="BO889" s="7"/>
      <c r="BP889" s="7"/>
      <c r="BQ889" s="7"/>
      <c r="BR889" s="7"/>
      <c r="BS889" s="150"/>
      <c r="BT889" s="150"/>
      <c r="BU889" s="150"/>
      <c r="BV889" s="150"/>
      <c r="BW889" s="150"/>
      <c r="BX889" s="7"/>
      <c r="BY889" s="7"/>
    </row>
    <row r="890" spans="1:77" ht="15.75"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c r="AA890" s="7"/>
      <c r="AB890" s="7"/>
      <c r="AC890" s="7"/>
      <c r="AD890" s="7"/>
      <c r="AE890" s="7"/>
      <c r="AF890" s="7"/>
      <c r="AG890" s="7"/>
      <c r="AH890" s="7"/>
      <c r="AI890" s="7"/>
      <c r="AJ890" s="7"/>
      <c r="AK890" s="7"/>
      <c r="AL890" s="7"/>
      <c r="AM890" s="7"/>
      <c r="AN890" s="7"/>
      <c r="AO890" s="7"/>
      <c r="AP890" s="7"/>
      <c r="AQ890" s="7"/>
      <c r="AR890" s="7"/>
      <c r="AS890" s="7"/>
      <c r="AT890" s="7"/>
      <c r="AU890" s="7"/>
      <c r="AV890" s="7"/>
      <c r="AW890" s="7"/>
      <c r="AX890" s="7"/>
      <c r="AY890" s="7"/>
      <c r="AZ890" s="7"/>
      <c r="BA890" s="7"/>
      <c r="BB890" s="7"/>
      <c r="BC890" s="7"/>
      <c r="BD890" s="7"/>
      <c r="BE890" s="7"/>
      <c r="BF890" s="7"/>
      <c r="BG890" s="7"/>
      <c r="BH890" s="7"/>
      <c r="BI890" s="7"/>
      <c r="BJ890" s="7"/>
      <c r="BK890" s="7"/>
      <c r="BL890" s="7"/>
      <c r="BM890" s="7"/>
      <c r="BN890" s="7"/>
      <c r="BO890" s="7"/>
      <c r="BP890" s="7"/>
      <c r="BQ890" s="7"/>
      <c r="BR890" s="7"/>
      <c r="BS890" s="150"/>
      <c r="BT890" s="150"/>
      <c r="BU890" s="150"/>
      <c r="BV890" s="150"/>
      <c r="BW890" s="150"/>
      <c r="BX890" s="7"/>
      <c r="BY890" s="7"/>
    </row>
    <row r="891" spans="1:77" ht="15.75"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c r="AA891" s="7"/>
      <c r="AB891" s="7"/>
      <c r="AC891" s="7"/>
      <c r="AD891" s="7"/>
      <c r="AE891" s="7"/>
      <c r="AF891" s="7"/>
      <c r="AG891" s="7"/>
      <c r="AH891" s="7"/>
      <c r="AI891" s="7"/>
      <c r="AJ891" s="7"/>
      <c r="AK891" s="7"/>
      <c r="AL891" s="7"/>
      <c r="AM891" s="7"/>
      <c r="AN891" s="7"/>
      <c r="AO891" s="7"/>
      <c r="AP891" s="7"/>
      <c r="AQ891" s="7"/>
      <c r="AR891" s="7"/>
      <c r="AS891" s="7"/>
      <c r="AT891" s="7"/>
      <c r="AU891" s="7"/>
      <c r="AV891" s="7"/>
      <c r="AW891" s="7"/>
      <c r="AX891" s="7"/>
      <c r="AY891" s="7"/>
      <c r="AZ891" s="7"/>
      <c r="BA891" s="7"/>
      <c r="BB891" s="7"/>
      <c r="BC891" s="7"/>
      <c r="BD891" s="7"/>
      <c r="BE891" s="7"/>
      <c r="BF891" s="7"/>
      <c r="BG891" s="7"/>
      <c r="BH891" s="7"/>
      <c r="BI891" s="7"/>
      <c r="BJ891" s="7"/>
      <c r="BK891" s="7"/>
      <c r="BL891" s="7"/>
      <c r="BM891" s="7"/>
      <c r="BN891" s="7"/>
      <c r="BO891" s="7"/>
      <c r="BP891" s="7"/>
      <c r="BQ891" s="7"/>
      <c r="BR891" s="7"/>
      <c r="BS891" s="150"/>
      <c r="BT891" s="150"/>
      <c r="BU891" s="150"/>
      <c r="BV891" s="150"/>
      <c r="BW891" s="150"/>
      <c r="BX891" s="7"/>
      <c r="BY891" s="7"/>
    </row>
    <row r="892" spans="1:77" ht="15.75" customHeight="1">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c r="AA892" s="7"/>
      <c r="AB892" s="7"/>
      <c r="AC892" s="7"/>
      <c r="AD892" s="7"/>
      <c r="AE892" s="7"/>
      <c r="AF892" s="7"/>
      <c r="AG892" s="7"/>
      <c r="AH892" s="7"/>
      <c r="AI892" s="7"/>
      <c r="AJ892" s="7"/>
      <c r="AK892" s="7"/>
      <c r="AL892" s="7"/>
      <c r="AM892" s="7"/>
      <c r="AN892" s="7"/>
      <c r="AO892" s="7"/>
      <c r="AP892" s="7"/>
      <c r="AQ892" s="7"/>
      <c r="AR892" s="7"/>
      <c r="AS892" s="7"/>
      <c r="AT892" s="7"/>
      <c r="AU892" s="7"/>
      <c r="AV892" s="7"/>
      <c r="AW892" s="7"/>
      <c r="AX892" s="7"/>
      <c r="AY892" s="7"/>
      <c r="AZ892" s="7"/>
      <c r="BA892" s="7"/>
      <c r="BB892" s="7"/>
      <c r="BC892" s="7"/>
      <c r="BD892" s="7"/>
      <c r="BE892" s="7"/>
      <c r="BF892" s="7"/>
      <c r="BG892" s="7"/>
      <c r="BH892" s="7"/>
      <c r="BI892" s="7"/>
      <c r="BJ892" s="7"/>
      <c r="BK892" s="7"/>
      <c r="BL892" s="7"/>
      <c r="BM892" s="7"/>
      <c r="BN892" s="7"/>
      <c r="BO892" s="7"/>
      <c r="BP892" s="7"/>
      <c r="BQ892" s="7"/>
      <c r="BR892" s="7"/>
      <c r="BS892" s="150"/>
      <c r="BT892" s="150"/>
      <c r="BU892" s="150"/>
      <c r="BV892" s="150"/>
      <c r="BW892" s="150"/>
      <c r="BX892" s="7"/>
      <c r="BY892" s="7"/>
    </row>
    <row r="893" spans="1:77" ht="15.75" customHeight="1">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c r="AA893" s="7"/>
      <c r="AB893" s="7"/>
      <c r="AC893" s="7"/>
      <c r="AD893" s="7"/>
      <c r="AE893" s="7"/>
      <c r="AF893" s="7"/>
      <c r="AG893" s="7"/>
      <c r="AH893" s="7"/>
      <c r="AI893" s="7"/>
      <c r="AJ893" s="7"/>
      <c r="AK893" s="7"/>
      <c r="AL893" s="7"/>
      <c r="AM893" s="7"/>
      <c r="AN893" s="7"/>
      <c r="AO893" s="7"/>
      <c r="AP893" s="7"/>
      <c r="AQ893" s="7"/>
      <c r="AR893" s="7"/>
      <c r="AS893" s="7"/>
      <c r="AT893" s="7"/>
      <c r="AU893" s="7"/>
      <c r="AV893" s="7"/>
      <c r="AW893" s="7"/>
      <c r="AX893" s="7"/>
      <c r="AY893" s="7"/>
      <c r="AZ893" s="7"/>
      <c r="BA893" s="7"/>
      <c r="BB893" s="7"/>
      <c r="BC893" s="7"/>
      <c r="BD893" s="7"/>
      <c r="BE893" s="7"/>
      <c r="BF893" s="7"/>
      <c r="BG893" s="7"/>
      <c r="BH893" s="7"/>
      <c r="BI893" s="7"/>
      <c r="BJ893" s="7"/>
      <c r="BK893" s="7"/>
      <c r="BL893" s="7"/>
      <c r="BM893" s="7"/>
      <c r="BN893" s="7"/>
      <c r="BO893" s="7"/>
      <c r="BP893" s="7"/>
      <c r="BQ893" s="7"/>
      <c r="BR893" s="7"/>
      <c r="BS893" s="150"/>
      <c r="BT893" s="150"/>
      <c r="BU893" s="150"/>
      <c r="BV893" s="150"/>
      <c r="BW893" s="150"/>
      <c r="BX893" s="7"/>
      <c r="BY893" s="7"/>
    </row>
    <row r="894" spans="1:77" ht="15.75" customHeight="1">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c r="AA894" s="7"/>
      <c r="AB894" s="7"/>
      <c r="AC894" s="7"/>
      <c r="AD894" s="7"/>
      <c r="AE894" s="7"/>
      <c r="AF894" s="7"/>
      <c r="AG894" s="7"/>
      <c r="AH894" s="7"/>
      <c r="AI894" s="7"/>
      <c r="AJ894" s="7"/>
      <c r="AK894" s="7"/>
      <c r="AL894" s="7"/>
      <c r="AM894" s="7"/>
      <c r="AN894" s="7"/>
      <c r="AO894" s="7"/>
      <c r="AP894" s="7"/>
      <c r="AQ894" s="7"/>
      <c r="AR894" s="7"/>
      <c r="AS894" s="7"/>
      <c r="AT894" s="7"/>
      <c r="AU894" s="7"/>
      <c r="AV894" s="7"/>
      <c r="AW894" s="7"/>
      <c r="AX894" s="7"/>
      <c r="AY894" s="7"/>
      <c r="AZ894" s="7"/>
      <c r="BA894" s="7"/>
      <c r="BB894" s="7"/>
      <c r="BC894" s="7"/>
      <c r="BD894" s="7"/>
      <c r="BE894" s="7"/>
      <c r="BF894" s="7"/>
      <c r="BG894" s="7"/>
      <c r="BH894" s="7"/>
      <c r="BI894" s="7"/>
      <c r="BJ894" s="7"/>
      <c r="BK894" s="7"/>
      <c r="BL894" s="7"/>
      <c r="BM894" s="7"/>
      <c r="BN894" s="7"/>
      <c r="BO894" s="7"/>
      <c r="BP894" s="7"/>
      <c r="BQ894" s="7"/>
      <c r="BR894" s="7"/>
      <c r="BS894" s="150"/>
      <c r="BT894" s="150"/>
      <c r="BU894" s="150"/>
      <c r="BV894" s="150"/>
      <c r="BW894" s="150"/>
      <c r="BX894" s="7"/>
      <c r="BY894" s="7"/>
    </row>
    <row r="895" spans="1:77" ht="15.75" customHeight="1">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c r="AA895" s="7"/>
      <c r="AB895" s="7"/>
      <c r="AC895" s="7"/>
      <c r="AD895" s="7"/>
      <c r="AE895" s="7"/>
      <c r="AF895" s="7"/>
      <c r="AG895" s="7"/>
      <c r="AH895" s="7"/>
      <c r="AI895" s="7"/>
      <c r="AJ895" s="7"/>
      <c r="AK895" s="7"/>
      <c r="AL895" s="7"/>
      <c r="AM895" s="7"/>
      <c r="AN895" s="7"/>
      <c r="AO895" s="7"/>
      <c r="AP895" s="7"/>
      <c r="AQ895" s="7"/>
      <c r="AR895" s="7"/>
      <c r="AS895" s="7"/>
      <c r="AT895" s="7"/>
      <c r="AU895" s="7"/>
      <c r="AV895" s="7"/>
      <c r="AW895" s="7"/>
      <c r="AX895" s="7"/>
      <c r="AY895" s="7"/>
      <c r="AZ895" s="7"/>
      <c r="BA895" s="7"/>
      <c r="BB895" s="7"/>
      <c r="BC895" s="7"/>
      <c r="BD895" s="7"/>
      <c r="BE895" s="7"/>
      <c r="BF895" s="7"/>
      <c r="BG895" s="7"/>
      <c r="BH895" s="7"/>
      <c r="BI895" s="7"/>
      <c r="BJ895" s="7"/>
      <c r="BK895" s="7"/>
      <c r="BL895" s="7"/>
      <c r="BM895" s="7"/>
      <c r="BN895" s="7"/>
      <c r="BO895" s="7"/>
      <c r="BP895" s="7"/>
      <c r="BQ895" s="7"/>
      <c r="BR895" s="7"/>
      <c r="BS895" s="150"/>
      <c r="BT895" s="150"/>
      <c r="BU895" s="150"/>
      <c r="BV895" s="150"/>
      <c r="BW895" s="150"/>
      <c r="BX895" s="7"/>
      <c r="BY895" s="7"/>
    </row>
    <row r="896" spans="1:77" ht="15.75" customHeight="1">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c r="AA896" s="7"/>
      <c r="AB896" s="7"/>
      <c r="AC896" s="7"/>
      <c r="AD896" s="7"/>
      <c r="AE896" s="7"/>
      <c r="AF896" s="7"/>
      <c r="AG896" s="7"/>
      <c r="AH896" s="7"/>
      <c r="AI896" s="7"/>
      <c r="AJ896" s="7"/>
      <c r="AK896" s="7"/>
      <c r="AL896" s="7"/>
      <c r="AM896" s="7"/>
      <c r="AN896" s="7"/>
      <c r="AO896" s="7"/>
      <c r="AP896" s="7"/>
      <c r="AQ896" s="7"/>
      <c r="AR896" s="7"/>
      <c r="AS896" s="7"/>
      <c r="AT896" s="7"/>
      <c r="AU896" s="7"/>
      <c r="AV896" s="7"/>
      <c r="AW896" s="7"/>
      <c r="AX896" s="7"/>
      <c r="AY896" s="7"/>
      <c r="AZ896" s="7"/>
      <c r="BA896" s="7"/>
      <c r="BB896" s="7"/>
      <c r="BC896" s="7"/>
      <c r="BD896" s="7"/>
      <c r="BE896" s="7"/>
      <c r="BF896" s="7"/>
      <c r="BG896" s="7"/>
      <c r="BH896" s="7"/>
      <c r="BI896" s="7"/>
      <c r="BJ896" s="7"/>
      <c r="BK896" s="7"/>
      <c r="BL896" s="7"/>
      <c r="BM896" s="7"/>
      <c r="BN896" s="7"/>
      <c r="BO896" s="7"/>
      <c r="BP896" s="7"/>
      <c r="BQ896" s="7"/>
      <c r="BR896" s="7"/>
      <c r="BS896" s="150"/>
      <c r="BT896" s="150"/>
      <c r="BU896" s="150"/>
      <c r="BV896" s="150"/>
      <c r="BW896" s="150"/>
      <c r="BX896" s="7"/>
      <c r="BY896" s="7"/>
    </row>
    <row r="897" spans="1:77" ht="15.75" customHeight="1">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c r="AA897" s="7"/>
      <c r="AB897" s="7"/>
      <c r="AC897" s="7"/>
      <c r="AD897" s="7"/>
      <c r="AE897" s="7"/>
      <c r="AF897" s="7"/>
      <c r="AG897" s="7"/>
      <c r="AH897" s="7"/>
      <c r="AI897" s="7"/>
      <c r="AJ897" s="7"/>
      <c r="AK897" s="7"/>
      <c r="AL897" s="7"/>
      <c r="AM897" s="7"/>
      <c r="AN897" s="7"/>
      <c r="AO897" s="7"/>
      <c r="AP897" s="7"/>
      <c r="AQ897" s="7"/>
      <c r="AR897" s="7"/>
      <c r="AS897" s="7"/>
      <c r="AT897" s="7"/>
      <c r="AU897" s="7"/>
      <c r="AV897" s="7"/>
      <c r="AW897" s="7"/>
      <c r="AX897" s="7"/>
      <c r="AY897" s="7"/>
      <c r="AZ897" s="7"/>
      <c r="BA897" s="7"/>
      <c r="BB897" s="7"/>
      <c r="BC897" s="7"/>
      <c r="BD897" s="7"/>
      <c r="BE897" s="7"/>
      <c r="BF897" s="7"/>
      <c r="BG897" s="7"/>
      <c r="BH897" s="7"/>
      <c r="BI897" s="7"/>
      <c r="BJ897" s="7"/>
      <c r="BK897" s="7"/>
      <c r="BL897" s="7"/>
      <c r="BM897" s="7"/>
      <c r="BN897" s="7"/>
      <c r="BO897" s="7"/>
      <c r="BP897" s="7"/>
      <c r="BQ897" s="7"/>
      <c r="BR897" s="7"/>
      <c r="BS897" s="150"/>
      <c r="BT897" s="150"/>
      <c r="BU897" s="150"/>
      <c r="BV897" s="150"/>
      <c r="BW897" s="150"/>
      <c r="BX897" s="7"/>
      <c r="BY897" s="7"/>
    </row>
    <row r="898" spans="1:77" ht="15.75" customHeight="1">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c r="AA898" s="7"/>
      <c r="AB898" s="7"/>
      <c r="AC898" s="7"/>
      <c r="AD898" s="7"/>
      <c r="AE898" s="7"/>
      <c r="AF898" s="7"/>
      <c r="AG898" s="7"/>
      <c r="AH898" s="7"/>
      <c r="AI898" s="7"/>
      <c r="AJ898" s="7"/>
      <c r="AK898" s="7"/>
      <c r="AL898" s="7"/>
      <c r="AM898" s="7"/>
      <c r="AN898" s="7"/>
      <c r="AO898" s="7"/>
      <c r="AP898" s="7"/>
      <c r="AQ898" s="7"/>
      <c r="AR898" s="7"/>
      <c r="AS898" s="7"/>
      <c r="AT898" s="7"/>
      <c r="AU898" s="7"/>
      <c r="AV898" s="7"/>
      <c r="AW898" s="7"/>
      <c r="AX898" s="7"/>
      <c r="AY898" s="7"/>
      <c r="AZ898" s="7"/>
      <c r="BA898" s="7"/>
      <c r="BB898" s="7"/>
      <c r="BC898" s="7"/>
      <c r="BD898" s="7"/>
      <c r="BE898" s="7"/>
      <c r="BF898" s="7"/>
      <c r="BG898" s="7"/>
      <c r="BH898" s="7"/>
      <c r="BI898" s="7"/>
      <c r="BJ898" s="7"/>
      <c r="BK898" s="7"/>
      <c r="BL898" s="7"/>
      <c r="BM898" s="7"/>
      <c r="BN898" s="7"/>
      <c r="BO898" s="7"/>
      <c r="BP898" s="7"/>
      <c r="BQ898" s="7"/>
      <c r="BR898" s="7"/>
      <c r="BS898" s="150"/>
      <c r="BT898" s="150"/>
      <c r="BU898" s="150"/>
      <c r="BV898" s="150"/>
      <c r="BW898" s="150"/>
      <c r="BX898" s="7"/>
      <c r="BY898" s="7"/>
    </row>
    <row r="899" spans="1:77" ht="15.75" customHeight="1">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c r="AA899" s="7"/>
      <c r="AB899" s="7"/>
      <c r="AC899" s="7"/>
      <c r="AD899" s="7"/>
      <c r="AE899" s="7"/>
      <c r="AF899" s="7"/>
      <c r="AG899" s="7"/>
      <c r="AH899" s="7"/>
      <c r="AI899" s="7"/>
      <c r="AJ899" s="7"/>
      <c r="AK899" s="7"/>
      <c r="AL899" s="7"/>
      <c r="AM899" s="7"/>
      <c r="AN899" s="7"/>
      <c r="AO899" s="7"/>
      <c r="AP899" s="7"/>
      <c r="AQ899" s="7"/>
      <c r="AR899" s="7"/>
      <c r="AS899" s="7"/>
      <c r="AT899" s="7"/>
      <c r="AU899" s="7"/>
      <c r="AV899" s="7"/>
      <c r="AW899" s="7"/>
      <c r="AX899" s="7"/>
      <c r="AY899" s="7"/>
      <c r="AZ899" s="7"/>
      <c r="BA899" s="7"/>
      <c r="BB899" s="7"/>
      <c r="BC899" s="7"/>
      <c r="BD899" s="7"/>
      <c r="BE899" s="7"/>
      <c r="BF899" s="7"/>
      <c r="BG899" s="7"/>
      <c r="BH899" s="7"/>
      <c r="BI899" s="7"/>
      <c r="BJ899" s="7"/>
      <c r="BK899" s="7"/>
      <c r="BL899" s="7"/>
      <c r="BM899" s="7"/>
      <c r="BN899" s="7"/>
      <c r="BO899" s="7"/>
      <c r="BP899" s="7"/>
      <c r="BQ899" s="7"/>
      <c r="BR899" s="7"/>
      <c r="BS899" s="150"/>
      <c r="BT899" s="150"/>
      <c r="BU899" s="150"/>
      <c r="BV899" s="150"/>
      <c r="BW899" s="150"/>
      <c r="BX899" s="7"/>
      <c r="BY899" s="7"/>
    </row>
    <row r="900" spans="1:77" ht="15.75" customHeight="1">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c r="AA900" s="7"/>
      <c r="AB900" s="7"/>
      <c r="AC900" s="7"/>
      <c r="AD900" s="7"/>
      <c r="AE900" s="7"/>
      <c r="AF900" s="7"/>
      <c r="AG900" s="7"/>
      <c r="AH900" s="7"/>
      <c r="AI900" s="7"/>
      <c r="AJ900" s="7"/>
      <c r="AK900" s="7"/>
      <c r="AL900" s="7"/>
      <c r="AM900" s="7"/>
      <c r="AN900" s="7"/>
      <c r="AO900" s="7"/>
      <c r="AP900" s="7"/>
      <c r="AQ900" s="7"/>
      <c r="AR900" s="7"/>
      <c r="AS900" s="7"/>
      <c r="AT900" s="7"/>
      <c r="AU900" s="7"/>
      <c r="AV900" s="7"/>
      <c r="AW900" s="7"/>
      <c r="AX900" s="7"/>
      <c r="AY900" s="7"/>
      <c r="AZ900" s="7"/>
      <c r="BA900" s="7"/>
      <c r="BB900" s="7"/>
      <c r="BC900" s="7"/>
      <c r="BD900" s="7"/>
      <c r="BE900" s="7"/>
      <c r="BF900" s="7"/>
      <c r="BG900" s="7"/>
      <c r="BH900" s="7"/>
      <c r="BI900" s="7"/>
      <c r="BJ900" s="7"/>
      <c r="BK900" s="7"/>
      <c r="BL900" s="7"/>
      <c r="BM900" s="7"/>
      <c r="BN900" s="7"/>
      <c r="BO900" s="7"/>
      <c r="BP900" s="7"/>
      <c r="BQ900" s="7"/>
      <c r="BR900" s="7"/>
      <c r="BS900" s="150"/>
      <c r="BT900" s="150"/>
      <c r="BU900" s="150"/>
      <c r="BV900" s="150"/>
      <c r="BW900" s="150"/>
      <c r="BX900" s="7"/>
      <c r="BY900" s="7"/>
    </row>
    <row r="901" spans="1:77" ht="15.75" customHeight="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c r="AA901" s="7"/>
      <c r="AB901" s="7"/>
      <c r="AC901" s="7"/>
      <c r="AD901" s="7"/>
      <c r="AE901" s="7"/>
      <c r="AF901" s="7"/>
      <c r="AG901" s="7"/>
      <c r="AH901" s="7"/>
      <c r="AI901" s="7"/>
      <c r="AJ901" s="7"/>
      <c r="AK901" s="7"/>
      <c r="AL901" s="7"/>
      <c r="AM901" s="7"/>
      <c r="AN901" s="7"/>
      <c r="AO901" s="7"/>
      <c r="AP901" s="7"/>
      <c r="AQ901" s="7"/>
      <c r="AR901" s="7"/>
      <c r="AS901" s="7"/>
      <c r="AT901" s="7"/>
      <c r="AU901" s="7"/>
      <c r="AV901" s="7"/>
      <c r="AW901" s="7"/>
      <c r="AX901" s="7"/>
      <c r="AY901" s="7"/>
      <c r="AZ901" s="7"/>
      <c r="BA901" s="7"/>
      <c r="BB901" s="7"/>
      <c r="BC901" s="7"/>
      <c r="BD901" s="7"/>
      <c r="BE901" s="7"/>
      <c r="BF901" s="7"/>
      <c r="BG901" s="7"/>
      <c r="BH901" s="7"/>
      <c r="BI901" s="7"/>
      <c r="BJ901" s="7"/>
      <c r="BK901" s="7"/>
      <c r="BL901" s="7"/>
      <c r="BM901" s="7"/>
      <c r="BN901" s="7"/>
      <c r="BO901" s="7"/>
      <c r="BP901" s="7"/>
      <c r="BQ901" s="7"/>
      <c r="BR901" s="7"/>
      <c r="BS901" s="150"/>
      <c r="BT901" s="150"/>
      <c r="BU901" s="150"/>
      <c r="BV901" s="150"/>
      <c r="BW901" s="150"/>
      <c r="BX901" s="7"/>
      <c r="BY901" s="7"/>
    </row>
    <row r="902" spans="1:77" ht="15.75" customHeight="1">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c r="AA902" s="7"/>
      <c r="AB902" s="7"/>
      <c r="AC902" s="7"/>
      <c r="AD902" s="7"/>
      <c r="AE902" s="7"/>
      <c r="AF902" s="7"/>
      <c r="AG902" s="7"/>
      <c r="AH902" s="7"/>
      <c r="AI902" s="7"/>
      <c r="AJ902" s="7"/>
      <c r="AK902" s="7"/>
      <c r="AL902" s="7"/>
      <c r="AM902" s="7"/>
      <c r="AN902" s="7"/>
      <c r="AO902" s="7"/>
      <c r="AP902" s="7"/>
      <c r="AQ902" s="7"/>
      <c r="AR902" s="7"/>
      <c r="AS902" s="7"/>
      <c r="AT902" s="7"/>
      <c r="AU902" s="7"/>
      <c r="AV902" s="7"/>
      <c r="AW902" s="7"/>
      <c r="AX902" s="7"/>
      <c r="AY902" s="7"/>
      <c r="AZ902" s="7"/>
      <c r="BA902" s="7"/>
      <c r="BB902" s="7"/>
      <c r="BC902" s="7"/>
      <c r="BD902" s="7"/>
      <c r="BE902" s="7"/>
      <c r="BF902" s="7"/>
      <c r="BG902" s="7"/>
      <c r="BH902" s="7"/>
      <c r="BI902" s="7"/>
      <c r="BJ902" s="7"/>
      <c r="BK902" s="7"/>
      <c r="BL902" s="7"/>
      <c r="BM902" s="7"/>
      <c r="BN902" s="7"/>
      <c r="BO902" s="7"/>
      <c r="BP902" s="7"/>
      <c r="BQ902" s="7"/>
      <c r="BR902" s="7"/>
      <c r="BS902" s="150"/>
      <c r="BT902" s="150"/>
      <c r="BU902" s="150"/>
      <c r="BV902" s="150"/>
      <c r="BW902" s="150"/>
      <c r="BX902" s="7"/>
      <c r="BY902" s="7"/>
    </row>
    <row r="903" spans="1:77" ht="15.75" customHeight="1">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c r="AA903" s="7"/>
      <c r="AB903" s="7"/>
      <c r="AC903" s="7"/>
      <c r="AD903" s="7"/>
      <c r="AE903" s="7"/>
      <c r="AF903" s="7"/>
      <c r="AG903" s="7"/>
      <c r="AH903" s="7"/>
      <c r="AI903" s="7"/>
      <c r="AJ903" s="7"/>
      <c r="AK903" s="7"/>
      <c r="AL903" s="7"/>
      <c r="AM903" s="7"/>
      <c r="AN903" s="7"/>
      <c r="AO903" s="7"/>
      <c r="AP903" s="7"/>
      <c r="AQ903" s="7"/>
      <c r="AR903" s="7"/>
      <c r="AS903" s="7"/>
      <c r="AT903" s="7"/>
      <c r="AU903" s="7"/>
      <c r="AV903" s="7"/>
      <c r="AW903" s="7"/>
      <c r="AX903" s="7"/>
      <c r="AY903" s="7"/>
      <c r="AZ903" s="7"/>
      <c r="BA903" s="7"/>
      <c r="BB903" s="7"/>
      <c r="BC903" s="7"/>
      <c r="BD903" s="7"/>
      <c r="BE903" s="7"/>
      <c r="BF903" s="7"/>
      <c r="BG903" s="7"/>
      <c r="BH903" s="7"/>
      <c r="BI903" s="7"/>
      <c r="BJ903" s="7"/>
      <c r="BK903" s="7"/>
      <c r="BL903" s="7"/>
      <c r="BM903" s="7"/>
      <c r="BN903" s="7"/>
      <c r="BO903" s="7"/>
      <c r="BP903" s="7"/>
      <c r="BQ903" s="7"/>
      <c r="BR903" s="7"/>
      <c r="BS903" s="150"/>
      <c r="BT903" s="150"/>
      <c r="BU903" s="150"/>
      <c r="BV903" s="150"/>
      <c r="BW903" s="150"/>
      <c r="BX903" s="7"/>
      <c r="BY903" s="7"/>
    </row>
    <row r="904" spans="1:77" ht="15.75" customHeight="1">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c r="AA904" s="7"/>
      <c r="AB904" s="7"/>
      <c r="AC904" s="7"/>
      <c r="AD904" s="7"/>
      <c r="AE904" s="7"/>
      <c r="AF904" s="7"/>
      <c r="AG904" s="7"/>
      <c r="AH904" s="7"/>
      <c r="AI904" s="7"/>
      <c r="AJ904" s="7"/>
      <c r="AK904" s="7"/>
      <c r="AL904" s="7"/>
      <c r="AM904" s="7"/>
      <c r="AN904" s="7"/>
      <c r="AO904" s="7"/>
      <c r="AP904" s="7"/>
      <c r="AQ904" s="7"/>
      <c r="AR904" s="7"/>
      <c r="AS904" s="7"/>
      <c r="AT904" s="7"/>
      <c r="AU904" s="7"/>
      <c r="AV904" s="7"/>
      <c r="AW904" s="7"/>
      <c r="AX904" s="7"/>
      <c r="AY904" s="7"/>
      <c r="AZ904" s="7"/>
      <c r="BA904" s="7"/>
      <c r="BB904" s="7"/>
      <c r="BC904" s="7"/>
      <c r="BD904" s="7"/>
      <c r="BE904" s="7"/>
      <c r="BF904" s="7"/>
      <c r="BG904" s="7"/>
      <c r="BH904" s="7"/>
      <c r="BI904" s="7"/>
      <c r="BJ904" s="7"/>
      <c r="BK904" s="7"/>
      <c r="BL904" s="7"/>
      <c r="BM904" s="7"/>
      <c r="BN904" s="7"/>
      <c r="BO904" s="7"/>
      <c r="BP904" s="7"/>
      <c r="BQ904" s="7"/>
      <c r="BR904" s="7"/>
      <c r="BS904" s="150"/>
      <c r="BT904" s="150"/>
      <c r="BU904" s="150"/>
      <c r="BV904" s="150"/>
      <c r="BW904" s="150"/>
      <c r="BX904" s="7"/>
      <c r="BY904" s="7"/>
    </row>
    <row r="905" spans="1:77" ht="15.75" customHeight="1">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c r="AA905" s="7"/>
      <c r="AB905" s="7"/>
      <c r="AC905" s="7"/>
      <c r="AD905" s="7"/>
      <c r="AE905" s="7"/>
      <c r="AF905" s="7"/>
      <c r="AG905" s="7"/>
      <c r="AH905" s="7"/>
      <c r="AI905" s="7"/>
      <c r="AJ905" s="7"/>
      <c r="AK905" s="7"/>
      <c r="AL905" s="7"/>
      <c r="AM905" s="7"/>
      <c r="AN905" s="7"/>
      <c r="AO905" s="7"/>
      <c r="AP905" s="7"/>
      <c r="AQ905" s="7"/>
      <c r="AR905" s="7"/>
      <c r="AS905" s="7"/>
      <c r="AT905" s="7"/>
      <c r="AU905" s="7"/>
      <c r="AV905" s="7"/>
      <c r="AW905" s="7"/>
      <c r="AX905" s="7"/>
      <c r="AY905" s="7"/>
      <c r="AZ905" s="7"/>
      <c r="BA905" s="7"/>
      <c r="BB905" s="7"/>
      <c r="BC905" s="7"/>
      <c r="BD905" s="7"/>
      <c r="BE905" s="7"/>
      <c r="BF905" s="7"/>
      <c r="BG905" s="7"/>
      <c r="BH905" s="7"/>
      <c r="BI905" s="7"/>
      <c r="BJ905" s="7"/>
      <c r="BK905" s="7"/>
      <c r="BL905" s="7"/>
      <c r="BM905" s="7"/>
      <c r="BN905" s="7"/>
      <c r="BO905" s="7"/>
      <c r="BP905" s="7"/>
      <c r="BQ905" s="7"/>
      <c r="BR905" s="7"/>
      <c r="BS905" s="150"/>
      <c r="BT905" s="150"/>
      <c r="BU905" s="150"/>
      <c r="BV905" s="150"/>
      <c r="BW905" s="150"/>
      <c r="BX905" s="7"/>
      <c r="BY905" s="7"/>
    </row>
    <row r="906" spans="1:77" ht="15.75" customHeight="1">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c r="AA906" s="7"/>
      <c r="AB906" s="7"/>
      <c r="AC906" s="7"/>
      <c r="AD906" s="7"/>
      <c r="AE906" s="7"/>
      <c r="AF906" s="7"/>
      <c r="AG906" s="7"/>
      <c r="AH906" s="7"/>
      <c r="AI906" s="7"/>
      <c r="AJ906" s="7"/>
      <c r="AK906" s="7"/>
      <c r="AL906" s="7"/>
      <c r="AM906" s="7"/>
      <c r="AN906" s="7"/>
      <c r="AO906" s="7"/>
      <c r="AP906" s="7"/>
      <c r="AQ906" s="7"/>
      <c r="AR906" s="7"/>
      <c r="AS906" s="7"/>
      <c r="AT906" s="7"/>
      <c r="AU906" s="7"/>
      <c r="AV906" s="7"/>
      <c r="AW906" s="7"/>
      <c r="AX906" s="7"/>
      <c r="AY906" s="7"/>
      <c r="AZ906" s="7"/>
      <c r="BA906" s="7"/>
      <c r="BB906" s="7"/>
      <c r="BC906" s="7"/>
      <c r="BD906" s="7"/>
      <c r="BE906" s="7"/>
      <c r="BF906" s="7"/>
      <c r="BG906" s="7"/>
      <c r="BH906" s="7"/>
      <c r="BI906" s="7"/>
      <c r="BJ906" s="7"/>
      <c r="BK906" s="7"/>
      <c r="BL906" s="7"/>
      <c r="BM906" s="7"/>
      <c r="BN906" s="7"/>
      <c r="BO906" s="7"/>
      <c r="BP906" s="7"/>
      <c r="BQ906" s="7"/>
      <c r="BR906" s="7"/>
      <c r="BS906" s="150"/>
      <c r="BT906" s="150"/>
      <c r="BU906" s="150"/>
      <c r="BV906" s="150"/>
      <c r="BW906" s="150"/>
      <c r="BX906" s="7"/>
      <c r="BY906" s="7"/>
    </row>
    <row r="907" spans="1:77" ht="15.75" customHeight="1">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c r="AA907" s="7"/>
      <c r="AB907" s="7"/>
      <c r="AC907" s="7"/>
      <c r="AD907" s="7"/>
      <c r="AE907" s="7"/>
      <c r="AF907" s="7"/>
      <c r="AG907" s="7"/>
      <c r="AH907" s="7"/>
      <c r="AI907" s="7"/>
      <c r="AJ907" s="7"/>
      <c r="AK907" s="7"/>
      <c r="AL907" s="7"/>
      <c r="AM907" s="7"/>
      <c r="AN907" s="7"/>
      <c r="AO907" s="7"/>
      <c r="AP907" s="7"/>
      <c r="AQ907" s="7"/>
      <c r="AR907" s="7"/>
      <c r="AS907" s="7"/>
      <c r="AT907" s="7"/>
      <c r="AU907" s="7"/>
      <c r="AV907" s="7"/>
      <c r="AW907" s="7"/>
      <c r="AX907" s="7"/>
      <c r="AY907" s="7"/>
      <c r="AZ907" s="7"/>
      <c r="BA907" s="7"/>
      <c r="BB907" s="7"/>
      <c r="BC907" s="7"/>
      <c r="BD907" s="7"/>
      <c r="BE907" s="7"/>
      <c r="BF907" s="7"/>
      <c r="BG907" s="7"/>
      <c r="BH907" s="7"/>
      <c r="BI907" s="7"/>
      <c r="BJ907" s="7"/>
      <c r="BK907" s="7"/>
      <c r="BL907" s="7"/>
      <c r="BM907" s="7"/>
      <c r="BN907" s="7"/>
      <c r="BO907" s="7"/>
      <c r="BP907" s="7"/>
      <c r="BQ907" s="7"/>
      <c r="BR907" s="7"/>
      <c r="BS907" s="150"/>
      <c r="BT907" s="150"/>
      <c r="BU907" s="150"/>
      <c r="BV907" s="150"/>
      <c r="BW907" s="150"/>
      <c r="BX907" s="7"/>
      <c r="BY907" s="7"/>
    </row>
    <row r="908" spans="1:77" ht="15.75" customHeight="1">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c r="AA908" s="7"/>
      <c r="AB908" s="7"/>
      <c r="AC908" s="7"/>
      <c r="AD908" s="7"/>
      <c r="AE908" s="7"/>
      <c r="AF908" s="7"/>
      <c r="AG908" s="7"/>
      <c r="AH908" s="7"/>
      <c r="AI908" s="7"/>
      <c r="AJ908" s="7"/>
      <c r="AK908" s="7"/>
      <c r="AL908" s="7"/>
      <c r="AM908" s="7"/>
      <c r="AN908" s="7"/>
      <c r="AO908" s="7"/>
      <c r="AP908" s="7"/>
      <c r="AQ908" s="7"/>
      <c r="AR908" s="7"/>
      <c r="AS908" s="7"/>
      <c r="AT908" s="7"/>
      <c r="AU908" s="7"/>
      <c r="AV908" s="7"/>
      <c r="AW908" s="7"/>
      <c r="AX908" s="7"/>
      <c r="AY908" s="7"/>
      <c r="AZ908" s="7"/>
      <c r="BA908" s="7"/>
      <c r="BB908" s="7"/>
      <c r="BC908" s="7"/>
      <c r="BD908" s="7"/>
      <c r="BE908" s="7"/>
      <c r="BF908" s="7"/>
      <c r="BG908" s="7"/>
      <c r="BH908" s="7"/>
      <c r="BI908" s="7"/>
      <c r="BJ908" s="7"/>
      <c r="BK908" s="7"/>
      <c r="BL908" s="7"/>
      <c r="BM908" s="7"/>
      <c r="BN908" s="7"/>
      <c r="BO908" s="7"/>
      <c r="BP908" s="7"/>
      <c r="BQ908" s="7"/>
      <c r="BR908" s="7"/>
      <c r="BS908" s="150"/>
      <c r="BT908" s="150"/>
      <c r="BU908" s="150"/>
      <c r="BV908" s="150"/>
      <c r="BW908" s="150"/>
      <c r="BX908" s="7"/>
      <c r="BY908" s="7"/>
    </row>
    <row r="909" spans="1:77" ht="15.75" customHeight="1">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c r="AA909" s="7"/>
      <c r="AB909" s="7"/>
      <c r="AC909" s="7"/>
      <c r="AD909" s="7"/>
      <c r="AE909" s="7"/>
      <c r="AF909" s="7"/>
      <c r="AG909" s="7"/>
      <c r="AH909" s="7"/>
      <c r="AI909" s="7"/>
      <c r="AJ909" s="7"/>
      <c r="AK909" s="7"/>
      <c r="AL909" s="7"/>
      <c r="AM909" s="7"/>
      <c r="AN909" s="7"/>
      <c r="AO909" s="7"/>
      <c r="AP909" s="7"/>
      <c r="AQ909" s="7"/>
      <c r="AR909" s="7"/>
      <c r="AS909" s="7"/>
      <c r="AT909" s="7"/>
      <c r="AU909" s="7"/>
      <c r="AV909" s="7"/>
      <c r="AW909" s="7"/>
      <c r="AX909" s="7"/>
      <c r="AY909" s="7"/>
      <c r="AZ909" s="7"/>
      <c r="BA909" s="7"/>
      <c r="BB909" s="7"/>
      <c r="BC909" s="7"/>
      <c r="BD909" s="7"/>
      <c r="BE909" s="7"/>
      <c r="BF909" s="7"/>
      <c r="BG909" s="7"/>
      <c r="BH909" s="7"/>
      <c r="BI909" s="7"/>
      <c r="BJ909" s="7"/>
      <c r="BK909" s="7"/>
      <c r="BL909" s="7"/>
      <c r="BM909" s="7"/>
      <c r="BN909" s="7"/>
      <c r="BO909" s="7"/>
      <c r="BP909" s="7"/>
      <c r="BQ909" s="7"/>
      <c r="BR909" s="7"/>
      <c r="BS909" s="150"/>
      <c r="BT909" s="150"/>
      <c r="BU909" s="150"/>
      <c r="BV909" s="150"/>
      <c r="BW909" s="150"/>
      <c r="BX909" s="7"/>
      <c r="BY909" s="7"/>
    </row>
    <row r="910" spans="1:77" ht="15.75" customHeight="1">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c r="AA910" s="7"/>
      <c r="AB910" s="7"/>
      <c r="AC910" s="7"/>
      <c r="AD910" s="7"/>
      <c r="AE910" s="7"/>
      <c r="AF910" s="7"/>
      <c r="AG910" s="7"/>
      <c r="AH910" s="7"/>
      <c r="AI910" s="7"/>
      <c r="AJ910" s="7"/>
      <c r="AK910" s="7"/>
      <c r="AL910" s="7"/>
      <c r="AM910" s="7"/>
      <c r="AN910" s="7"/>
      <c r="AO910" s="7"/>
      <c r="AP910" s="7"/>
      <c r="AQ910" s="7"/>
      <c r="AR910" s="7"/>
      <c r="AS910" s="7"/>
      <c r="AT910" s="7"/>
      <c r="AU910" s="7"/>
      <c r="AV910" s="7"/>
      <c r="AW910" s="7"/>
      <c r="AX910" s="7"/>
      <c r="AY910" s="7"/>
      <c r="AZ910" s="7"/>
      <c r="BA910" s="7"/>
      <c r="BB910" s="7"/>
      <c r="BC910" s="7"/>
      <c r="BD910" s="7"/>
      <c r="BE910" s="7"/>
      <c r="BF910" s="7"/>
      <c r="BG910" s="7"/>
      <c r="BH910" s="7"/>
      <c r="BI910" s="7"/>
      <c r="BJ910" s="7"/>
      <c r="BK910" s="7"/>
      <c r="BL910" s="7"/>
      <c r="BM910" s="7"/>
      <c r="BN910" s="7"/>
      <c r="BO910" s="7"/>
      <c r="BP910" s="7"/>
      <c r="BQ910" s="7"/>
      <c r="BR910" s="7"/>
      <c r="BS910" s="150"/>
      <c r="BT910" s="150"/>
      <c r="BU910" s="150"/>
      <c r="BV910" s="150"/>
      <c r="BW910" s="150"/>
      <c r="BX910" s="7"/>
      <c r="BY910" s="7"/>
    </row>
    <row r="911" spans="1:77" ht="15.75" customHeight="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c r="AA911" s="7"/>
      <c r="AB911" s="7"/>
      <c r="AC911" s="7"/>
      <c r="AD911" s="7"/>
      <c r="AE911" s="7"/>
      <c r="AF911" s="7"/>
      <c r="AG911" s="7"/>
      <c r="AH911" s="7"/>
      <c r="AI911" s="7"/>
      <c r="AJ911" s="7"/>
      <c r="AK911" s="7"/>
      <c r="AL911" s="7"/>
      <c r="AM911" s="7"/>
      <c r="AN911" s="7"/>
      <c r="AO911" s="7"/>
      <c r="AP911" s="7"/>
      <c r="AQ911" s="7"/>
      <c r="AR911" s="7"/>
      <c r="AS911" s="7"/>
      <c r="AT911" s="7"/>
      <c r="AU911" s="7"/>
      <c r="AV911" s="7"/>
      <c r="AW911" s="7"/>
      <c r="AX911" s="7"/>
      <c r="AY911" s="7"/>
      <c r="AZ911" s="7"/>
      <c r="BA911" s="7"/>
      <c r="BB911" s="7"/>
      <c r="BC911" s="7"/>
      <c r="BD911" s="7"/>
      <c r="BE911" s="7"/>
      <c r="BF911" s="7"/>
      <c r="BG911" s="7"/>
      <c r="BH911" s="7"/>
      <c r="BI911" s="7"/>
      <c r="BJ911" s="7"/>
      <c r="BK911" s="7"/>
      <c r="BL911" s="7"/>
      <c r="BM911" s="7"/>
      <c r="BN911" s="7"/>
      <c r="BO911" s="7"/>
      <c r="BP911" s="7"/>
      <c r="BQ911" s="7"/>
      <c r="BR911" s="7"/>
      <c r="BS911" s="150"/>
      <c r="BT911" s="150"/>
      <c r="BU911" s="150"/>
      <c r="BV911" s="150"/>
      <c r="BW911" s="150"/>
      <c r="BX911" s="7"/>
      <c r="BY911" s="7"/>
    </row>
    <row r="912" spans="1:77" ht="15.75" customHeight="1">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c r="AA912" s="7"/>
      <c r="AB912" s="7"/>
      <c r="AC912" s="7"/>
      <c r="AD912" s="7"/>
      <c r="AE912" s="7"/>
      <c r="AF912" s="7"/>
      <c r="AG912" s="7"/>
      <c r="AH912" s="7"/>
      <c r="AI912" s="7"/>
      <c r="AJ912" s="7"/>
      <c r="AK912" s="7"/>
      <c r="AL912" s="7"/>
      <c r="AM912" s="7"/>
      <c r="AN912" s="7"/>
      <c r="AO912" s="7"/>
      <c r="AP912" s="7"/>
      <c r="AQ912" s="7"/>
      <c r="AR912" s="7"/>
      <c r="AS912" s="7"/>
      <c r="AT912" s="7"/>
      <c r="AU912" s="7"/>
      <c r="AV912" s="7"/>
      <c r="AW912" s="7"/>
      <c r="AX912" s="7"/>
      <c r="AY912" s="7"/>
      <c r="AZ912" s="7"/>
      <c r="BA912" s="7"/>
      <c r="BB912" s="7"/>
      <c r="BC912" s="7"/>
      <c r="BD912" s="7"/>
      <c r="BE912" s="7"/>
      <c r="BF912" s="7"/>
      <c r="BG912" s="7"/>
      <c r="BH912" s="7"/>
      <c r="BI912" s="7"/>
      <c r="BJ912" s="7"/>
      <c r="BK912" s="7"/>
      <c r="BL912" s="7"/>
      <c r="BM912" s="7"/>
      <c r="BN912" s="7"/>
      <c r="BO912" s="7"/>
      <c r="BP912" s="7"/>
      <c r="BQ912" s="7"/>
      <c r="BR912" s="7"/>
      <c r="BS912" s="150"/>
      <c r="BT912" s="150"/>
      <c r="BU912" s="150"/>
      <c r="BV912" s="150"/>
      <c r="BW912" s="150"/>
      <c r="BX912" s="7"/>
      <c r="BY912" s="7"/>
    </row>
    <row r="913" spans="1:77" ht="15.75" customHeight="1">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c r="AA913" s="7"/>
      <c r="AB913" s="7"/>
      <c r="AC913" s="7"/>
      <c r="AD913" s="7"/>
      <c r="AE913" s="7"/>
      <c r="AF913" s="7"/>
      <c r="AG913" s="7"/>
      <c r="AH913" s="7"/>
      <c r="AI913" s="7"/>
      <c r="AJ913" s="7"/>
      <c r="AK913" s="7"/>
      <c r="AL913" s="7"/>
      <c r="AM913" s="7"/>
      <c r="AN913" s="7"/>
      <c r="AO913" s="7"/>
      <c r="AP913" s="7"/>
      <c r="AQ913" s="7"/>
      <c r="AR913" s="7"/>
      <c r="AS913" s="7"/>
      <c r="AT913" s="7"/>
      <c r="AU913" s="7"/>
      <c r="AV913" s="7"/>
      <c r="AW913" s="7"/>
      <c r="AX913" s="7"/>
      <c r="AY913" s="7"/>
      <c r="AZ913" s="7"/>
      <c r="BA913" s="7"/>
      <c r="BB913" s="7"/>
      <c r="BC913" s="7"/>
      <c r="BD913" s="7"/>
      <c r="BE913" s="7"/>
      <c r="BF913" s="7"/>
      <c r="BG913" s="7"/>
      <c r="BH913" s="7"/>
      <c r="BI913" s="7"/>
      <c r="BJ913" s="7"/>
      <c r="BK913" s="7"/>
      <c r="BL913" s="7"/>
      <c r="BM913" s="7"/>
      <c r="BN913" s="7"/>
      <c r="BO913" s="7"/>
      <c r="BP913" s="7"/>
      <c r="BQ913" s="7"/>
      <c r="BR913" s="7"/>
      <c r="BS913" s="150"/>
      <c r="BT913" s="150"/>
      <c r="BU913" s="150"/>
      <c r="BV913" s="150"/>
      <c r="BW913" s="150"/>
      <c r="BX913" s="7"/>
      <c r="BY913" s="7"/>
    </row>
    <row r="914" spans="1:77" ht="15.75" customHeight="1">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c r="AA914" s="7"/>
      <c r="AB914" s="7"/>
      <c r="AC914" s="7"/>
      <c r="AD914" s="7"/>
      <c r="AE914" s="7"/>
      <c r="AF914" s="7"/>
      <c r="AG914" s="7"/>
      <c r="AH914" s="7"/>
      <c r="AI914" s="7"/>
      <c r="AJ914" s="7"/>
      <c r="AK914" s="7"/>
      <c r="AL914" s="7"/>
      <c r="AM914" s="7"/>
      <c r="AN914" s="7"/>
      <c r="AO914" s="7"/>
      <c r="AP914" s="7"/>
      <c r="AQ914" s="7"/>
      <c r="AR914" s="7"/>
      <c r="AS914" s="7"/>
      <c r="AT914" s="7"/>
      <c r="AU914" s="7"/>
      <c r="AV914" s="7"/>
      <c r="AW914" s="7"/>
      <c r="AX914" s="7"/>
      <c r="AY914" s="7"/>
      <c r="AZ914" s="7"/>
      <c r="BA914" s="7"/>
      <c r="BB914" s="7"/>
      <c r="BC914" s="7"/>
      <c r="BD914" s="7"/>
      <c r="BE914" s="7"/>
      <c r="BF914" s="7"/>
      <c r="BG914" s="7"/>
      <c r="BH914" s="7"/>
      <c r="BI914" s="7"/>
      <c r="BJ914" s="7"/>
      <c r="BK914" s="7"/>
      <c r="BL914" s="7"/>
      <c r="BM914" s="7"/>
      <c r="BN914" s="7"/>
      <c r="BO914" s="7"/>
      <c r="BP914" s="7"/>
      <c r="BQ914" s="7"/>
      <c r="BR914" s="7"/>
      <c r="BS914" s="150"/>
      <c r="BT914" s="150"/>
      <c r="BU914" s="150"/>
      <c r="BV914" s="150"/>
      <c r="BW914" s="150"/>
      <c r="BX914" s="7"/>
      <c r="BY914" s="7"/>
    </row>
    <row r="915" spans="1:77" ht="15.75" customHeight="1">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c r="AA915" s="7"/>
      <c r="AB915" s="7"/>
      <c r="AC915" s="7"/>
      <c r="AD915" s="7"/>
      <c r="AE915" s="7"/>
      <c r="AF915" s="7"/>
      <c r="AG915" s="7"/>
      <c r="AH915" s="7"/>
      <c r="AI915" s="7"/>
      <c r="AJ915" s="7"/>
      <c r="AK915" s="7"/>
      <c r="AL915" s="7"/>
      <c r="AM915" s="7"/>
      <c r="AN915" s="7"/>
      <c r="AO915" s="7"/>
      <c r="AP915" s="7"/>
      <c r="AQ915" s="7"/>
      <c r="AR915" s="7"/>
      <c r="AS915" s="7"/>
      <c r="AT915" s="7"/>
      <c r="AU915" s="7"/>
      <c r="AV915" s="7"/>
      <c r="AW915" s="7"/>
      <c r="AX915" s="7"/>
      <c r="AY915" s="7"/>
      <c r="AZ915" s="7"/>
      <c r="BA915" s="7"/>
      <c r="BB915" s="7"/>
      <c r="BC915" s="7"/>
      <c r="BD915" s="7"/>
      <c r="BE915" s="7"/>
      <c r="BF915" s="7"/>
      <c r="BG915" s="7"/>
      <c r="BH915" s="7"/>
      <c r="BI915" s="7"/>
      <c r="BJ915" s="7"/>
      <c r="BK915" s="7"/>
      <c r="BL915" s="7"/>
      <c r="BM915" s="7"/>
      <c r="BN915" s="7"/>
      <c r="BO915" s="7"/>
      <c r="BP915" s="7"/>
      <c r="BQ915" s="7"/>
      <c r="BR915" s="7"/>
      <c r="BS915" s="150"/>
      <c r="BT915" s="150"/>
      <c r="BU915" s="150"/>
      <c r="BV915" s="150"/>
      <c r="BW915" s="150"/>
      <c r="BX915" s="7"/>
      <c r="BY915" s="7"/>
    </row>
    <row r="916" spans="1:77" ht="15.75" customHeight="1">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c r="AA916" s="7"/>
      <c r="AB916" s="7"/>
      <c r="AC916" s="7"/>
      <c r="AD916" s="7"/>
      <c r="AE916" s="7"/>
      <c r="AF916" s="7"/>
      <c r="AG916" s="7"/>
      <c r="AH916" s="7"/>
      <c r="AI916" s="7"/>
      <c r="AJ916" s="7"/>
      <c r="AK916" s="7"/>
      <c r="AL916" s="7"/>
      <c r="AM916" s="7"/>
      <c r="AN916" s="7"/>
      <c r="AO916" s="7"/>
      <c r="AP916" s="7"/>
      <c r="AQ916" s="7"/>
      <c r="AR916" s="7"/>
      <c r="AS916" s="7"/>
      <c r="AT916" s="7"/>
      <c r="AU916" s="7"/>
      <c r="AV916" s="7"/>
      <c r="AW916" s="7"/>
      <c r="AX916" s="7"/>
      <c r="AY916" s="7"/>
      <c r="AZ916" s="7"/>
      <c r="BA916" s="7"/>
      <c r="BB916" s="7"/>
      <c r="BC916" s="7"/>
      <c r="BD916" s="7"/>
      <c r="BE916" s="7"/>
      <c r="BF916" s="7"/>
      <c r="BG916" s="7"/>
      <c r="BH916" s="7"/>
      <c r="BI916" s="7"/>
      <c r="BJ916" s="7"/>
      <c r="BK916" s="7"/>
      <c r="BL916" s="7"/>
      <c r="BM916" s="7"/>
      <c r="BN916" s="7"/>
      <c r="BO916" s="7"/>
      <c r="BP916" s="7"/>
      <c r="BQ916" s="7"/>
      <c r="BR916" s="7"/>
      <c r="BS916" s="150"/>
      <c r="BT916" s="150"/>
      <c r="BU916" s="150"/>
      <c r="BV916" s="150"/>
      <c r="BW916" s="150"/>
      <c r="BX916" s="7"/>
      <c r="BY916" s="7"/>
    </row>
    <row r="917" spans="1:77" ht="15.75" customHeight="1">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c r="AA917" s="7"/>
      <c r="AB917" s="7"/>
      <c r="AC917" s="7"/>
      <c r="AD917" s="7"/>
      <c r="AE917" s="7"/>
      <c r="AF917" s="7"/>
      <c r="AG917" s="7"/>
      <c r="AH917" s="7"/>
      <c r="AI917" s="7"/>
      <c r="AJ917" s="7"/>
      <c r="AK917" s="7"/>
      <c r="AL917" s="7"/>
      <c r="AM917" s="7"/>
      <c r="AN917" s="7"/>
      <c r="AO917" s="7"/>
      <c r="AP917" s="7"/>
      <c r="AQ917" s="7"/>
      <c r="AR917" s="7"/>
      <c r="AS917" s="7"/>
      <c r="AT917" s="7"/>
      <c r="AU917" s="7"/>
      <c r="AV917" s="7"/>
      <c r="AW917" s="7"/>
      <c r="AX917" s="7"/>
      <c r="AY917" s="7"/>
      <c r="AZ917" s="7"/>
      <c r="BA917" s="7"/>
      <c r="BB917" s="7"/>
      <c r="BC917" s="7"/>
      <c r="BD917" s="7"/>
      <c r="BE917" s="7"/>
      <c r="BF917" s="7"/>
      <c r="BG917" s="7"/>
      <c r="BH917" s="7"/>
      <c r="BI917" s="7"/>
      <c r="BJ917" s="7"/>
      <c r="BK917" s="7"/>
      <c r="BL917" s="7"/>
      <c r="BM917" s="7"/>
      <c r="BN917" s="7"/>
      <c r="BO917" s="7"/>
      <c r="BP917" s="7"/>
      <c r="BQ917" s="7"/>
      <c r="BR917" s="7"/>
      <c r="BS917" s="150"/>
      <c r="BT917" s="150"/>
      <c r="BU917" s="150"/>
      <c r="BV917" s="150"/>
      <c r="BW917" s="150"/>
      <c r="BX917" s="7"/>
      <c r="BY917" s="7"/>
    </row>
    <row r="918" spans="1:77" ht="15.75" customHeight="1">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c r="AA918" s="7"/>
      <c r="AB918" s="7"/>
      <c r="AC918" s="7"/>
      <c r="AD918" s="7"/>
      <c r="AE918" s="7"/>
      <c r="AF918" s="7"/>
      <c r="AG918" s="7"/>
      <c r="AH918" s="7"/>
      <c r="AI918" s="7"/>
      <c r="AJ918" s="7"/>
      <c r="AK918" s="7"/>
      <c r="AL918" s="7"/>
      <c r="AM918" s="7"/>
      <c r="AN918" s="7"/>
      <c r="AO918" s="7"/>
      <c r="AP918" s="7"/>
      <c r="AQ918" s="7"/>
      <c r="AR918" s="7"/>
      <c r="AS918" s="7"/>
      <c r="AT918" s="7"/>
      <c r="AU918" s="7"/>
      <c r="AV918" s="7"/>
      <c r="AW918" s="7"/>
      <c r="AX918" s="7"/>
      <c r="AY918" s="7"/>
      <c r="AZ918" s="7"/>
      <c r="BA918" s="7"/>
      <c r="BB918" s="7"/>
      <c r="BC918" s="7"/>
      <c r="BD918" s="7"/>
      <c r="BE918" s="7"/>
      <c r="BF918" s="7"/>
      <c r="BG918" s="7"/>
      <c r="BH918" s="7"/>
      <c r="BI918" s="7"/>
      <c r="BJ918" s="7"/>
      <c r="BK918" s="7"/>
      <c r="BL918" s="7"/>
      <c r="BM918" s="7"/>
      <c r="BN918" s="7"/>
      <c r="BO918" s="7"/>
      <c r="BP918" s="7"/>
      <c r="BQ918" s="7"/>
      <c r="BR918" s="7"/>
      <c r="BS918" s="150"/>
      <c r="BT918" s="150"/>
      <c r="BU918" s="150"/>
      <c r="BV918" s="150"/>
      <c r="BW918" s="150"/>
      <c r="BX918" s="7"/>
      <c r="BY918" s="7"/>
    </row>
    <row r="919" spans="1:77" ht="15.75" customHeight="1">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c r="AA919" s="7"/>
      <c r="AB919" s="7"/>
      <c r="AC919" s="7"/>
      <c r="AD919" s="7"/>
      <c r="AE919" s="7"/>
      <c r="AF919" s="7"/>
      <c r="AG919" s="7"/>
      <c r="AH919" s="7"/>
      <c r="AI919" s="7"/>
      <c r="AJ919" s="7"/>
      <c r="AK919" s="7"/>
      <c r="AL919" s="7"/>
      <c r="AM919" s="7"/>
      <c r="AN919" s="7"/>
      <c r="AO919" s="7"/>
      <c r="AP919" s="7"/>
      <c r="AQ919" s="7"/>
      <c r="AR919" s="7"/>
      <c r="AS919" s="7"/>
      <c r="AT919" s="7"/>
      <c r="AU919" s="7"/>
      <c r="AV919" s="7"/>
      <c r="AW919" s="7"/>
      <c r="AX919" s="7"/>
      <c r="AY919" s="7"/>
      <c r="AZ919" s="7"/>
      <c r="BA919" s="7"/>
      <c r="BB919" s="7"/>
      <c r="BC919" s="7"/>
      <c r="BD919" s="7"/>
      <c r="BE919" s="7"/>
      <c r="BF919" s="7"/>
      <c r="BG919" s="7"/>
      <c r="BH919" s="7"/>
      <c r="BI919" s="7"/>
      <c r="BJ919" s="7"/>
      <c r="BK919" s="7"/>
      <c r="BL919" s="7"/>
      <c r="BM919" s="7"/>
      <c r="BN919" s="7"/>
      <c r="BO919" s="7"/>
      <c r="BP919" s="7"/>
      <c r="BQ919" s="7"/>
      <c r="BR919" s="7"/>
      <c r="BS919" s="150"/>
      <c r="BT919" s="150"/>
      <c r="BU919" s="150"/>
      <c r="BV919" s="150"/>
      <c r="BW919" s="150"/>
      <c r="BX919" s="7"/>
      <c r="BY919" s="7"/>
    </row>
    <row r="920" spans="1:77" ht="15.75" customHeight="1">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c r="AA920" s="7"/>
      <c r="AB920" s="7"/>
      <c r="AC920" s="7"/>
      <c r="AD920" s="7"/>
      <c r="AE920" s="7"/>
      <c r="AF920" s="7"/>
      <c r="AG920" s="7"/>
      <c r="AH920" s="7"/>
      <c r="AI920" s="7"/>
      <c r="AJ920" s="7"/>
      <c r="AK920" s="7"/>
      <c r="AL920" s="7"/>
      <c r="AM920" s="7"/>
      <c r="AN920" s="7"/>
      <c r="AO920" s="7"/>
      <c r="AP920" s="7"/>
      <c r="AQ920" s="7"/>
      <c r="AR920" s="7"/>
      <c r="AS920" s="7"/>
      <c r="AT920" s="7"/>
      <c r="AU920" s="7"/>
      <c r="AV920" s="7"/>
      <c r="AW920" s="7"/>
      <c r="AX920" s="7"/>
      <c r="AY920" s="7"/>
      <c r="AZ920" s="7"/>
      <c r="BA920" s="7"/>
      <c r="BB920" s="7"/>
      <c r="BC920" s="7"/>
      <c r="BD920" s="7"/>
      <c r="BE920" s="7"/>
      <c r="BF920" s="7"/>
      <c r="BG920" s="7"/>
      <c r="BH920" s="7"/>
      <c r="BI920" s="7"/>
      <c r="BJ920" s="7"/>
      <c r="BK920" s="7"/>
      <c r="BL920" s="7"/>
      <c r="BM920" s="7"/>
      <c r="BN920" s="7"/>
      <c r="BO920" s="7"/>
      <c r="BP920" s="7"/>
      <c r="BQ920" s="7"/>
      <c r="BR920" s="7"/>
      <c r="BS920" s="150"/>
      <c r="BT920" s="150"/>
      <c r="BU920" s="150"/>
      <c r="BV920" s="150"/>
      <c r="BW920" s="150"/>
      <c r="BX920" s="7"/>
      <c r="BY920" s="7"/>
    </row>
    <row r="921" spans="1:77" ht="15.75" customHeight="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c r="AA921" s="7"/>
      <c r="AB921" s="7"/>
      <c r="AC921" s="7"/>
      <c r="AD921" s="7"/>
      <c r="AE921" s="7"/>
      <c r="AF921" s="7"/>
      <c r="AG921" s="7"/>
      <c r="AH921" s="7"/>
      <c r="AI921" s="7"/>
      <c r="AJ921" s="7"/>
      <c r="AK921" s="7"/>
      <c r="AL921" s="7"/>
      <c r="AM921" s="7"/>
      <c r="AN921" s="7"/>
      <c r="AO921" s="7"/>
      <c r="AP921" s="7"/>
      <c r="AQ921" s="7"/>
      <c r="AR921" s="7"/>
      <c r="AS921" s="7"/>
      <c r="AT921" s="7"/>
      <c r="AU921" s="7"/>
      <c r="AV921" s="7"/>
      <c r="AW921" s="7"/>
      <c r="AX921" s="7"/>
      <c r="AY921" s="7"/>
      <c r="AZ921" s="7"/>
      <c r="BA921" s="7"/>
      <c r="BB921" s="7"/>
      <c r="BC921" s="7"/>
      <c r="BD921" s="7"/>
      <c r="BE921" s="7"/>
      <c r="BF921" s="7"/>
      <c r="BG921" s="7"/>
      <c r="BH921" s="7"/>
      <c r="BI921" s="7"/>
      <c r="BJ921" s="7"/>
      <c r="BK921" s="7"/>
      <c r="BL921" s="7"/>
      <c r="BM921" s="7"/>
      <c r="BN921" s="7"/>
      <c r="BO921" s="7"/>
      <c r="BP921" s="7"/>
      <c r="BQ921" s="7"/>
      <c r="BR921" s="7"/>
      <c r="BS921" s="150"/>
      <c r="BT921" s="150"/>
      <c r="BU921" s="150"/>
      <c r="BV921" s="150"/>
      <c r="BW921" s="150"/>
      <c r="BX921" s="7"/>
      <c r="BY921" s="7"/>
    </row>
    <row r="922" spans="1:77" ht="15.75" customHeight="1">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c r="AA922" s="7"/>
      <c r="AB922" s="7"/>
      <c r="AC922" s="7"/>
      <c r="AD922" s="7"/>
      <c r="AE922" s="7"/>
      <c r="AF922" s="7"/>
      <c r="AG922" s="7"/>
      <c r="AH922" s="7"/>
      <c r="AI922" s="7"/>
      <c r="AJ922" s="7"/>
      <c r="AK922" s="7"/>
      <c r="AL922" s="7"/>
      <c r="AM922" s="7"/>
      <c r="AN922" s="7"/>
      <c r="AO922" s="7"/>
      <c r="AP922" s="7"/>
      <c r="AQ922" s="7"/>
      <c r="AR922" s="7"/>
      <c r="AS922" s="7"/>
      <c r="AT922" s="7"/>
      <c r="AU922" s="7"/>
      <c r="AV922" s="7"/>
      <c r="AW922" s="7"/>
      <c r="AX922" s="7"/>
      <c r="AY922" s="7"/>
      <c r="AZ922" s="7"/>
      <c r="BA922" s="7"/>
      <c r="BB922" s="7"/>
      <c r="BC922" s="7"/>
      <c r="BD922" s="7"/>
      <c r="BE922" s="7"/>
      <c r="BF922" s="7"/>
      <c r="BG922" s="7"/>
      <c r="BH922" s="7"/>
      <c r="BI922" s="7"/>
      <c r="BJ922" s="7"/>
      <c r="BK922" s="7"/>
      <c r="BL922" s="7"/>
      <c r="BM922" s="7"/>
      <c r="BN922" s="7"/>
      <c r="BO922" s="7"/>
      <c r="BP922" s="7"/>
      <c r="BQ922" s="7"/>
      <c r="BR922" s="7"/>
      <c r="BS922" s="150"/>
      <c r="BT922" s="150"/>
      <c r="BU922" s="150"/>
      <c r="BV922" s="150"/>
      <c r="BW922" s="150"/>
      <c r="BX922" s="7"/>
      <c r="BY922" s="7"/>
    </row>
    <row r="923" spans="1:77" ht="15.75" customHeight="1">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c r="AA923" s="7"/>
      <c r="AB923" s="7"/>
      <c r="AC923" s="7"/>
      <c r="AD923" s="7"/>
      <c r="AE923" s="7"/>
      <c r="AF923" s="7"/>
      <c r="AG923" s="7"/>
      <c r="AH923" s="7"/>
      <c r="AI923" s="7"/>
      <c r="AJ923" s="7"/>
      <c r="AK923" s="7"/>
      <c r="AL923" s="7"/>
      <c r="AM923" s="7"/>
      <c r="AN923" s="7"/>
      <c r="AO923" s="7"/>
      <c r="AP923" s="7"/>
      <c r="AQ923" s="7"/>
      <c r="AR923" s="7"/>
      <c r="AS923" s="7"/>
      <c r="AT923" s="7"/>
      <c r="AU923" s="7"/>
      <c r="AV923" s="7"/>
      <c r="AW923" s="7"/>
      <c r="AX923" s="7"/>
      <c r="AY923" s="7"/>
      <c r="AZ923" s="7"/>
      <c r="BA923" s="7"/>
      <c r="BB923" s="7"/>
      <c r="BC923" s="7"/>
      <c r="BD923" s="7"/>
      <c r="BE923" s="7"/>
      <c r="BF923" s="7"/>
      <c r="BG923" s="7"/>
      <c r="BH923" s="7"/>
      <c r="BI923" s="7"/>
      <c r="BJ923" s="7"/>
      <c r="BK923" s="7"/>
      <c r="BL923" s="7"/>
      <c r="BM923" s="7"/>
      <c r="BN923" s="7"/>
      <c r="BO923" s="7"/>
      <c r="BP923" s="7"/>
      <c r="BQ923" s="7"/>
      <c r="BR923" s="7"/>
      <c r="BS923" s="150"/>
      <c r="BT923" s="150"/>
      <c r="BU923" s="150"/>
      <c r="BV923" s="150"/>
      <c r="BW923" s="150"/>
      <c r="BX923" s="7"/>
      <c r="BY923" s="7"/>
    </row>
    <row r="924" spans="1:77" ht="15.75" customHeight="1">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c r="AA924" s="7"/>
      <c r="AB924" s="7"/>
      <c r="AC924" s="7"/>
      <c r="AD924" s="7"/>
      <c r="AE924" s="7"/>
      <c r="AF924" s="7"/>
      <c r="AG924" s="7"/>
      <c r="AH924" s="7"/>
      <c r="AI924" s="7"/>
      <c r="AJ924" s="7"/>
      <c r="AK924" s="7"/>
      <c r="AL924" s="7"/>
      <c r="AM924" s="7"/>
      <c r="AN924" s="7"/>
      <c r="AO924" s="7"/>
      <c r="AP924" s="7"/>
      <c r="AQ924" s="7"/>
      <c r="AR924" s="7"/>
      <c r="AS924" s="7"/>
      <c r="AT924" s="7"/>
      <c r="AU924" s="7"/>
      <c r="AV924" s="7"/>
      <c r="AW924" s="7"/>
      <c r="AX924" s="7"/>
      <c r="AY924" s="7"/>
      <c r="AZ924" s="7"/>
      <c r="BA924" s="7"/>
      <c r="BB924" s="7"/>
      <c r="BC924" s="7"/>
      <c r="BD924" s="7"/>
      <c r="BE924" s="7"/>
      <c r="BF924" s="7"/>
      <c r="BG924" s="7"/>
      <c r="BH924" s="7"/>
      <c r="BI924" s="7"/>
      <c r="BJ924" s="7"/>
      <c r="BK924" s="7"/>
      <c r="BL924" s="7"/>
      <c r="BM924" s="7"/>
      <c r="BN924" s="7"/>
      <c r="BO924" s="7"/>
      <c r="BP924" s="7"/>
      <c r="BQ924" s="7"/>
      <c r="BR924" s="7"/>
      <c r="BS924" s="150"/>
      <c r="BT924" s="150"/>
      <c r="BU924" s="150"/>
      <c r="BV924" s="150"/>
      <c r="BW924" s="150"/>
      <c r="BX924" s="7"/>
      <c r="BY924" s="7"/>
    </row>
    <row r="925" spans="1:77" ht="15.75" customHeight="1">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c r="AA925" s="7"/>
      <c r="AB925" s="7"/>
      <c r="AC925" s="7"/>
      <c r="AD925" s="7"/>
      <c r="AE925" s="7"/>
      <c r="AF925" s="7"/>
      <c r="AG925" s="7"/>
      <c r="AH925" s="7"/>
      <c r="AI925" s="7"/>
      <c r="AJ925" s="7"/>
      <c r="AK925" s="7"/>
      <c r="AL925" s="7"/>
      <c r="AM925" s="7"/>
      <c r="AN925" s="7"/>
      <c r="AO925" s="7"/>
      <c r="AP925" s="7"/>
      <c r="AQ925" s="7"/>
      <c r="AR925" s="7"/>
      <c r="AS925" s="7"/>
      <c r="AT925" s="7"/>
      <c r="AU925" s="7"/>
      <c r="AV925" s="7"/>
      <c r="AW925" s="7"/>
      <c r="AX925" s="7"/>
      <c r="AY925" s="7"/>
      <c r="AZ925" s="7"/>
      <c r="BA925" s="7"/>
      <c r="BB925" s="7"/>
      <c r="BC925" s="7"/>
      <c r="BD925" s="7"/>
      <c r="BE925" s="7"/>
      <c r="BF925" s="7"/>
      <c r="BG925" s="7"/>
      <c r="BH925" s="7"/>
      <c r="BI925" s="7"/>
      <c r="BJ925" s="7"/>
      <c r="BK925" s="7"/>
      <c r="BL925" s="7"/>
      <c r="BM925" s="7"/>
      <c r="BN925" s="7"/>
      <c r="BO925" s="7"/>
      <c r="BP925" s="7"/>
      <c r="BQ925" s="7"/>
      <c r="BR925" s="7"/>
      <c r="BS925" s="150"/>
      <c r="BT925" s="150"/>
      <c r="BU925" s="150"/>
      <c r="BV925" s="150"/>
      <c r="BW925" s="150"/>
      <c r="BX925" s="7"/>
      <c r="BY925" s="7"/>
    </row>
    <row r="926" spans="1:77" ht="15.75" customHeight="1">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c r="AA926" s="7"/>
      <c r="AB926" s="7"/>
      <c r="AC926" s="7"/>
      <c r="AD926" s="7"/>
      <c r="AE926" s="7"/>
      <c r="AF926" s="7"/>
      <c r="AG926" s="7"/>
      <c r="AH926" s="7"/>
      <c r="AI926" s="7"/>
      <c r="AJ926" s="7"/>
      <c r="AK926" s="7"/>
      <c r="AL926" s="7"/>
      <c r="AM926" s="7"/>
      <c r="AN926" s="7"/>
      <c r="AO926" s="7"/>
      <c r="AP926" s="7"/>
      <c r="AQ926" s="7"/>
      <c r="AR926" s="7"/>
      <c r="AS926" s="7"/>
      <c r="AT926" s="7"/>
      <c r="AU926" s="7"/>
      <c r="AV926" s="7"/>
      <c r="AW926" s="7"/>
      <c r="AX926" s="7"/>
      <c r="AY926" s="7"/>
      <c r="AZ926" s="7"/>
      <c r="BA926" s="7"/>
      <c r="BB926" s="7"/>
      <c r="BC926" s="7"/>
      <c r="BD926" s="7"/>
      <c r="BE926" s="7"/>
      <c r="BF926" s="7"/>
      <c r="BG926" s="7"/>
      <c r="BH926" s="7"/>
      <c r="BI926" s="7"/>
      <c r="BJ926" s="7"/>
      <c r="BK926" s="7"/>
      <c r="BL926" s="7"/>
      <c r="BM926" s="7"/>
      <c r="BN926" s="7"/>
      <c r="BO926" s="7"/>
      <c r="BP926" s="7"/>
      <c r="BQ926" s="7"/>
      <c r="BR926" s="7"/>
      <c r="BS926" s="150"/>
      <c r="BT926" s="150"/>
      <c r="BU926" s="150"/>
      <c r="BV926" s="150"/>
      <c r="BW926" s="150"/>
      <c r="BX926" s="7"/>
      <c r="BY926" s="7"/>
    </row>
    <row r="927" spans="1:77" ht="15.75" customHeight="1">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c r="AA927" s="7"/>
      <c r="AB927" s="7"/>
      <c r="AC927" s="7"/>
      <c r="AD927" s="7"/>
      <c r="AE927" s="7"/>
      <c r="AF927" s="7"/>
      <c r="AG927" s="7"/>
      <c r="AH927" s="7"/>
      <c r="AI927" s="7"/>
      <c r="AJ927" s="7"/>
      <c r="AK927" s="7"/>
      <c r="AL927" s="7"/>
      <c r="AM927" s="7"/>
      <c r="AN927" s="7"/>
      <c r="AO927" s="7"/>
      <c r="AP927" s="7"/>
      <c r="AQ927" s="7"/>
      <c r="AR927" s="7"/>
      <c r="AS927" s="7"/>
      <c r="AT927" s="7"/>
      <c r="AU927" s="7"/>
      <c r="AV927" s="7"/>
      <c r="AW927" s="7"/>
      <c r="AX927" s="7"/>
      <c r="AY927" s="7"/>
      <c r="AZ927" s="7"/>
      <c r="BA927" s="7"/>
      <c r="BB927" s="7"/>
      <c r="BC927" s="7"/>
      <c r="BD927" s="7"/>
      <c r="BE927" s="7"/>
      <c r="BF927" s="7"/>
      <c r="BG927" s="7"/>
      <c r="BH927" s="7"/>
      <c r="BI927" s="7"/>
      <c r="BJ927" s="7"/>
      <c r="BK927" s="7"/>
      <c r="BL927" s="7"/>
      <c r="BM927" s="7"/>
      <c r="BN927" s="7"/>
      <c r="BO927" s="7"/>
      <c r="BP927" s="7"/>
      <c r="BQ927" s="7"/>
      <c r="BR927" s="7"/>
      <c r="BS927" s="150"/>
      <c r="BT927" s="150"/>
      <c r="BU927" s="150"/>
      <c r="BV927" s="150"/>
      <c r="BW927" s="150"/>
      <c r="BX927" s="7"/>
      <c r="BY927" s="7"/>
    </row>
    <row r="928" spans="1:77" ht="15.75" customHeight="1">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c r="AA928" s="7"/>
      <c r="AB928" s="7"/>
      <c r="AC928" s="7"/>
      <c r="AD928" s="7"/>
      <c r="AE928" s="7"/>
      <c r="AF928" s="7"/>
      <c r="AG928" s="7"/>
      <c r="AH928" s="7"/>
      <c r="AI928" s="7"/>
      <c r="AJ928" s="7"/>
      <c r="AK928" s="7"/>
      <c r="AL928" s="7"/>
      <c r="AM928" s="7"/>
      <c r="AN928" s="7"/>
      <c r="AO928" s="7"/>
      <c r="AP928" s="7"/>
      <c r="AQ928" s="7"/>
      <c r="AR928" s="7"/>
      <c r="AS928" s="7"/>
      <c r="AT928" s="7"/>
      <c r="AU928" s="7"/>
      <c r="AV928" s="7"/>
      <c r="AW928" s="7"/>
      <c r="AX928" s="7"/>
      <c r="AY928" s="7"/>
      <c r="AZ928" s="7"/>
      <c r="BA928" s="7"/>
      <c r="BB928" s="7"/>
      <c r="BC928" s="7"/>
      <c r="BD928" s="7"/>
      <c r="BE928" s="7"/>
      <c r="BF928" s="7"/>
      <c r="BG928" s="7"/>
      <c r="BH928" s="7"/>
      <c r="BI928" s="7"/>
      <c r="BJ928" s="7"/>
      <c r="BK928" s="7"/>
      <c r="BL928" s="7"/>
      <c r="BM928" s="7"/>
      <c r="BN928" s="7"/>
      <c r="BO928" s="7"/>
      <c r="BP928" s="7"/>
      <c r="BQ928" s="7"/>
      <c r="BR928" s="7"/>
      <c r="BS928" s="150"/>
      <c r="BT928" s="150"/>
      <c r="BU928" s="150"/>
      <c r="BV928" s="150"/>
      <c r="BW928" s="150"/>
      <c r="BX928" s="7"/>
      <c r="BY928" s="7"/>
    </row>
    <row r="929" spans="1:77" ht="15.75" customHeight="1">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c r="AA929" s="7"/>
      <c r="AB929" s="7"/>
      <c r="AC929" s="7"/>
      <c r="AD929" s="7"/>
      <c r="AE929" s="7"/>
      <c r="AF929" s="7"/>
      <c r="AG929" s="7"/>
      <c r="AH929" s="7"/>
      <c r="AI929" s="7"/>
      <c r="AJ929" s="7"/>
      <c r="AK929" s="7"/>
      <c r="AL929" s="7"/>
      <c r="AM929" s="7"/>
      <c r="AN929" s="7"/>
      <c r="AO929" s="7"/>
      <c r="AP929" s="7"/>
      <c r="AQ929" s="7"/>
      <c r="AR929" s="7"/>
      <c r="AS929" s="7"/>
      <c r="AT929" s="7"/>
      <c r="AU929" s="7"/>
      <c r="AV929" s="7"/>
      <c r="AW929" s="7"/>
      <c r="AX929" s="7"/>
      <c r="AY929" s="7"/>
      <c r="AZ929" s="7"/>
      <c r="BA929" s="7"/>
      <c r="BB929" s="7"/>
      <c r="BC929" s="7"/>
      <c r="BD929" s="7"/>
      <c r="BE929" s="7"/>
      <c r="BF929" s="7"/>
      <c r="BG929" s="7"/>
      <c r="BH929" s="7"/>
      <c r="BI929" s="7"/>
      <c r="BJ929" s="7"/>
      <c r="BK929" s="7"/>
      <c r="BL929" s="7"/>
      <c r="BM929" s="7"/>
      <c r="BN929" s="7"/>
      <c r="BO929" s="7"/>
      <c r="BP929" s="7"/>
      <c r="BQ929" s="7"/>
      <c r="BR929" s="7"/>
      <c r="BS929" s="150"/>
      <c r="BT929" s="150"/>
      <c r="BU929" s="150"/>
      <c r="BV929" s="150"/>
      <c r="BW929" s="150"/>
      <c r="BX929" s="7"/>
      <c r="BY929" s="7"/>
    </row>
    <row r="930" spans="1:77" ht="15.75" customHeight="1">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c r="AA930" s="7"/>
      <c r="AB930" s="7"/>
      <c r="AC930" s="7"/>
      <c r="AD930" s="7"/>
      <c r="AE930" s="7"/>
      <c r="AF930" s="7"/>
      <c r="AG930" s="7"/>
      <c r="AH930" s="7"/>
      <c r="AI930" s="7"/>
      <c r="AJ930" s="7"/>
      <c r="AK930" s="7"/>
      <c r="AL930" s="7"/>
      <c r="AM930" s="7"/>
      <c r="AN930" s="7"/>
      <c r="AO930" s="7"/>
      <c r="AP930" s="7"/>
      <c r="AQ930" s="7"/>
      <c r="AR930" s="7"/>
      <c r="AS930" s="7"/>
      <c r="AT930" s="7"/>
      <c r="AU930" s="7"/>
      <c r="AV930" s="7"/>
      <c r="AW930" s="7"/>
      <c r="AX930" s="7"/>
      <c r="AY930" s="7"/>
      <c r="AZ930" s="7"/>
      <c r="BA930" s="7"/>
      <c r="BB930" s="7"/>
      <c r="BC930" s="7"/>
      <c r="BD930" s="7"/>
      <c r="BE930" s="7"/>
      <c r="BF930" s="7"/>
      <c r="BG930" s="7"/>
      <c r="BH930" s="7"/>
      <c r="BI930" s="7"/>
      <c r="BJ930" s="7"/>
      <c r="BK930" s="7"/>
      <c r="BL930" s="7"/>
      <c r="BM930" s="7"/>
      <c r="BN930" s="7"/>
      <c r="BO930" s="7"/>
      <c r="BP930" s="7"/>
      <c r="BQ930" s="7"/>
      <c r="BR930" s="7"/>
      <c r="BS930" s="150"/>
      <c r="BT930" s="150"/>
      <c r="BU930" s="150"/>
      <c r="BV930" s="150"/>
      <c r="BW930" s="150"/>
      <c r="BX930" s="7"/>
      <c r="BY930" s="7"/>
    </row>
    <row r="931" spans="1:77" ht="15.75" customHeight="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c r="AA931" s="7"/>
      <c r="AB931" s="7"/>
      <c r="AC931" s="7"/>
      <c r="AD931" s="7"/>
      <c r="AE931" s="7"/>
      <c r="AF931" s="7"/>
      <c r="AG931" s="7"/>
      <c r="AH931" s="7"/>
      <c r="AI931" s="7"/>
      <c r="AJ931" s="7"/>
      <c r="AK931" s="7"/>
      <c r="AL931" s="7"/>
      <c r="AM931" s="7"/>
      <c r="AN931" s="7"/>
      <c r="AO931" s="7"/>
      <c r="AP931" s="7"/>
      <c r="AQ931" s="7"/>
      <c r="AR931" s="7"/>
      <c r="AS931" s="7"/>
      <c r="AT931" s="7"/>
      <c r="AU931" s="7"/>
      <c r="AV931" s="7"/>
      <c r="AW931" s="7"/>
      <c r="AX931" s="7"/>
      <c r="AY931" s="7"/>
      <c r="AZ931" s="7"/>
      <c r="BA931" s="7"/>
      <c r="BB931" s="7"/>
      <c r="BC931" s="7"/>
      <c r="BD931" s="7"/>
      <c r="BE931" s="7"/>
      <c r="BF931" s="7"/>
      <c r="BG931" s="7"/>
      <c r="BH931" s="7"/>
      <c r="BI931" s="7"/>
      <c r="BJ931" s="7"/>
      <c r="BK931" s="7"/>
      <c r="BL931" s="7"/>
      <c r="BM931" s="7"/>
      <c r="BN931" s="7"/>
      <c r="BO931" s="7"/>
      <c r="BP931" s="7"/>
      <c r="BQ931" s="7"/>
      <c r="BR931" s="7"/>
      <c r="BS931" s="150"/>
      <c r="BT931" s="150"/>
      <c r="BU931" s="150"/>
      <c r="BV931" s="150"/>
      <c r="BW931" s="150"/>
      <c r="BX931" s="7"/>
      <c r="BY931" s="7"/>
    </row>
    <row r="932" spans="1:77" ht="15.75" customHeight="1">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c r="AA932" s="7"/>
      <c r="AB932" s="7"/>
      <c r="AC932" s="7"/>
      <c r="AD932" s="7"/>
      <c r="AE932" s="7"/>
      <c r="AF932" s="7"/>
      <c r="AG932" s="7"/>
      <c r="AH932" s="7"/>
      <c r="AI932" s="7"/>
      <c r="AJ932" s="7"/>
      <c r="AK932" s="7"/>
      <c r="AL932" s="7"/>
      <c r="AM932" s="7"/>
      <c r="AN932" s="7"/>
      <c r="AO932" s="7"/>
      <c r="AP932" s="7"/>
      <c r="AQ932" s="7"/>
      <c r="AR932" s="7"/>
      <c r="AS932" s="7"/>
      <c r="AT932" s="7"/>
      <c r="AU932" s="7"/>
      <c r="AV932" s="7"/>
      <c r="AW932" s="7"/>
      <c r="AX932" s="7"/>
      <c r="AY932" s="7"/>
      <c r="AZ932" s="7"/>
      <c r="BA932" s="7"/>
      <c r="BB932" s="7"/>
      <c r="BC932" s="7"/>
      <c r="BD932" s="7"/>
      <c r="BE932" s="7"/>
      <c r="BF932" s="7"/>
      <c r="BG932" s="7"/>
      <c r="BH932" s="7"/>
      <c r="BI932" s="7"/>
      <c r="BJ932" s="7"/>
      <c r="BK932" s="7"/>
      <c r="BL932" s="7"/>
      <c r="BM932" s="7"/>
      <c r="BN932" s="7"/>
      <c r="BO932" s="7"/>
      <c r="BP932" s="7"/>
      <c r="BQ932" s="7"/>
      <c r="BR932" s="7"/>
      <c r="BS932" s="150"/>
      <c r="BT932" s="150"/>
      <c r="BU932" s="150"/>
      <c r="BV932" s="150"/>
      <c r="BW932" s="150"/>
      <c r="BX932" s="7"/>
      <c r="BY932" s="7"/>
    </row>
    <row r="933" spans="1:77" ht="15.75" customHeight="1">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c r="AA933" s="7"/>
      <c r="AB933" s="7"/>
      <c r="AC933" s="7"/>
      <c r="AD933" s="7"/>
      <c r="AE933" s="7"/>
      <c r="AF933" s="7"/>
      <c r="AG933" s="7"/>
      <c r="AH933" s="7"/>
      <c r="AI933" s="7"/>
      <c r="AJ933" s="7"/>
      <c r="AK933" s="7"/>
      <c r="AL933" s="7"/>
      <c r="AM933" s="7"/>
      <c r="AN933" s="7"/>
      <c r="AO933" s="7"/>
      <c r="AP933" s="7"/>
      <c r="AQ933" s="7"/>
      <c r="AR933" s="7"/>
      <c r="AS933" s="7"/>
      <c r="AT933" s="7"/>
      <c r="AU933" s="7"/>
      <c r="AV933" s="7"/>
      <c r="AW933" s="7"/>
      <c r="AX933" s="7"/>
      <c r="AY933" s="7"/>
      <c r="AZ933" s="7"/>
      <c r="BA933" s="7"/>
      <c r="BB933" s="7"/>
      <c r="BC933" s="7"/>
      <c r="BD933" s="7"/>
      <c r="BE933" s="7"/>
      <c r="BF933" s="7"/>
      <c r="BG933" s="7"/>
      <c r="BH933" s="7"/>
      <c r="BI933" s="7"/>
      <c r="BJ933" s="7"/>
      <c r="BK933" s="7"/>
      <c r="BL933" s="7"/>
      <c r="BM933" s="7"/>
      <c r="BN933" s="7"/>
      <c r="BO933" s="7"/>
      <c r="BP933" s="7"/>
      <c r="BQ933" s="7"/>
      <c r="BR933" s="7"/>
      <c r="BS933" s="150"/>
      <c r="BT933" s="150"/>
      <c r="BU933" s="150"/>
      <c r="BV933" s="150"/>
      <c r="BW933" s="150"/>
      <c r="BX933" s="7"/>
      <c r="BY933" s="7"/>
    </row>
    <row r="934" spans="1:77" ht="15.75" customHeight="1">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c r="AA934" s="7"/>
      <c r="AB934" s="7"/>
      <c r="AC934" s="7"/>
      <c r="AD934" s="7"/>
      <c r="AE934" s="7"/>
      <c r="AF934" s="7"/>
      <c r="AG934" s="7"/>
      <c r="AH934" s="7"/>
      <c r="AI934" s="7"/>
      <c r="AJ934" s="7"/>
      <c r="AK934" s="7"/>
      <c r="AL934" s="7"/>
      <c r="AM934" s="7"/>
      <c r="AN934" s="7"/>
      <c r="AO934" s="7"/>
      <c r="AP934" s="7"/>
      <c r="AQ934" s="7"/>
      <c r="AR934" s="7"/>
      <c r="AS934" s="7"/>
      <c r="AT934" s="7"/>
      <c r="AU934" s="7"/>
      <c r="AV934" s="7"/>
      <c r="AW934" s="7"/>
      <c r="AX934" s="7"/>
      <c r="AY934" s="7"/>
      <c r="AZ934" s="7"/>
      <c r="BA934" s="7"/>
      <c r="BB934" s="7"/>
      <c r="BC934" s="7"/>
      <c r="BD934" s="7"/>
      <c r="BE934" s="7"/>
      <c r="BF934" s="7"/>
      <c r="BG934" s="7"/>
      <c r="BH934" s="7"/>
      <c r="BI934" s="7"/>
      <c r="BJ934" s="7"/>
      <c r="BK934" s="7"/>
      <c r="BL934" s="7"/>
      <c r="BM934" s="7"/>
      <c r="BN934" s="7"/>
      <c r="BO934" s="7"/>
      <c r="BP934" s="7"/>
      <c r="BQ934" s="7"/>
      <c r="BR934" s="7"/>
      <c r="BS934" s="150"/>
      <c r="BT934" s="150"/>
      <c r="BU934" s="150"/>
      <c r="BV934" s="150"/>
      <c r="BW934" s="150"/>
      <c r="BX934" s="7"/>
      <c r="BY934" s="7"/>
    </row>
    <row r="935" spans="1:77" ht="15.75" customHeight="1">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c r="AA935" s="7"/>
      <c r="AB935" s="7"/>
      <c r="AC935" s="7"/>
      <c r="AD935" s="7"/>
      <c r="AE935" s="7"/>
      <c r="AF935" s="7"/>
      <c r="AG935" s="7"/>
      <c r="AH935" s="7"/>
      <c r="AI935" s="7"/>
      <c r="AJ935" s="7"/>
      <c r="AK935" s="7"/>
      <c r="AL935" s="7"/>
      <c r="AM935" s="7"/>
      <c r="AN935" s="7"/>
      <c r="AO935" s="7"/>
      <c r="AP935" s="7"/>
      <c r="AQ935" s="7"/>
      <c r="AR935" s="7"/>
      <c r="AS935" s="7"/>
      <c r="AT935" s="7"/>
      <c r="AU935" s="7"/>
      <c r="AV935" s="7"/>
      <c r="AW935" s="7"/>
      <c r="AX935" s="7"/>
      <c r="AY935" s="7"/>
      <c r="AZ935" s="7"/>
      <c r="BA935" s="7"/>
      <c r="BB935" s="7"/>
      <c r="BC935" s="7"/>
      <c r="BD935" s="7"/>
      <c r="BE935" s="7"/>
      <c r="BF935" s="7"/>
      <c r="BG935" s="7"/>
      <c r="BH935" s="7"/>
      <c r="BI935" s="7"/>
      <c r="BJ935" s="7"/>
      <c r="BK935" s="7"/>
      <c r="BL935" s="7"/>
      <c r="BM935" s="7"/>
      <c r="BN935" s="7"/>
      <c r="BO935" s="7"/>
      <c r="BP935" s="7"/>
      <c r="BQ935" s="7"/>
      <c r="BR935" s="7"/>
      <c r="BS935" s="150"/>
      <c r="BT935" s="150"/>
      <c r="BU935" s="150"/>
      <c r="BV935" s="150"/>
      <c r="BW935" s="150"/>
      <c r="BX935" s="7"/>
      <c r="BY935" s="7"/>
    </row>
    <row r="936" spans="1:77" ht="15.75" customHeight="1">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c r="AA936" s="7"/>
      <c r="AB936" s="7"/>
      <c r="AC936" s="7"/>
      <c r="AD936" s="7"/>
      <c r="AE936" s="7"/>
      <c r="AF936" s="7"/>
      <c r="AG936" s="7"/>
      <c r="AH936" s="7"/>
      <c r="AI936" s="7"/>
      <c r="AJ936" s="7"/>
      <c r="AK936" s="7"/>
      <c r="AL936" s="7"/>
      <c r="AM936" s="7"/>
      <c r="AN936" s="7"/>
      <c r="AO936" s="7"/>
      <c r="AP936" s="7"/>
      <c r="AQ936" s="7"/>
      <c r="AR936" s="7"/>
      <c r="AS936" s="7"/>
      <c r="AT936" s="7"/>
      <c r="AU936" s="7"/>
      <c r="AV936" s="7"/>
      <c r="AW936" s="7"/>
      <c r="AX936" s="7"/>
      <c r="AY936" s="7"/>
      <c r="AZ936" s="7"/>
      <c r="BA936" s="7"/>
      <c r="BB936" s="7"/>
      <c r="BC936" s="7"/>
      <c r="BD936" s="7"/>
      <c r="BE936" s="7"/>
      <c r="BF936" s="7"/>
      <c r="BG936" s="7"/>
      <c r="BH936" s="7"/>
      <c r="BI936" s="7"/>
      <c r="BJ936" s="7"/>
      <c r="BK936" s="7"/>
      <c r="BL936" s="7"/>
      <c r="BM936" s="7"/>
      <c r="BN936" s="7"/>
      <c r="BO936" s="7"/>
      <c r="BP936" s="7"/>
      <c r="BQ936" s="7"/>
      <c r="BR936" s="7"/>
      <c r="BS936" s="150"/>
      <c r="BT936" s="150"/>
      <c r="BU936" s="150"/>
      <c r="BV936" s="150"/>
      <c r="BW936" s="150"/>
      <c r="BX936" s="7"/>
      <c r="BY936" s="7"/>
    </row>
    <row r="937" spans="1:77" ht="15.75" customHeight="1">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c r="AA937" s="7"/>
      <c r="AB937" s="7"/>
      <c r="AC937" s="7"/>
      <c r="AD937" s="7"/>
      <c r="AE937" s="7"/>
      <c r="AF937" s="7"/>
      <c r="AG937" s="7"/>
      <c r="AH937" s="7"/>
      <c r="AI937" s="7"/>
      <c r="AJ937" s="7"/>
      <c r="AK937" s="7"/>
      <c r="AL937" s="7"/>
      <c r="AM937" s="7"/>
      <c r="AN937" s="7"/>
      <c r="AO937" s="7"/>
      <c r="AP937" s="7"/>
      <c r="AQ937" s="7"/>
      <c r="AR937" s="7"/>
      <c r="AS937" s="7"/>
      <c r="AT937" s="7"/>
      <c r="AU937" s="7"/>
      <c r="AV937" s="7"/>
      <c r="AW937" s="7"/>
      <c r="AX937" s="7"/>
      <c r="AY937" s="7"/>
      <c r="AZ937" s="7"/>
      <c r="BA937" s="7"/>
      <c r="BB937" s="7"/>
      <c r="BC937" s="7"/>
      <c r="BD937" s="7"/>
      <c r="BE937" s="7"/>
      <c r="BF937" s="7"/>
      <c r="BG937" s="7"/>
      <c r="BH937" s="7"/>
      <c r="BI937" s="7"/>
      <c r="BJ937" s="7"/>
      <c r="BK937" s="7"/>
      <c r="BL937" s="7"/>
      <c r="BM937" s="7"/>
      <c r="BN937" s="7"/>
      <c r="BO937" s="7"/>
      <c r="BP937" s="7"/>
      <c r="BQ937" s="7"/>
      <c r="BR937" s="7"/>
      <c r="BS937" s="150"/>
      <c r="BT937" s="150"/>
      <c r="BU937" s="150"/>
      <c r="BV937" s="150"/>
      <c r="BW937" s="150"/>
      <c r="BX937" s="7"/>
      <c r="BY937" s="7"/>
    </row>
    <row r="938" spans="1:77" ht="15.75" customHeight="1">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c r="AA938" s="7"/>
      <c r="AB938" s="7"/>
      <c r="AC938" s="7"/>
      <c r="AD938" s="7"/>
      <c r="AE938" s="7"/>
      <c r="AF938" s="7"/>
      <c r="AG938" s="7"/>
      <c r="AH938" s="7"/>
      <c r="AI938" s="7"/>
      <c r="AJ938" s="7"/>
      <c r="AK938" s="7"/>
      <c r="AL938" s="7"/>
      <c r="AM938" s="7"/>
      <c r="AN938" s="7"/>
      <c r="AO938" s="7"/>
      <c r="AP938" s="7"/>
      <c r="AQ938" s="7"/>
      <c r="AR938" s="7"/>
      <c r="AS938" s="7"/>
      <c r="AT938" s="7"/>
      <c r="AU938" s="7"/>
      <c r="AV938" s="7"/>
      <c r="AW938" s="7"/>
      <c r="AX938" s="7"/>
      <c r="AY938" s="7"/>
      <c r="AZ938" s="7"/>
      <c r="BA938" s="7"/>
      <c r="BB938" s="7"/>
      <c r="BC938" s="7"/>
      <c r="BD938" s="7"/>
      <c r="BE938" s="7"/>
      <c r="BF938" s="7"/>
      <c r="BG938" s="7"/>
      <c r="BH938" s="7"/>
      <c r="BI938" s="7"/>
      <c r="BJ938" s="7"/>
      <c r="BK938" s="7"/>
      <c r="BL938" s="7"/>
      <c r="BM938" s="7"/>
      <c r="BN938" s="7"/>
      <c r="BO938" s="7"/>
      <c r="BP938" s="7"/>
      <c r="BQ938" s="7"/>
      <c r="BR938" s="7"/>
      <c r="BS938" s="150"/>
      <c r="BT938" s="150"/>
      <c r="BU938" s="150"/>
      <c r="BV938" s="150"/>
      <c r="BW938" s="150"/>
      <c r="BX938" s="7"/>
      <c r="BY938" s="7"/>
    </row>
    <row r="939" spans="1:77" ht="15.75" customHeight="1">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c r="AA939" s="7"/>
      <c r="AB939" s="7"/>
      <c r="AC939" s="7"/>
      <c r="AD939" s="7"/>
      <c r="AE939" s="7"/>
      <c r="AF939" s="7"/>
      <c r="AG939" s="7"/>
      <c r="AH939" s="7"/>
      <c r="AI939" s="7"/>
      <c r="AJ939" s="7"/>
      <c r="AK939" s="7"/>
      <c r="AL939" s="7"/>
      <c r="AM939" s="7"/>
      <c r="AN939" s="7"/>
      <c r="AO939" s="7"/>
      <c r="AP939" s="7"/>
      <c r="AQ939" s="7"/>
      <c r="AR939" s="7"/>
      <c r="AS939" s="7"/>
      <c r="AT939" s="7"/>
      <c r="AU939" s="7"/>
      <c r="AV939" s="7"/>
      <c r="AW939" s="7"/>
      <c r="AX939" s="7"/>
      <c r="AY939" s="7"/>
      <c r="AZ939" s="7"/>
      <c r="BA939" s="7"/>
      <c r="BB939" s="7"/>
      <c r="BC939" s="7"/>
      <c r="BD939" s="7"/>
      <c r="BE939" s="7"/>
      <c r="BF939" s="7"/>
      <c r="BG939" s="7"/>
      <c r="BH939" s="7"/>
      <c r="BI939" s="7"/>
      <c r="BJ939" s="7"/>
      <c r="BK939" s="7"/>
      <c r="BL939" s="7"/>
      <c r="BM939" s="7"/>
      <c r="BN939" s="7"/>
      <c r="BO939" s="7"/>
      <c r="BP939" s="7"/>
      <c r="BQ939" s="7"/>
      <c r="BR939" s="7"/>
      <c r="BS939" s="150"/>
      <c r="BT939" s="150"/>
      <c r="BU939" s="150"/>
      <c r="BV939" s="150"/>
      <c r="BW939" s="150"/>
      <c r="BX939" s="7"/>
      <c r="BY939" s="7"/>
    </row>
    <row r="940" spans="1:77" ht="15.75" customHeight="1">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c r="AA940" s="7"/>
      <c r="AB940" s="7"/>
      <c r="AC940" s="7"/>
      <c r="AD940" s="7"/>
      <c r="AE940" s="7"/>
      <c r="AF940" s="7"/>
      <c r="AG940" s="7"/>
      <c r="AH940" s="7"/>
      <c r="AI940" s="7"/>
      <c r="AJ940" s="7"/>
      <c r="AK940" s="7"/>
      <c r="AL940" s="7"/>
      <c r="AM940" s="7"/>
      <c r="AN940" s="7"/>
      <c r="AO940" s="7"/>
      <c r="AP940" s="7"/>
      <c r="AQ940" s="7"/>
      <c r="AR940" s="7"/>
      <c r="AS940" s="7"/>
      <c r="AT940" s="7"/>
      <c r="AU940" s="7"/>
      <c r="AV940" s="7"/>
      <c r="AW940" s="7"/>
      <c r="AX940" s="7"/>
      <c r="AY940" s="7"/>
      <c r="AZ940" s="7"/>
      <c r="BA940" s="7"/>
      <c r="BB940" s="7"/>
      <c r="BC940" s="7"/>
      <c r="BD940" s="7"/>
      <c r="BE940" s="7"/>
      <c r="BF940" s="7"/>
      <c r="BG940" s="7"/>
      <c r="BH940" s="7"/>
      <c r="BI940" s="7"/>
      <c r="BJ940" s="7"/>
      <c r="BK940" s="7"/>
      <c r="BL940" s="7"/>
      <c r="BM940" s="7"/>
      <c r="BN940" s="7"/>
      <c r="BO940" s="7"/>
      <c r="BP940" s="7"/>
      <c r="BQ940" s="7"/>
      <c r="BR940" s="7"/>
      <c r="BS940" s="150"/>
      <c r="BT940" s="150"/>
      <c r="BU940" s="150"/>
      <c r="BV940" s="150"/>
      <c r="BW940" s="150"/>
      <c r="BX940" s="7"/>
      <c r="BY940" s="7"/>
    </row>
    <row r="941" spans="1:77" ht="15.75" customHeight="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c r="AA941" s="7"/>
      <c r="AB941" s="7"/>
      <c r="AC941" s="7"/>
      <c r="AD941" s="7"/>
      <c r="AE941" s="7"/>
      <c r="AF941" s="7"/>
      <c r="AG941" s="7"/>
      <c r="AH941" s="7"/>
      <c r="AI941" s="7"/>
      <c r="AJ941" s="7"/>
      <c r="AK941" s="7"/>
      <c r="AL941" s="7"/>
      <c r="AM941" s="7"/>
      <c r="AN941" s="7"/>
      <c r="AO941" s="7"/>
      <c r="AP941" s="7"/>
      <c r="AQ941" s="7"/>
      <c r="AR941" s="7"/>
      <c r="AS941" s="7"/>
      <c r="AT941" s="7"/>
      <c r="AU941" s="7"/>
      <c r="AV941" s="7"/>
      <c r="AW941" s="7"/>
      <c r="AX941" s="7"/>
      <c r="AY941" s="7"/>
      <c r="AZ941" s="7"/>
      <c r="BA941" s="7"/>
      <c r="BB941" s="7"/>
      <c r="BC941" s="7"/>
      <c r="BD941" s="7"/>
      <c r="BE941" s="7"/>
      <c r="BF941" s="7"/>
      <c r="BG941" s="7"/>
      <c r="BH941" s="7"/>
      <c r="BI941" s="7"/>
      <c r="BJ941" s="7"/>
      <c r="BK941" s="7"/>
      <c r="BL941" s="7"/>
      <c r="BM941" s="7"/>
      <c r="BN941" s="7"/>
      <c r="BO941" s="7"/>
      <c r="BP941" s="7"/>
      <c r="BQ941" s="7"/>
      <c r="BR941" s="7"/>
      <c r="BS941" s="150"/>
      <c r="BT941" s="150"/>
      <c r="BU941" s="150"/>
      <c r="BV941" s="150"/>
      <c r="BW941" s="150"/>
      <c r="BX941" s="7"/>
      <c r="BY941" s="7"/>
    </row>
    <row r="942" spans="1:77" ht="15.75" customHeight="1">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c r="AA942" s="7"/>
      <c r="AB942" s="7"/>
      <c r="AC942" s="7"/>
      <c r="AD942" s="7"/>
      <c r="AE942" s="7"/>
      <c r="AF942" s="7"/>
      <c r="AG942" s="7"/>
      <c r="AH942" s="7"/>
      <c r="AI942" s="7"/>
      <c r="AJ942" s="7"/>
      <c r="AK942" s="7"/>
      <c r="AL942" s="7"/>
      <c r="AM942" s="7"/>
      <c r="AN942" s="7"/>
      <c r="AO942" s="7"/>
      <c r="AP942" s="7"/>
      <c r="AQ942" s="7"/>
      <c r="AR942" s="7"/>
      <c r="AS942" s="7"/>
      <c r="AT942" s="7"/>
      <c r="AU942" s="7"/>
      <c r="AV942" s="7"/>
      <c r="AW942" s="7"/>
      <c r="AX942" s="7"/>
      <c r="AY942" s="7"/>
      <c r="AZ942" s="7"/>
      <c r="BA942" s="7"/>
      <c r="BB942" s="7"/>
      <c r="BC942" s="7"/>
      <c r="BD942" s="7"/>
      <c r="BE942" s="7"/>
      <c r="BF942" s="7"/>
      <c r="BG942" s="7"/>
      <c r="BH942" s="7"/>
      <c r="BI942" s="7"/>
      <c r="BJ942" s="7"/>
      <c r="BK942" s="7"/>
      <c r="BL942" s="7"/>
      <c r="BM942" s="7"/>
      <c r="BN942" s="7"/>
      <c r="BO942" s="7"/>
      <c r="BP942" s="7"/>
      <c r="BQ942" s="7"/>
      <c r="BR942" s="7"/>
      <c r="BS942" s="150"/>
      <c r="BT942" s="150"/>
      <c r="BU942" s="150"/>
      <c r="BV942" s="150"/>
      <c r="BW942" s="150"/>
      <c r="BX942" s="7"/>
      <c r="BY942" s="7"/>
    </row>
    <row r="943" spans="1:77" ht="15.75" customHeight="1">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c r="AA943" s="7"/>
      <c r="AB943" s="7"/>
      <c r="AC943" s="7"/>
      <c r="AD943" s="7"/>
      <c r="AE943" s="7"/>
      <c r="AF943" s="7"/>
      <c r="AG943" s="7"/>
      <c r="AH943" s="7"/>
      <c r="AI943" s="7"/>
      <c r="AJ943" s="7"/>
      <c r="AK943" s="7"/>
      <c r="AL943" s="7"/>
      <c r="AM943" s="7"/>
      <c r="AN943" s="7"/>
      <c r="AO943" s="7"/>
      <c r="AP943" s="7"/>
      <c r="AQ943" s="7"/>
      <c r="AR943" s="7"/>
      <c r="AS943" s="7"/>
      <c r="AT943" s="7"/>
      <c r="AU943" s="7"/>
      <c r="AV943" s="7"/>
      <c r="AW943" s="7"/>
      <c r="AX943" s="7"/>
      <c r="AY943" s="7"/>
      <c r="AZ943" s="7"/>
      <c r="BA943" s="7"/>
      <c r="BB943" s="7"/>
      <c r="BC943" s="7"/>
      <c r="BD943" s="7"/>
      <c r="BE943" s="7"/>
      <c r="BF943" s="7"/>
      <c r="BG943" s="7"/>
      <c r="BH943" s="7"/>
      <c r="BI943" s="7"/>
      <c r="BJ943" s="7"/>
      <c r="BK943" s="7"/>
      <c r="BL943" s="7"/>
      <c r="BM943" s="7"/>
      <c r="BN943" s="7"/>
      <c r="BO943" s="7"/>
      <c r="BP943" s="7"/>
      <c r="BQ943" s="7"/>
      <c r="BR943" s="7"/>
      <c r="BS943" s="150"/>
      <c r="BT943" s="150"/>
      <c r="BU943" s="150"/>
      <c r="BV943" s="150"/>
      <c r="BW943" s="150"/>
      <c r="BX943" s="7"/>
      <c r="BY943" s="7"/>
    </row>
    <row r="944" spans="1:77" ht="15.75" customHeight="1">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c r="AA944" s="7"/>
      <c r="AB944" s="7"/>
      <c r="AC944" s="7"/>
      <c r="AD944" s="7"/>
      <c r="AE944" s="7"/>
      <c r="AF944" s="7"/>
      <c r="AG944" s="7"/>
      <c r="AH944" s="7"/>
      <c r="AI944" s="7"/>
      <c r="AJ944" s="7"/>
      <c r="AK944" s="7"/>
      <c r="AL944" s="7"/>
      <c r="AM944" s="7"/>
      <c r="AN944" s="7"/>
      <c r="AO944" s="7"/>
      <c r="AP944" s="7"/>
      <c r="AQ944" s="7"/>
      <c r="AR944" s="7"/>
      <c r="AS944" s="7"/>
      <c r="AT944" s="7"/>
      <c r="AU944" s="7"/>
      <c r="AV944" s="7"/>
      <c r="AW944" s="7"/>
      <c r="AX944" s="7"/>
      <c r="AY944" s="7"/>
      <c r="AZ944" s="7"/>
      <c r="BA944" s="7"/>
      <c r="BB944" s="7"/>
      <c r="BC944" s="7"/>
      <c r="BD944" s="7"/>
      <c r="BE944" s="7"/>
      <c r="BF944" s="7"/>
      <c r="BG944" s="7"/>
      <c r="BH944" s="7"/>
      <c r="BI944" s="7"/>
      <c r="BJ944" s="7"/>
      <c r="BK944" s="7"/>
      <c r="BL944" s="7"/>
      <c r="BM944" s="7"/>
      <c r="BN944" s="7"/>
      <c r="BO944" s="7"/>
      <c r="BP944" s="7"/>
      <c r="BQ944" s="7"/>
      <c r="BR944" s="7"/>
      <c r="BS944" s="150"/>
      <c r="BT944" s="150"/>
      <c r="BU944" s="150"/>
      <c r="BV944" s="150"/>
      <c r="BW944" s="150"/>
      <c r="BX944" s="7"/>
      <c r="BY944" s="7"/>
    </row>
    <row r="945" spans="1:77" ht="15.75" customHeight="1">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c r="AA945" s="7"/>
      <c r="AB945" s="7"/>
      <c r="AC945" s="7"/>
      <c r="AD945" s="7"/>
      <c r="AE945" s="7"/>
      <c r="AF945" s="7"/>
      <c r="AG945" s="7"/>
      <c r="AH945" s="7"/>
      <c r="AI945" s="7"/>
      <c r="AJ945" s="7"/>
      <c r="AK945" s="7"/>
      <c r="AL945" s="7"/>
      <c r="AM945" s="7"/>
      <c r="AN945" s="7"/>
      <c r="AO945" s="7"/>
      <c r="AP945" s="7"/>
      <c r="AQ945" s="7"/>
      <c r="AR945" s="7"/>
      <c r="AS945" s="7"/>
      <c r="AT945" s="7"/>
      <c r="AU945" s="7"/>
      <c r="AV945" s="7"/>
      <c r="AW945" s="7"/>
      <c r="AX945" s="7"/>
      <c r="AY945" s="7"/>
      <c r="AZ945" s="7"/>
      <c r="BA945" s="7"/>
      <c r="BB945" s="7"/>
      <c r="BC945" s="7"/>
      <c r="BD945" s="7"/>
      <c r="BE945" s="7"/>
      <c r="BF945" s="7"/>
      <c r="BG945" s="7"/>
      <c r="BH945" s="7"/>
      <c r="BI945" s="7"/>
      <c r="BJ945" s="7"/>
      <c r="BK945" s="7"/>
      <c r="BL945" s="7"/>
      <c r="BM945" s="7"/>
      <c r="BN945" s="7"/>
      <c r="BO945" s="7"/>
      <c r="BP945" s="7"/>
      <c r="BQ945" s="7"/>
      <c r="BR945" s="7"/>
      <c r="BS945" s="150"/>
      <c r="BT945" s="150"/>
      <c r="BU945" s="150"/>
      <c r="BV945" s="150"/>
      <c r="BW945" s="150"/>
      <c r="BX945" s="7"/>
      <c r="BY945" s="7"/>
    </row>
    <row r="946" spans="1:77" ht="15.75" customHeight="1">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c r="AA946" s="7"/>
      <c r="AB946" s="7"/>
      <c r="AC946" s="7"/>
      <c r="AD946" s="7"/>
      <c r="AE946" s="7"/>
      <c r="AF946" s="7"/>
      <c r="AG946" s="7"/>
      <c r="AH946" s="7"/>
      <c r="AI946" s="7"/>
      <c r="AJ946" s="7"/>
      <c r="AK946" s="7"/>
      <c r="AL946" s="7"/>
      <c r="AM946" s="7"/>
      <c r="AN946" s="7"/>
      <c r="AO946" s="7"/>
      <c r="AP946" s="7"/>
      <c r="AQ946" s="7"/>
      <c r="AR946" s="7"/>
      <c r="AS946" s="7"/>
      <c r="AT946" s="7"/>
      <c r="AU946" s="7"/>
      <c r="AV946" s="7"/>
      <c r="AW946" s="7"/>
      <c r="AX946" s="7"/>
      <c r="AY946" s="7"/>
      <c r="AZ946" s="7"/>
      <c r="BA946" s="7"/>
      <c r="BB946" s="7"/>
      <c r="BC946" s="7"/>
      <c r="BD946" s="7"/>
      <c r="BE946" s="7"/>
      <c r="BF946" s="7"/>
      <c r="BG946" s="7"/>
      <c r="BH946" s="7"/>
      <c r="BI946" s="7"/>
      <c r="BJ946" s="7"/>
      <c r="BK946" s="7"/>
      <c r="BL946" s="7"/>
      <c r="BM946" s="7"/>
      <c r="BN946" s="7"/>
      <c r="BO946" s="7"/>
      <c r="BP946" s="7"/>
      <c r="BQ946" s="7"/>
      <c r="BR946" s="7"/>
      <c r="BS946" s="150"/>
      <c r="BT946" s="150"/>
      <c r="BU946" s="150"/>
      <c r="BV946" s="150"/>
      <c r="BW946" s="150"/>
      <c r="BX946" s="7"/>
      <c r="BY946" s="7"/>
    </row>
    <row r="947" spans="1:77" ht="15.75" customHeight="1">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c r="AA947" s="7"/>
      <c r="AB947" s="7"/>
      <c r="AC947" s="7"/>
      <c r="AD947" s="7"/>
      <c r="AE947" s="7"/>
      <c r="AF947" s="7"/>
      <c r="AG947" s="7"/>
      <c r="AH947" s="7"/>
      <c r="AI947" s="7"/>
      <c r="AJ947" s="7"/>
      <c r="AK947" s="7"/>
      <c r="AL947" s="7"/>
      <c r="AM947" s="7"/>
      <c r="AN947" s="7"/>
      <c r="AO947" s="7"/>
      <c r="AP947" s="7"/>
      <c r="AQ947" s="7"/>
      <c r="AR947" s="7"/>
      <c r="AS947" s="7"/>
      <c r="AT947" s="7"/>
      <c r="AU947" s="7"/>
      <c r="AV947" s="7"/>
      <c r="AW947" s="7"/>
      <c r="AX947" s="7"/>
      <c r="AY947" s="7"/>
      <c r="AZ947" s="7"/>
      <c r="BA947" s="7"/>
      <c r="BB947" s="7"/>
      <c r="BC947" s="7"/>
      <c r="BD947" s="7"/>
      <c r="BE947" s="7"/>
      <c r="BF947" s="7"/>
      <c r="BG947" s="7"/>
      <c r="BH947" s="7"/>
      <c r="BI947" s="7"/>
      <c r="BJ947" s="7"/>
      <c r="BK947" s="7"/>
      <c r="BL947" s="7"/>
      <c r="BM947" s="7"/>
      <c r="BN947" s="7"/>
      <c r="BO947" s="7"/>
      <c r="BP947" s="7"/>
      <c r="BQ947" s="7"/>
      <c r="BR947" s="7"/>
      <c r="BS947" s="150"/>
      <c r="BT947" s="150"/>
      <c r="BU947" s="150"/>
      <c r="BV947" s="150"/>
      <c r="BW947" s="150"/>
      <c r="BX947" s="7"/>
      <c r="BY947" s="7"/>
    </row>
    <row r="948" spans="1:77" ht="15.75" customHeight="1">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c r="AA948" s="7"/>
      <c r="AB948" s="7"/>
      <c r="AC948" s="7"/>
      <c r="AD948" s="7"/>
      <c r="AE948" s="7"/>
      <c r="AF948" s="7"/>
      <c r="AG948" s="7"/>
      <c r="AH948" s="7"/>
      <c r="AI948" s="7"/>
      <c r="AJ948" s="7"/>
      <c r="AK948" s="7"/>
      <c r="AL948" s="7"/>
      <c r="AM948" s="7"/>
      <c r="AN948" s="7"/>
      <c r="AO948" s="7"/>
      <c r="AP948" s="7"/>
      <c r="AQ948" s="7"/>
      <c r="AR948" s="7"/>
      <c r="AS948" s="7"/>
      <c r="AT948" s="7"/>
      <c r="AU948" s="7"/>
      <c r="AV948" s="7"/>
      <c r="AW948" s="7"/>
      <c r="AX948" s="7"/>
      <c r="AY948" s="7"/>
      <c r="AZ948" s="7"/>
      <c r="BA948" s="7"/>
      <c r="BB948" s="7"/>
      <c r="BC948" s="7"/>
      <c r="BD948" s="7"/>
      <c r="BE948" s="7"/>
      <c r="BF948" s="7"/>
      <c r="BG948" s="7"/>
      <c r="BH948" s="7"/>
      <c r="BI948" s="7"/>
      <c r="BJ948" s="7"/>
      <c r="BK948" s="7"/>
      <c r="BL948" s="7"/>
      <c r="BM948" s="7"/>
      <c r="BN948" s="7"/>
      <c r="BO948" s="7"/>
      <c r="BP948" s="7"/>
      <c r="BQ948" s="7"/>
      <c r="BR948" s="7"/>
      <c r="BS948" s="150"/>
      <c r="BT948" s="150"/>
      <c r="BU948" s="150"/>
      <c r="BV948" s="150"/>
      <c r="BW948" s="150"/>
      <c r="BX948" s="7"/>
      <c r="BY948" s="7"/>
    </row>
    <row r="949" spans="1:77" ht="15.75" customHeight="1">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c r="AA949" s="7"/>
      <c r="AB949" s="7"/>
      <c r="AC949" s="7"/>
      <c r="AD949" s="7"/>
      <c r="AE949" s="7"/>
      <c r="AF949" s="7"/>
      <c r="AG949" s="7"/>
      <c r="AH949" s="7"/>
      <c r="AI949" s="7"/>
      <c r="AJ949" s="7"/>
      <c r="AK949" s="7"/>
      <c r="AL949" s="7"/>
      <c r="AM949" s="7"/>
      <c r="AN949" s="7"/>
      <c r="AO949" s="7"/>
      <c r="AP949" s="7"/>
      <c r="AQ949" s="7"/>
      <c r="AR949" s="7"/>
      <c r="AS949" s="7"/>
      <c r="AT949" s="7"/>
      <c r="AU949" s="7"/>
      <c r="AV949" s="7"/>
      <c r="AW949" s="7"/>
      <c r="AX949" s="7"/>
      <c r="AY949" s="7"/>
      <c r="AZ949" s="7"/>
      <c r="BA949" s="7"/>
      <c r="BB949" s="7"/>
      <c r="BC949" s="7"/>
      <c r="BD949" s="7"/>
      <c r="BE949" s="7"/>
      <c r="BF949" s="7"/>
      <c r="BG949" s="7"/>
      <c r="BH949" s="7"/>
      <c r="BI949" s="7"/>
      <c r="BJ949" s="7"/>
      <c r="BK949" s="7"/>
      <c r="BL949" s="7"/>
      <c r="BM949" s="7"/>
      <c r="BN949" s="7"/>
      <c r="BO949" s="7"/>
      <c r="BP949" s="7"/>
      <c r="BQ949" s="7"/>
      <c r="BR949" s="7"/>
      <c r="BS949" s="150"/>
      <c r="BT949" s="150"/>
      <c r="BU949" s="150"/>
      <c r="BV949" s="150"/>
      <c r="BW949" s="150"/>
      <c r="BX949" s="7"/>
      <c r="BY949" s="7"/>
    </row>
    <row r="950" spans="1:77" ht="15.75" customHeight="1">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c r="AA950" s="7"/>
      <c r="AB950" s="7"/>
      <c r="AC950" s="7"/>
      <c r="AD950" s="7"/>
      <c r="AE950" s="7"/>
      <c r="AF950" s="7"/>
      <c r="AG950" s="7"/>
      <c r="AH950" s="7"/>
      <c r="AI950" s="7"/>
      <c r="AJ950" s="7"/>
      <c r="AK950" s="7"/>
      <c r="AL950" s="7"/>
      <c r="AM950" s="7"/>
      <c r="AN950" s="7"/>
      <c r="AO950" s="7"/>
      <c r="AP950" s="7"/>
      <c r="AQ950" s="7"/>
      <c r="AR950" s="7"/>
      <c r="AS950" s="7"/>
      <c r="AT950" s="7"/>
      <c r="AU950" s="7"/>
      <c r="AV950" s="7"/>
      <c r="AW950" s="7"/>
      <c r="AX950" s="7"/>
      <c r="AY950" s="7"/>
      <c r="AZ950" s="7"/>
      <c r="BA950" s="7"/>
      <c r="BB950" s="7"/>
      <c r="BC950" s="7"/>
      <c r="BD950" s="7"/>
      <c r="BE950" s="7"/>
      <c r="BF950" s="7"/>
      <c r="BG950" s="7"/>
      <c r="BH950" s="7"/>
      <c r="BI950" s="7"/>
      <c r="BJ950" s="7"/>
      <c r="BK950" s="7"/>
      <c r="BL950" s="7"/>
      <c r="BM950" s="7"/>
      <c r="BN950" s="7"/>
      <c r="BO950" s="7"/>
      <c r="BP950" s="7"/>
      <c r="BQ950" s="7"/>
      <c r="BR950" s="7"/>
      <c r="BS950" s="150"/>
      <c r="BT950" s="150"/>
      <c r="BU950" s="150"/>
      <c r="BV950" s="150"/>
      <c r="BW950" s="150"/>
      <c r="BX950" s="7"/>
      <c r="BY950" s="7"/>
    </row>
    <row r="951" spans="1:77" ht="15.7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c r="AB951" s="7"/>
      <c r="AC951" s="7"/>
      <c r="AD951" s="7"/>
      <c r="AE951" s="7"/>
      <c r="AF951" s="7"/>
      <c r="AG951" s="7"/>
      <c r="AH951" s="7"/>
      <c r="AI951" s="7"/>
      <c r="AJ951" s="7"/>
      <c r="AK951" s="7"/>
      <c r="AL951" s="7"/>
      <c r="AM951" s="7"/>
      <c r="AN951" s="7"/>
      <c r="AO951" s="7"/>
      <c r="AP951" s="7"/>
      <c r="AQ951" s="7"/>
      <c r="AR951" s="7"/>
      <c r="AS951" s="7"/>
      <c r="AT951" s="7"/>
      <c r="AU951" s="7"/>
      <c r="AV951" s="7"/>
      <c r="AW951" s="7"/>
      <c r="AX951" s="7"/>
      <c r="AY951" s="7"/>
      <c r="AZ951" s="7"/>
      <c r="BA951" s="7"/>
      <c r="BB951" s="7"/>
      <c r="BC951" s="7"/>
      <c r="BD951" s="7"/>
      <c r="BE951" s="7"/>
      <c r="BF951" s="7"/>
      <c r="BG951" s="7"/>
      <c r="BH951" s="7"/>
      <c r="BI951" s="7"/>
      <c r="BJ951" s="7"/>
      <c r="BK951" s="7"/>
      <c r="BL951" s="7"/>
      <c r="BM951" s="7"/>
      <c r="BN951" s="7"/>
      <c r="BO951" s="7"/>
      <c r="BP951" s="7"/>
      <c r="BQ951" s="7"/>
      <c r="BR951" s="7"/>
      <c r="BS951" s="150"/>
      <c r="BT951" s="150"/>
      <c r="BU951" s="150"/>
      <c r="BV951" s="150"/>
      <c r="BW951" s="150"/>
      <c r="BX951" s="7"/>
      <c r="BY951" s="7"/>
    </row>
    <row r="952" spans="1:77" ht="15.7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c r="AA952" s="7"/>
      <c r="AB952" s="7"/>
      <c r="AC952" s="7"/>
      <c r="AD952" s="7"/>
      <c r="AE952" s="7"/>
      <c r="AF952" s="7"/>
      <c r="AG952" s="7"/>
      <c r="AH952" s="7"/>
      <c r="AI952" s="7"/>
      <c r="AJ952" s="7"/>
      <c r="AK952" s="7"/>
      <c r="AL952" s="7"/>
      <c r="AM952" s="7"/>
      <c r="AN952" s="7"/>
      <c r="AO952" s="7"/>
      <c r="AP952" s="7"/>
      <c r="AQ952" s="7"/>
      <c r="AR952" s="7"/>
      <c r="AS952" s="7"/>
      <c r="AT952" s="7"/>
      <c r="AU952" s="7"/>
      <c r="AV952" s="7"/>
      <c r="AW952" s="7"/>
      <c r="AX952" s="7"/>
      <c r="AY952" s="7"/>
      <c r="AZ952" s="7"/>
      <c r="BA952" s="7"/>
      <c r="BB952" s="7"/>
      <c r="BC952" s="7"/>
      <c r="BD952" s="7"/>
      <c r="BE952" s="7"/>
      <c r="BF952" s="7"/>
      <c r="BG952" s="7"/>
      <c r="BH952" s="7"/>
      <c r="BI952" s="7"/>
      <c r="BJ952" s="7"/>
      <c r="BK952" s="7"/>
      <c r="BL952" s="7"/>
      <c r="BM952" s="7"/>
      <c r="BN952" s="7"/>
      <c r="BO952" s="7"/>
      <c r="BP952" s="7"/>
      <c r="BQ952" s="7"/>
      <c r="BR952" s="7"/>
      <c r="BS952" s="150"/>
      <c r="BT952" s="150"/>
      <c r="BU952" s="150"/>
      <c r="BV952" s="150"/>
      <c r="BW952" s="150"/>
      <c r="BX952" s="7"/>
      <c r="BY952" s="7"/>
    </row>
    <row r="953" spans="1:77" ht="15.75" customHeight="1">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c r="AA953" s="7"/>
      <c r="AB953" s="7"/>
      <c r="AC953" s="7"/>
      <c r="AD953" s="7"/>
      <c r="AE953" s="7"/>
      <c r="AF953" s="7"/>
      <c r="AG953" s="7"/>
      <c r="AH953" s="7"/>
      <c r="AI953" s="7"/>
      <c r="AJ953" s="7"/>
      <c r="AK953" s="7"/>
      <c r="AL953" s="7"/>
      <c r="AM953" s="7"/>
      <c r="AN953" s="7"/>
      <c r="AO953" s="7"/>
      <c r="AP953" s="7"/>
      <c r="AQ953" s="7"/>
      <c r="AR953" s="7"/>
      <c r="AS953" s="7"/>
      <c r="AT953" s="7"/>
      <c r="AU953" s="7"/>
      <c r="AV953" s="7"/>
      <c r="AW953" s="7"/>
      <c r="AX953" s="7"/>
      <c r="AY953" s="7"/>
      <c r="AZ953" s="7"/>
      <c r="BA953" s="7"/>
      <c r="BB953" s="7"/>
      <c r="BC953" s="7"/>
      <c r="BD953" s="7"/>
      <c r="BE953" s="7"/>
      <c r="BF953" s="7"/>
      <c r="BG953" s="7"/>
      <c r="BH953" s="7"/>
      <c r="BI953" s="7"/>
      <c r="BJ953" s="7"/>
      <c r="BK953" s="7"/>
      <c r="BL953" s="7"/>
      <c r="BM953" s="7"/>
      <c r="BN953" s="7"/>
      <c r="BO953" s="7"/>
      <c r="BP953" s="7"/>
      <c r="BQ953" s="7"/>
      <c r="BR953" s="7"/>
      <c r="BS953" s="150"/>
      <c r="BT953" s="150"/>
      <c r="BU953" s="150"/>
      <c r="BV953" s="150"/>
      <c r="BW953" s="150"/>
      <c r="BX953" s="7"/>
      <c r="BY953" s="7"/>
    </row>
    <row r="954" spans="1:77" ht="15.75" customHeight="1">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c r="AA954" s="7"/>
      <c r="AB954" s="7"/>
      <c r="AC954" s="7"/>
      <c r="AD954" s="7"/>
      <c r="AE954" s="7"/>
      <c r="AF954" s="7"/>
      <c r="AG954" s="7"/>
      <c r="AH954" s="7"/>
      <c r="AI954" s="7"/>
      <c r="AJ954" s="7"/>
      <c r="AK954" s="7"/>
      <c r="AL954" s="7"/>
      <c r="AM954" s="7"/>
      <c r="AN954" s="7"/>
      <c r="AO954" s="7"/>
      <c r="AP954" s="7"/>
      <c r="AQ954" s="7"/>
      <c r="AR954" s="7"/>
      <c r="AS954" s="7"/>
      <c r="AT954" s="7"/>
      <c r="AU954" s="7"/>
      <c r="AV954" s="7"/>
      <c r="AW954" s="7"/>
      <c r="AX954" s="7"/>
      <c r="AY954" s="7"/>
      <c r="AZ954" s="7"/>
      <c r="BA954" s="7"/>
      <c r="BB954" s="7"/>
      <c r="BC954" s="7"/>
      <c r="BD954" s="7"/>
      <c r="BE954" s="7"/>
      <c r="BF954" s="7"/>
      <c r="BG954" s="7"/>
      <c r="BH954" s="7"/>
      <c r="BI954" s="7"/>
      <c r="BJ954" s="7"/>
      <c r="BK954" s="7"/>
      <c r="BL954" s="7"/>
      <c r="BM954" s="7"/>
      <c r="BN954" s="7"/>
      <c r="BO954" s="7"/>
      <c r="BP954" s="7"/>
      <c r="BQ954" s="7"/>
      <c r="BR954" s="7"/>
      <c r="BS954" s="150"/>
      <c r="BT954" s="150"/>
      <c r="BU954" s="150"/>
      <c r="BV954" s="150"/>
      <c r="BW954" s="150"/>
      <c r="BX954" s="7"/>
      <c r="BY954" s="7"/>
    </row>
    <row r="955" spans="1:77" ht="15.7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c r="AA955" s="7"/>
      <c r="AB955" s="7"/>
      <c r="AC955" s="7"/>
      <c r="AD955" s="7"/>
      <c r="AE955" s="7"/>
      <c r="AF955" s="7"/>
      <c r="AG955" s="7"/>
      <c r="AH955" s="7"/>
      <c r="AI955" s="7"/>
      <c r="AJ955" s="7"/>
      <c r="AK955" s="7"/>
      <c r="AL955" s="7"/>
      <c r="AM955" s="7"/>
      <c r="AN955" s="7"/>
      <c r="AO955" s="7"/>
      <c r="AP955" s="7"/>
      <c r="AQ955" s="7"/>
      <c r="AR955" s="7"/>
      <c r="AS955" s="7"/>
      <c r="AT955" s="7"/>
      <c r="AU955" s="7"/>
      <c r="AV955" s="7"/>
      <c r="AW955" s="7"/>
      <c r="AX955" s="7"/>
      <c r="AY955" s="7"/>
      <c r="AZ955" s="7"/>
      <c r="BA955" s="7"/>
      <c r="BB955" s="7"/>
      <c r="BC955" s="7"/>
      <c r="BD955" s="7"/>
      <c r="BE955" s="7"/>
      <c r="BF955" s="7"/>
      <c r="BG955" s="7"/>
      <c r="BH955" s="7"/>
      <c r="BI955" s="7"/>
      <c r="BJ955" s="7"/>
      <c r="BK955" s="7"/>
      <c r="BL955" s="7"/>
      <c r="BM955" s="7"/>
      <c r="BN955" s="7"/>
      <c r="BO955" s="7"/>
      <c r="BP955" s="7"/>
      <c r="BQ955" s="7"/>
      <c r="BR955" s="7"/>
      <c r="BS955" s="150"/>
      <c r="BT955" s="150"/>
      <c r="BU955" s="150"/>
      <c r="BV955" s="150"/>
      <c r="BW955" s="150"/>
      <c r="BX955" s="7"/>
      <c r="BY955" s="7"/>
    </row>
    <row r="956" spans="1:77" ht="15.7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c r="AA956" s="7"/>
      <c r="AB956" s="7"/>
      <c r="AC956" s="7"/>
      <c r="AD956" s="7"/>
      <c r="AE956" s="7"/>
      <c r="AF956" s="7"/>
      <c r="AG956" s="7"/>
      <c r="AH956" s="7"/>
      <c r="AI956" s="7"/>
      <c r="AJ956" s="7"/>
      <c r="AK956" s="7"/>
      <c r="AL956" s="7"/>
      <c r="AM956" s="7"/>
      <c r="AN956" s="7"/>
      <c r="AO956" s="7"/>
      <c r="AP956" s="7"/>
      <c r="AQ956" s="7"/>
      <c r="AR956" s="7"/>
      <c r="AS956" s="7"/>
      <c r="AT956" s="7"/>
      <c r="AU956" s="7"/>
      <c r="AV956" s="7"/>
      <c r="AW956" s="7"/>
      <c r="AX956" s="7"/>
      <c r="AY956" s="7"/>
      <c r="AZ956" s="7"/>
      <c r="BA956" s="7"/>
      <c r="BB956" s="7"/>
      <c r="BC956" s="7"/>
      <c r="BD956" s="7"/>
      <c r="BE956" s="7"/>
      <c r="BF956" s="7"/>
      <c r="BG956" s="7"/>
      <c r="BH956" s="7"/>
      <c r="BI956" s="7"/>
      <c r="BJ956" s="7"/>
      <c r="BK956" s="7"/>
      <c r="BL956" s="7"/>
      <c r="BM956" s="7"/>
      <c r="BN956" s="7"/>
      <c r="BO956" s="7"/>
      <c r="BP956" s="7"/>
      <c r="BQ956" s="7"/>
      <c r="BR956" s="7"/>
      <c r="BS956" s="150"/>
      <c r="BT956" s="150"/>
      <c r="BU956" s="150"/>
      <c r="BV956" s="150"/>
      <c r="BW956" s="150"/>
      <c r="BX956" s="7"/>
      <c r="BY956" s="7"/>
    </row>
    <row r="957" spans="1:77" ht="15.75" customHeight="1">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c r="AA957" s="7"/>
      <c r="AB957" s="7"/>
      <c r="AC957" s="7"/>
      <c r="AD957" s="7"/>
      <c r="AE957" s="7"/>
      <c r="AF957" s="7"/>
      <c r="AG957" s="7"/>
      <c r="AH957" s="7"/>
      <c r="AI957" s="7"/>
      <c r="AJ957" s="7"/>
      <c r="AK957" s="7"/>
      <c r="AL957" s="7"/>
      <c r="AM957" s="7"/>
      <c r="AN957" s="7"/>
      <c r="AO957" s="7"/>
      <c r="AP957" s="7"/>
      <c r="AQ957" s="7"/>
      <c r="AR957" s="7"/>
      <c r="AS957" s="7"/>
      <c r="AT957" s="7"/>
      <c r="AU957" s="7"/>
      <c r="AV957" s="7"/>
      <c r="AW957" s="7"/>
      <c r="AX957" s="7"/>
      <c r="AY957" s="7"/>
      <c r="AZ957" s="7"/>
      <c r="BA957" s="7"/>
      <c r="BB957" s="7"/>
      <c r="BC957" s="7"/>
      <c r="BD957" s="7"/>
      <c r="BE957" s="7"/>
      <c r="BF957" s="7"/>
      <c r="BG957" s="7"/>
      <c r="BH957" s="7"/>
      <c r="BI957" s="7"/>
      <c r="BJ957" s="7"/>
      <c r="BK957" s="7"/>
      <c r="BL957" s="7"/>
      <c r="BM957" s="7"/>
      <c r="BN957" s="7"/>
      <c r="BO957" s="7"/>
      <c r="BP957" s="7"/>
      <c r="BQ957" s="7"/>
      <c r="BR957" s="7"/>
      <c r="BS957" s="150"/>
      <c r="BT957" s="150"/>
      <c r="BU957" s="150"/>
      <c r="BV957" s="150"/>
      <c r="BW957" s="150"/>
      <c r="BX957" s="7"/>
      <c r="BY957" s="7"/>
    </row>
    <row r="958" spans="1:77" ht="15.75" customHeight="1">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c r="AA958" s="7"/>
      <c r="AB958" s="7"/>
      <c r="AC958" s="7"/>
      <c r="AD958" s="7"/>
      <c r="AE958" s="7"/>
      <c r="AF958" s="7"/>
      <c r="AG958" s="7"/>
      <c r="AH958" s="7"/>
      <c r="AI958" s="7"/>
      <c r="AJ958" s="7"/>
      <c r="AK958" s="7"/>
      <c r="AL958" s="7"/>
      <c r="AM958" s="7"/>
      <c r="AN958" s="7"/>
      <c r="AO958" s="7"/>
      <c r="AP958" s="7"/>
      <c r="AQ958" s="7"/>
      <c r="AR958" s="7"/>
      <c r="AS958" s="7"/>
      <c r="AT958" s="7"/>
      <c r="AU958" s="7"/>
      <c r="AV958" s="7"/>
      <c r="AW958" s="7"/>
      <c r="AX958" s="7"/>
      <c r="AY958" s="7"/>
      <c r="AZ958" s="7"/>
      <c r="BA958" s="7"/>
      <c r="BB958" s="7"/>
      <c r="BC958" s="7"/>
      <c r="BD958" s="7"/>
      <c r="BE958" s="7"/>
      <c r="BF958" s="7"/>
      <c r="BG958" s="7"/>
      <c r="BH958" s="7"/>
      <c r="BI958" s="7"/>
      <c r="BJ958" s="7"/>
      <c r="BK958" s="7"/>
      <c r="BL958" s="7"/>
      <c r="BM958" s="7"/>
      <c r="BN958" s="7"/>
      <c r="BO958" s="7"/>
      <c r="BP958" s="7"/>
      <c r="BQ958" s="7"/>
      <c r="BR958" s="7"/>
      <c r="BS958" s="150"/>
      <c r="BT958" s="150"/>
      <c r="BU958" s="150"/>
      <c r="BV958" s="150"/>
      <c r="BW958" s="150"/>
      <c r="BX958" s="7"/>
      <c r="BY958" s="7"/>
    </row>
    <row r="959" spans="1:77" ht="15.75" customHeight="1">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c r="AA959" s="7"/>
      <c r="AB959" s="7"/>
      <c r="AC959" s="7"/>
      <c r="AD959" s="7"/>
      <c r="AE959" s="7"/>
      <c r="AF959" s="7"/>
      <c r="AG959" s="7"/>
      <c r="AH959" s="7"/>
      <c r="AI959" s="7"/>
      <c r="AJ959" s="7"/>
      <c r="AK959" s="7"/>
      <c r="AL959" s="7"/>
      <c r="AM959" s="7"/>
      <c r="AN959" s="7"/>
      <c r="AO959" s="7"/>
      <c r="AP959" s="7"/>
      <c r="AQ959" s="7"/>
      <c r="AR959" s="7"/>
      <c r="AS959" s="7"/>
      <c r="AT959" s="7"/>
      <c r="AU959" s="7"/>
      <c r="AV959" s="7"/>
      <c r="AW959" s="7"/>
      <c r="AX959" s="7"/>
      <c r="AY959" s="7"/>
      <c r="AZ959" s="7"/>
      <c r="BA959" s="7"/>
      <c r="BB959" s="7"/>
      <c r="BC959" s="7"/>
      <c r="BD959" s="7"/>
      <c r="BE959" s="7"/>
      <c r="BF959" s="7"/>
      <c r="BG959" s="7"/>
      <c r="BH959" s="7"/>
      <c r="BI959" s="7"/>
      <c r="BJ959" s="7"/>
      <c r="BK959" s="7"/>
      <c r="BL959" s="7"/>
      <c r="BM959" s="7"/>
      <c r="BN959" s="7"/>
      <c r="BO959" s="7"/>
      <c r="BP959" s="7"/>
      <c r="BQ959" s="7"/>
      <c r="BR959" s="7"/>
      <c r="BS959" s="150"/>
      <c r="BT959" s="150"/>
      <c r="BU959" s="150"/>
      <c r="BV959" s="150"/>
      <c r="BW959" s="150"/>
      <c r="BX959" s="7"/>
      <c r="BY959" s="7"/>
    </row>
    <row r="960" spans="1:77" ht="15.75" customHeight="1">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c r="AA960" s="7"/>
      <c r="AB960" s="7"/>
      <c r="AC960" s="7"/>
      <c r="AD960" s="7"/>
      <c r="AE960" s="7"/>
      <c r="AF960" s="7"/>
      <c r="AG960" s="7"/>
      <c r="AH960" s="7"/>
      <c r="AI960" s="7"/>
      <c r="AJ960" s="7"/>
      <c r="AK960" s="7"/>
      <c r="AL960" s="7"/>
      <c r="AM960" s="7"/>
      <c r="AN960" s="7"/>
      <c r="AO960" s="7"/>
      <c r="AP960" s="7"/>
      <c r="AQ960" s="7"/>
      <c r="AR960" s="7"/>
      <c r="AS960" s="7"/>
      <c r="AT960" s="7"/>
      <c r="AU960" s="7"/>
      <c r="AV960" s="7"/>
      <c r="AW960" s="7"/>
      <c r="AX960" s="7"/>
      <c r="AY960" s="7"/>
      <c r="AZ960" s="7"/>
      <c r="BA960" s="7"/>
      <c r="BB960" s="7"/>
      <c r="BC960" s="7"/>
      <c r="BD960" s="7"/>
      <c r="BE960" s="7"/>
      <c r="BF960" s="7"/>
      <c r="BG960" s="7"/>
      <c r="BH960" s="7"/>
      <c r="BI960" s="7"/>
      <c r="BJ960" s="7"/>
      <c r="BK960" s="7"/>
      <c r="BL960" s="7"/>
      <c r="BM960" s="7"/>
      <c r="BN960" s="7"/>
      <c r="BO960" s="7"/>
      <c r="BP960" s="7"/>
      <c r="BQ960" s="7"/>
      <c r="BR960" s="7"/>
      <c r="BS960" s="150"/>
      <c r="BT960" s="150"/>
      <c r="BU960" s="150"/>
      <c r="BV960" s="150"/>
      <c r="BW960" s="150"/>
      <c r="BX960" s="7"/>
      <c r="BY960" s="7"/>
    </row>
    <row r="961" spans="1:77" ht="15.75" customHeight="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c r="AA961" s="7"/>
      <c r="AB961" s="7"/>
      <c r="AC961" s="7"/>
      <c r="AD961" s="7"/>
      <c r="AE961" s="7"/>
      <c r="AF961" s="7"/>
      <c r="AG961" s="7"/>
      <c r="AH961" s="7"/>
      <c r="AI961" s="7"/>
      <c r="AJ961" s="7"/>
      <c r="AK961" s="7"/>
      <c r="AL961" s="7"/>
      <c r="AM961" s="7"/>
      <c r="AN961" s="7"/>
      <c r="AO961" s="7"/>
      <c r="AP961" s="7"/>
      <c r="AQ961" s="7"/>
      <c r="AR961" s="7"/>
      <c r="AS961" s="7"/>
      <c r="AT961" s="7"/>
      <c r="AU961" s="7"/>
      <c r="AV961" s="7"/>
      <c r="AW961" s="7"/>
      <c r="AX961" s="7"/>
      <c r="AY961" s="7"/>
      <c r="AZ961" s="7"/>
      <c r="BA961" s="7"/>
      <c r="BB961" s="7"/>
      <c r="BC961" s="7"/>
      <c r="BD961" s="7"/>
      <c r="BE961" s="7"/>
      <c r="BF961" s="7"/>
      <c r="BG961" s="7"/>
      <c r="BH961" s="7"/>
      <c r="BI961" s="7"/>
      <c r="BJ961" s="7"/>
      <c r="BK961" s="7"/>
      <c r="BL961" s="7"/>
      <c r="BM961" s="7"/>
      <c r="BN961" s="7"/>
      <c r="BO961" s="7"/>
      <c r="BP961" s="7"/>
      <c r="BQ961" s="7"/>
      <c r="BR961" s="7"/>
      <c r="BS961" s="150"/>
      <c r="BT961" s="150"/>
      <c r="BU961" s="150"/>
      <c r="BV961" s="150"/>
      <c r="BW961" s="150"/>
      <c r="BX961" s="7"/>
      <c r="BY961" s="7"/>
    </row>
    <row r="962" spans="1:77" ht="15.75" customHeight="1">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c r="AA962" s="7"/>
      <c r="AB962" s="7"/>
      <c r="AC962" s="7"/>
      <c r="AD962" s="7"/>
      <c r="AE962" s="7"/>
      <c r="AF962" s="7"/>
      <c r="AG962" s="7"/>
      <c r="AH962" s="7"/>
      <c r="AI962" s="7"/>
      <c r="AJ962" s="7"/>
      <c r="AK962" s="7"/>
      <c r="AL962" s="7"/>
      <c r="AM962" s="7"/>
      <c r="AN962" s="7"/>
      <c r="AO962" s="7"/>
      <c r="AP962" s="7"/>
      <c r="AQ962" s="7"/>
      <c r="AR962" s="7"/>
      <c r="AS962" s="7"/>
      <c r="AT962" s="7"/>
      <c r="AU962" s="7"/>
      <c r="AV962" s="7"/>
      <c r="AW962" s="7"/>
      <c r="AX962" s="7"/>
      <c r="AY962" s="7"/>
      <c r="AZ962" s="7"/>
      <c r="BA962" s="7"/>
      <c r="BB962" s="7"/>
      <c r="BC962" s="7"/>
      <c r="BD962" s="7"/>
      <c r="BE962" s="7"/>
      <c r="BF962" s="7"/>
      <c r="BG962" s="7"/>
      <c r="BH962" s="7"/>
      <c r="BI962" s="7"/>
      <c r="BJ962" s="7"/>
      <c r="BK962" s="7"/>
      <c r="BL962" s="7"/>
      <c r="BM962" s="7"/>
      <c r="BN962" s="7"/>
      <c r="BO962" s="7"/>
      <c r="BP962" s="7"/>
      <c r="BQ962" s="7"/>
      <c r="BR962" s="7"/>
      <c r="BS962" s="150"/>
      <c r="BT962" s="150"/>
      <c r="BU962" s="150"/>
      <c r="BV962" s="150"/>
      <c r="BW962" s="150"/>
      <c r="BX962" s="7"/>
      <c r="BY962" s="7"/>
    </row>
    <row r="963" spans="1:77" ht="15.75" customHeight="1">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c r="AA963" s="7"/>
      <c r="AB963" s="7"/>
      <c r="AC963" s="7"/>
      <c r="AD963" s="7"/>
      <c r="AE963" s="7"/>
      <c r="AF963" s="7"/>
      <c r="AG963" s="7"/>
      <c r="AH963" s="7"/>
      <c r="AI963" s="7"/>
      <c r="AJ963" s="7"/>
      <c r="AK963" s="7"/>
      <c r="AL963" s="7"/>
      <c r="AM963" s="7"/>
      <c r="AN963" s="7"/>
      <c r="AO963" s="7"/>
      <c r="AP963" s="7"/>
      <c r="AQ963" s="7"/>
      <c r="AR963" s="7"/>
      <c r="AS963" s="7"/>
      <c r="AT963" s="7"/>
      <c r="AU963" s="7"/>
      <c r="AV963" s="7"/>
      <c r="AW963" s="7"/>
      <c r="AX963" s="7"/>
      <c r="AY963" s="7"/>
      <c r="AZ963" s="7"/>
      <c r="BA963" s="7"/>
      <c r="BB963" s="7"/>
      <c r="BC963" s="7"/>
      <c r="BD963" s="7"/>
      <c r="BE963" s="7"/>
      <c r="BF963" s="7"/>
      <c r="BG963" s="7"/>
      <c r="BH963" s="7"/>
      <c r="BI963" s="7"/>
      <c r="BJ963" s="7"/>
      <c r="BK963" s="7"/>
      <c r="BL963" s="7"/>
      <c r="BM963" s="7"/>
      <c r="BN963" s="7"/>
      <c r="BO963" s="7"/>
      <c r="BP963" s="7"/>
      <c r="BQ963" s="7"/>
      <c r="BR963" s="7"/>
      <c r="BS963" s="150"/>
      <c r="BT963" s="150"/>
      <c r="BU963" s="150"/>
      <c r="BV963" s="150"/>
      <c r="BW963" s="150"/>
      <c r="BX963" s="7"/>
      <c r="BY963" s="7"/>
    </row>
    <row r="964" spans="1:77" ht="15.75" customHeight="1">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c r="AA964" s="7"/>
      <c r="AB964" s="7"/>
      <c r="AC964" s="7"/>
      <c r="AD964" s="7"/>
      <c r="AE964" s="7"/>
      <c r="AF964" s="7"/>
      <c r="AG964" s="7"/>
      <c r="AH964" s="7"/>
      <c r="AI964" s="7"/>
      <c r="AJ964" s="7"/>
      <c r="AK964" s="7"/>
      <c r="AL964" s="7"/>
      <c r="AM964" s="7"/>
      <c r="AN964" s="7"/>
      <c r="AO964" s="7"/>
      <c r="AP964" s="7"/>
      <c r="AQ964" s="7"/>
      <c r="AR964" s="7"/>
      <c r="AS964" s="7"/>
      <c r="AT964" s="7"/>
      <c r="AU964" s="7"/>
      <c r="AV964" s="7"/>
      <c r="AW964" s="7"/>
      <c r="AX964" s="7"/>
      <c r="AY964" s="7"/>
      <c r="AZ964" s="7"/>
      <c r="BA964" s="7"/>
      <c r="BB964" s="7"/>
      <c r="BC964" s="7"/>
      <c r="BD964" s="7"/>
      <c r="BE964" s="7"/>
      <c r="BF964" s="7"/>
      <c r="BG964" s="7"/>
      <c r="BH964" s="7"/>
      <c r="BI964" s="7"/>
      <c r="BJ964" s="7"/>
      <c r="BK964" s="7"/>
      <c r="BL964" s="7"/>
      <c r="BM964" s="7"/>
      <c r="BN964" s="7"/>
      <c r="BO964" s="7"/>
      <c r="BP964" s="7"/>
      <c r="BQ964" s="7"/>
      <c r="BR964" s="7"/>
      <c r="BS964" s="150"/>
      <c r="BT964" s="150"/>
      <c r="BU964" s="150"/>
      <c r="BV964" s="150"/>
      <c r="BW964" s="150"/>
      <c r="BX964" s="7"/>
      <c r="BY964" s="7"/>
    </row>
    <row r="965" spans="1:77" ht="15.75" customHeight="1">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c r="AA965" s="7"/>
      <c r="AB965" s="7"/>
      <c r="AC965" s="7"/>
      <c r="AD965" s="7"/>
      <c r="AE965" s="7"/>
      <c r="AF965" s="7"/>
      <c r="AG965" s="7"/>
      <c r="AH965" s="7"/>
      <c r="AI965" s="7"/>
      <c r="AJ965" s="7"/>
      <c r="AK965" s="7"/>
      <c r="AL965" s="7"/>
      <c r="AM965" s="7"/>
      <c r="AN965" s="7"/>
      <c r="AO965" s="7"/>
      <c r="AP965" s="7"/>
      <c r="AQ965" s="7"/>
      <c r="AR965" s="7"/>
      <c r="AS965" s="7"/>
      <c r="AT965" s="7"/>
      <c r="AU965" s="7"/>
      <c r="AV965" s="7"/>
      <c r="AW965" s="7"/>
      <c r="AX965" s="7"/>
      <c r="AY965" s="7"/>
      <c r="AZ965" s="7"/>
      <c r="BA965" s="7"/>
      <c r="BB965" s="7"/>
      <c r="BC965" s="7"/>
      <c r="BD965" s="7"/>
      <c r="BE965" s="7"/>
      <c r="BF965" s="7"/>
      <c r="BG965" s="7"/>
      <c r="BH965" s="7"/>
      <c r="BI965" s="7"/>
      <c r="BJ965" s="7"/>
      <c r="BK965" s="7"/>
      <c r="BL965" s="7"/>
      <c r="BM965" s="7"/>
      <c r="BN965" s="7"/>
      <c r="BO965" s="7"/>
      <c r="BP965" s="7"/>
      <c r="BQ965" s="7"/>
      <c r="BR965" s="7"/>
      <c r="BS965" s="150"/>
      <c r="BT965" s="150"/>
      <c r="BU965" s="150"/>
      <c r="BV965" s="150"/>
      <c r="BW965" s="150"/>
      <c r="BX965" s="7"/>
      <c r="BY965" s="7"/>
    </row>
    <row r="966" spans="1:77" ht="15.75" customHeight="1">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c r="AA966" s="7"/>
      <c r="AB966" s="7"/>
      <c r="AC966" s="7"/>
      <c r="AD966" s="7"/>
      <c r="AE966" s="7"/>
      <c r="AF966" s="7"/>
      <c r="AG966" s="7"/>
      <c r="AH966" s="7"/>
      <c r="AI966" s="7"/>
      <c r="AJ966" s="7"/>
      <c r="AK966" s="7"/>
      <c r="AL966" s="7"/>
      <c r="AM966" s="7"/>
      <c r="AN966" s="7"/>
      <c r="AO966" s="7"/>
      <c r="AP966" s="7"/>
      <c r="AQ966" s="7"/>
      <c r="AR966" s="7"/>
      <c r="AS966" s="7"/>
      <c r="AT966" s="7"/>
      <c r="AU966" s="7"/>
      <c r="AV966" s="7"/>
      <c r="AW966" s="7"/>
      <c r="AX966" s="7"/>
      <c r="AY966" s="7"/>
      <c r="AZ966" s="7"/>
      <c r="BA966" s="7"/>
      <c r="BB966" s="7"/>
      <c r="BC966" s="7"/>
      <c r="BD966" s="7"/>
      <c r="BE966" s="7"/>
      <c r="BF966" s="7"/>
      <c r="BG966" s="7"/>
      <c r="BH966" s="7"/>
      <c r="BI966" s="7"/>
      <c r="BJ966" s="7"/>
      <c r="BK966" s="7"/>
      <c r="BL966" s="7"/>
      <c r="BM966" s="7"/>
      <c r="BN966" s="7"/>
      <c r="BO966" s="7"/>
      <c r="BP966" s="7"/>
      <c r="BQ966" s="7"/>
      <c r="BR966" s="7"/>
      <c r="BS966" s="150"/>
      <c r="BT966" s="150"/>
      <c r="BU966" s="150"/>
      <c r="BV966" s="150"/>
      <c r="BW966" s="150"/>
      <c r="BX966" s="7"/>
      <c r="BY966" s="7"/>
    </row>
    <row r="967" spans="1:77" ht="15.75" customHeight="1">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c r="AA967" s="7"/>
      <c r="AB967" s="7"/>
      <c r="AC967" s="7"/>
      <c r="AD967" s="7"/>
      <c r="AE967" s="7"/>
      <c r="AF967" s="7"/>
      <c r="AG967" s="7"/>
      <c r="AH967" s="7"/>
      <c r="AI967" s="7"/>
      <c r="AJ967" s="7"/>
      <c r="AK967" s="7"/>
      <c r="AL967" s="7"/>
      <c r="AM967" s="7"/>
      <c r="AN967" s="7"/>
      <c r="AO967" s="7"/>
      <c r="AP967" s="7"/>
      <c r="AQ967" s="7"/>
      <c r="AR967" s="7"/>
      <c r="AS967" s="7"/>
      <c r="AT967" s="7"/>
      <c r="AU967" s="7"/>
      <c r="AV967" s="7"/>
      <c r="AW967" s="7"/>
      <c r="AX967" s="7"/>
      <c r="AY967" s="7"/>
      <c r="AZ967" s="7"/>
      <c r="BA967" s="7"/>
      <c r="BB967" s="7"/>
      <c r="BC967" s="7"/>
      <c r="BD967" s="7"/>
      <c r="BE967" s="7"/>
      <c r="BF967" s="7"/>
      <c r="BG967" s="7"/>
      <c r="BH967" s="7"/>
      <c r="BI967" s="7"/>
      <c r="BJ967" s="7"/>
      <c r="BK967" s="7"/>
      <c r="BL967" s="7"/>
      <c r="BM967" s="7"/>
      <c r="BN967" s="7"/>
      <c r="BO967" s="7"/>
      <c r="BP967" s="7"/>
      <c r="BQ967" s="7"/>
      <c r="BR967" s="7"/>
      <c r="BS967" s="150"/>
      <c r="BT967" s="150"/>
      <c r="BU967" s="150"/>
      <c r="BV967" s="150"/>
      <c r="BW967" s="150"/>
      <c r="BX967" s="7"/>
      <c r="BY967" s="7"/>
    </row>
    <row r="968" spans="1:77" ht="15.75"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c r="AA968" s="7"/>
      <c r="AB968" s="7"/>
      <c r="AC968" s="7"/>
      <c r="AD968" s="7"/>
      <c r="AE968" s="7"/>
      <c r="AF968" s="7"/>
      <c r="AG968" s="7"/>
      <c r="AH968" s="7"/>
      <c r="AI968" s="7"/>
      <c r="AJ968" s="7"/>
      <c r="AK968" s="7"/>
      <c r="AL968" s="7"/>
      <c r="AM968" s="7"/>
      <c r="AN968" s="7"/>
      <c r="AO968" s="7"/>
      <c r="AP968" s="7"/>
      <c r="AQ968" s="7"/>
      <c r="AR968" s="7"/>
      <c r="AS968" s="7"/>
      <c r="AT968" s="7"/>
      <c r="AU968" s="7"/>
      <c r="AV968" s="7"/>
      <c r="AW968" s="7"/>
      <c r="AX968" s="7"/>
      <c r="AY968" s="7"/>
      <c r="AZ968" s="7"/>
      <c r="BA968" s="7"/>
      <c r="BB968" s="7"/>
      <c r="BC968" s="7"/>
      <c r="BD968" s="7"/>
      <c r="BE968" s="7"/>
      <c r="BF968" s="7"/>
      <c r="BG968" s="7"/>
      <c r="BH968" s="7"/>
      <c r="BI968" s="7"/>
      <c r="BJ968" s="7"/>
      <c r="BK968" s="7"/>
      <c r="BL968" s="7"/>
      <c r="BM968" s="7"/>
      <c r="BN968" s="7"/>
      <c r="BO968" s="7"/>
      <c r="BP968" s="7"/>
      <c r="BQ968" s="7"/>
      <c r="BR968" s="7"/>
      <c r="BS968" s="150"/>
      <c r="BT968" s="150"/>
      <c r="BU968" s="150"/>
      <c r="BV968" s="150"/>
      <c r="BW968" s="150"/>
      <c r="BX968" s="7"/>
      <c r="BY968" s="7"/>
    </row>
    <row r="969" spans="1:77" ht="15.7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c r="AB969" s="7"/>
      <c r="AC969" s="7"/>
      <c r="AD969" s="7"/>
      <c r="AE969" s="7"/>
      <c r="AF969" s="7"/>
      <c r="AG969" s="7"/>
      <c r="AH969" s="7"/>
      <c r="AI969" s="7"/>
      <c r="AJ969" s="7"/>
      <c r="AK969" s="7"/>
      <c r="AL969" s="7"/>
      <c r="AM969" s="7"/>
      <c r="AN969" s="7"/>
      <c r="AO969" s="7"/>
      <c r="AP969" s="7"/>
      <c r="AQ969" s="7"/>
      <c r="AR969" s="7"/>
      <c r="AS969" s="7"/>
      <c r="AT969" s="7"/>
      <c r="AU969" s="7"/>
      <c r="AV969" s="7"/>
      <c r="AW969" s="7"/>
      <c r="AX969" s="7"/>
      <c r="AY969" s="7"/>
      <c r="AZ969" s="7"/>
      <c r="BA969" s="7"/>
      <c r="BB969" s="7"/>
      <c r="BC969" s="7"/>
      <c r="BD969" s="7"/>
      <c r="BE969" s="7"/>
      <c r="BF969" s="7"/>
      <c r="BG969" s="7"/>
      <c r="BH969" s="7"/>
      <c r="BI969" s="7"/>
      <c r="BJ969" s="7"/>
      <c r="BK969" s="7"/>
      <c r="BL969" s="7"/>
      <c r="BM969" s="7"/>
      <c r="BN969" s="7"/>
      <c r="BO969" s="7"/>
      <c r="BP969" s="7"/>
      <c r="BQ969" s="7"/>
      <c r="BR969" s="7"/>
      <c r="BS969" s="150"/>
      <c r="BT969" s="150"/>
      <c r="BU969" s="150"/>
      <c r="BV969" s="150"/>
      <c r="BW969" s="150"/>
      <c r="BX969" s="7"/>
      <c r="BY969" s="7"/>
    </row>
    <row r="970" spans="1:77" ht="15.7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c r="AB970" s="7"/>
      <c r="AC970" s="7"/>
      <c r="AD970" s="7"/>
      <c r="AE970" s="7"/>
      <c r="AF970" s="7"/>
      <c r="AG970" s="7"/>
      <c r="AH970" s="7"/>
      <c r="AI970" s="7"/>
      <c r="AJ970" s="7"/>
      <c r="AK970" s="7"/>
      <c r="AL970" s="7"/>
      <c r="AM970" s="7"/>
      <c r="AN970" s="7"/>
      <c r="AO970" s="7"/>
      <c r="AP970" s="7"/>
      <c r="AQ970" s="7"/>
      <c r="AR970" s="7"/>
      <c r="AS970" s="7"/>
      <c r="AT970" s="7"/>
      <c r="AU970" s="7"/>
      <c r="AV970" s="7"/>
      <c r="AW970" s="7"/>
      <c r="AX970" s="7"/>
      <c r="AY970" s="7"/>
      <c r="AZ970" s="7"/>
      <c r="BA970" s="7"/>
      <c r="BB970" s="7"/>
      <c r="BC970" s="7"/>
      <c r="BD970" s="7"/>
      <c r="BE970" s="7"/>
      <c r="BF970" s="7"/>
      <c r="BG970" s="7"/>
      <c r="BH970" s="7"/>
      <c r="BI970" s="7"/>
      <c r="BJ970" s="7"/>
      <c r="BK970" s="7"/>
      <c r="BL970" s="7"/>
      <c r="BM970" s="7"/>
      <c r="BN970" s="7"/>
      <c r="BO970" s="7"/>
      <c r="BP970" s="7"/>
      <c r="BQ970" s="7"/>
      <c r="BR970" s="7"/>
      <c r="BS970" s="150"/>
      <c r="BT970" s="150"/>
      <c r="BU970" s="150"/>
      <c r="BV970" s="150"/>
      <c r="BW970" s="150"/>
      <c r="BX970" s="7"/>
      <c r="BY970" s="7"/>
    </row>
    <row r="971" spans="1:77" ht="15.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c r="AC971" s="7"/>
      <c r="AD971" s="7"/>
      <c r="AE971" s="7"/>
      <c r="AF971" s="7"/>
      <c r="AG971" s="7"/>
      <c r="AH971" s="7"/>
      <c r="AI971" s="7"/>
      <c r="AJ971" s="7"/>
      <c r="AK971" s="7"/>
      <c r="AL971" s="7"/>
      <c r="AM971" s="7"/>
      <c r="AN971" s="7"/>
      <c r="AO971" s="7"/>
      <c r="AP971" s="7"/>
      <c r="AQ971" s="7"/>
      <c r="AR971" s="7"/>
      <c r="AS971" s="7"/>
      <c r="AT971" s="7"/>
      <c r="AU971" s="7"/>
      <c r="AV971" s="7"/>
      <c r="AW971" s="7"/>
      <c r="AX971" s="7"/>
      <c r="AY971" s="7"/>
      <c r="AZ971" s="7"/>
      <c r="BA971" s="7"/>
      <c r="BB971" s="7"/>
      <c r="BC971" s="7"/>
      <c r="BD971" s="7"/>
      <c r="BE971" s="7"/>
      <c r="BF971" s="7"/>
      <c r="BG971" s="7"/>
      <c r="BH971" s="7"/>
      <c r="BI971" s="7"/>
      <c r="BJ971" s="7"/>
      <c r="BK971" s="7"/>
      <c r="BL971" s="7"/>
      <c r="BM971" s="7"/>
      <c r="BN971" s="7"/>
      <c r="BO971" s="7"/>
      <c r="BP971" s="7"/>
      <c r="BQ971" s="7"/>
      <c r="BR971" s="7"/>
      <c r="BS971" s="150"/>
      <c r="BT971" s="150"/>
      <c r="BU971" s="150"/>
      <c r="BV971" s="150"/>
      <c r="BW971" s="150"/>
      <c r="BX971" s="7"/>
      <c r="BY971" s="7"/>
    </row>
    <row r="972" spans="1:77" ht="15.7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c r="AA972" s="7"/>
      <c r="AB972" s="7"/>
      <c r="AC972" s="7"/>
      <c r="AD972" s="7"/>
      <c r="AE972" s="7"/>
      <c r="AF972" s="7"/>
      <c r="AG972" s="7"/>
      <c r="AH972" s="7"/>
      <c r="AI972" s="7"/>
      <c r="AJ972" s="7"/>
      <c r="AK972" s="7"/>
      <c r="AL972" s="7"/>
      <c r="AM972" s="7"/>
      <c r="AN972" s="7"/>
      <c r="AO972" s="7"/>
      <c r="AP972" s="7"/>
      <c r="AQ972" s="7"/>
      <c r="AR972" s="7"/>
      <c r="AS972" s="7"/>
      <c r="AT972" s="7"/>
      <c r="AU972" s="7"/>
      <c r="AV972" s="7"/>
      <c r="AW972" s="7"/>
      <c r="AX972" s="7"/>
      <c r="AY972" s="7"/>
      <c r="AZ972" s="7"/>
      <c r="BA972" s="7"/>
      <c r="BB972" s="7"/>
      <c r="BC972" s="7"/>
      <c r="BD972" s="7"/>
      <c r="BE972" s="7"/>
      <c r="BF972" s="7"/>
      <c r="BG972" s="7"/>
      <c r="BH972" s="7"/>
      <c r="BI972" s="7"/>
      <c r="BJ972" s="7"/>
      <c r="BK972" s="7"/>
      <c r="BL972" s="7"/>
      <c r="BM972" s="7"/>
      <c r="BN972" s="7"/>
      <c r="BO972" s="7"/>
      <c r="BP972" s="7"/>
      <c r="BQ972" s="7"/>
      <c r="BR972" s="7"/>
      <c r="BS972" s="150"/>
      <c r="BT972" s="150"/>
      <c r="BU972" s="150"/>
      <c r="BV972" s="150"/>
      <c r="BW972" s="150"/>
      <c r="BX972" s="7"/>
      <c r="BY972" s="7"/>
    </row>
    <row r="973" spans="1:77" ht="15.7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c r="AB973" s="7"/>
      <c r="AC973" s="7"/>
      <c r="AD973" s="7"/>
      <c r="AE973" s="7"/>
      <c r="AF973" s="7"/>
      <c r="AG973" s="7"/>
      <c r="AH973" s="7"/>
      <c r="AI973" s="7"/>
      <c r="AJ973" s="7"/>
      <c r="AK973" s="7"/>
      <c r="AL973" s="7"/>
      <c r="AM973" s="7"/>
      <c r="AN973" s="7"/>
      <c r="AO973" s="7"/>
      <c r="AP973" s="7"/>
      <c r="AQ973" s="7"/>
      <c r="AR973" s="7"/>
      <c r="AS973" s="7"/>
      <c r="AT973" s="7"/>
      <c r="AU973" s="7"/>
      <c r="AV973" s="7"/>
      <c r="AW973" s="7"/>
      <c r="AX973" s="7"/>
      <c r="AY973" s="7"/>
      <c r="AZ973" s="7"/>
      <c r="BA973" s="7"/>
      <c r="BB973" s="7"/>
      <c r="BC973" s="7"/>
      <c r="BD973" s="7"/>
      <c r="BE973" s="7"/>
      <c r="BF973" s="7"/>
      <c r="BG973" s="7"/>
      <c r="BH973" s="7"/>
      <c r="BI973" s="7"/>
      <c r="BJ973" s="7"/>
      <c r="BK973" s="7"/>
      <c r="BL973" s="7"/>
      <c r="BM973" s="7"/>
      <c r="BN973" s="7"/>
      <c r="BO973" s="7"/>
      <c r="BP973" s="7"/>
      <c r="BQ973" s="7"/>
      <c r="BR973" s="7"/>
      <c r="BS973" s="150"/>
      <c r="BT973" s="150"/>
      <c r="BU973" s="150"/>
      <c r="BV973" s="150"/>
      <c r="BW973" s="150"/>
      <c r="BX973" s="7"/>
      <c r="BY973" s="7"/>
    </row>
    <row r="974" spans="1:77" ht="15.7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c r="AB974" s="7"/>
      <c r="AC974" s="7"/>
      <c r="AD974" s="7"/>
      <c r="AE974" s="7"/>
      <c r="AF974" s="7"/>
      <c r="AG974" s="7"/>
      <c r="AH974" s="7"/>
      <c r="AI974" s="7"/>
      <c r="AJ974" s="7"/>
      <c r="AK974" s="7"/>
      <c r="AL974" s="7"/>
      <c r="AM974" s="7"/>
      <c r="AN974" s="7"/>
      <c r="AO974" s="7"/>
      <c r="AP974" s="7"/>
      <c r="AQ974" s="7"/>
      <c r="AR974" s="7"/>
      <c r="AS974" s="7"/>
      <c r="AT974" s="7"/>
      <c r="AU974" s="7"/>
      <c r="AV974" s="7"/>
      <c r="AW974" s="7"/>
      <c r="AX974" s="7"/>
      <c r="AY974" s="7"/>
      <c r="AZ974" s="7"/>
      <c r="BA974" s="7"/>
      <c r="BB974" s="7"/>
      <c r="BC974" s="7"/>
      <c r="BD974" s="7"/>
      <c r="BE974" s="7"/>
      <c r="BF974" s="7"/>
      <c r="BG974" s="7"/>
      <c r="BH974" s="7"/>
      <c r="BI974" s="7"/>
      <c r="BJ974" s="7"/>
      <c r="BK974" s="7"/>
      <c r="BL974" s="7"/>
      <c r="BM974" s="7"/>
      <c r="BN974" s="7"/>
      <c r="BO974" s="7"/>
      <c r="BP974" s="7"/>
      <c r="BQ974" s="7"/>
      <c r="BR974" s="7"/>
      <c r="BS974" s="150"/>
      <c r="BT974" s="150"/>
      <c r="BU974" s="150"/>
      <c r="BV974" s="150"/>
      <c r="BW974" s="150"/>
      <c r="BX974" s="7"/>
      <c r="BY974" s="7"/>
    </row>
    <row r="975" spans="1:77" ht="15.7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c r="AB975" s="7"/>
      <c r="AC975" s="7"/>
      <c r="AD975" s="7"/>
      <c r="AE975" s="7"/>
      <c r="AF975" s="7"/>
      <c r="AG975" s="7"/>
      <c r="AH975" s="7"/>
      <c r="AI975" s="7"/>
      <c r="AJ975" s="7"/>
      <c r="AK975" s="7"/>
      <c r="AL975" s="7"/>
      <c r="AM975" s="7"/>
      <c r="AN975" s="7"/>
      <c r="AO975" s="7"/>
      <c r="AP975" s="7"/>
      <c r="AQ975" s="7"/>
      <c r="AR975" s="7"/>
      <c r="AS975" s="7"/>
      <c r="AT975" s="7"/>
      <c r="AU975" s="7"/>
      <c r="AV975" s="7"/>
      <c r="AW975" s="7"/>
      <c r="AX975" s="7"/>
      <c r="AY975" s="7"/>
      <c r="AZ975" s="7"/>
      <c r="BA975" s="7"/>
      <c r="BB975" s="7"/>
      <c r="BC975" s="7"/>
      <c r="BD975" s="7"/>
      <c r="BE975" s="7"/>
      <c r="BF975" s="7"/>
      <c r="BG975" s="7"/>
      <c r="BH975" s="7"/>
      <c r="BI975" s="7"/>
      <c r="BJ975" s="7"/>
      <c r="BK975" s="7"/>
      <c r="BL975" s="7"/>
      <c r="BM975" s="7"/>
      <c r="BN975" s="7"/>
      <c r="BO975" s="7"/>
      <c r="BP975" s="7"/>
      <c r="BQ975" s="7"/>
      <c r="BR975" s="7"/>
      <c r="BS975" s="150"/>
      <c r="BT975" s="150"/>
      <c r="BU975" s="150"/>
      <c r="BV975" s="150"/>
      <c r="BW975" s="150"/>
      <c r="BX975" s="7"/>
      <c r="BY975" s="7"/>
    </row>
    <row r="976" spans="1:77" ht="15.7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c r="AA976" s="7"/>
      <c r="AB976" s="7"/>
      <c r="AC976" s="7"/>
      <c r="AD976" s="7"/>
      <c r="AE976" s="7"/>
      <c r="AF976" s="7"/>
      <c r="AG976" s="7"/>
      <c r="AH976" s="7"/>
      <c r="AI976" s="7"/>
      <c r="AJ976" s="7"/>
      <c r="AK976" s="7"/>
      <c r="AL976" s="7"/>
      <c r="AM976" s="7"/>
      <c r="AN976" s="7"/>
      <c r="AO976" s="7"/>
      <c r="AP976" s="7"/>
      <c r="AQ976" s="7"/>
      <c r="AR976" s="7"/>
      <c r="AS976" s="7"/>
      <c r="AT976" s="7"/>
      <c r="AU976" s="7"/>
      <c r="AV976" s="7"/>
      <c r="AW976" s="7"/>
      <c r="AX976" s="7"/>
      <c r="AY976" s="7"/>
      <c r="AZ976" s="7"/>
      <c r="BA976" s="7"/>
      <c r="BB976" s="7"/>
      <c r="BC976" s="7"/>
      <c r="BD976" s="7"/>
      <c r="BE976" s="7"/>
      <c r="BF976" s="7"/>
      <c r="BG976" s="7"/>
      <c r="BH976" s="7"/>
      <c r="BI976" s="7"/>
      <c r="BJ976" s="7"/>
      <c r="BK976" s="7"/>
      <c r="BL976" s="7"/>
      <c r="BM976" s="7"/>
      <c r="BN976" s="7"/>
      <c r="BO976" s="7"/>
      <c r="BP976" s="7"/>
      <c r="BQ976" s="7"/>
      <c r="BR976" s="7"/>
      <c r="BS976" s="150"/>
      <c r="BT976" s="150"/>
      <c r="BU976" s="150"/>
      <c r="BV976" s="150"/>
      <c r="BW976" s="150"/>
      <c r="BX976" s="7"/>
      <c r="BY976" s="7"/>
    </row>
    <row r="977" spans="1:77" ht="15.75"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c r="AB977" s="7"/>
      <c r="AC977" s="7"/>
      <c r="AD977" s="7"/>
      <c r="AE977" s="7"/>
      <c r="AF977" s="7"/>
      <c r="AG977" s="7"/>
      <c r="AH977" s="7"/>
      <c r="AI977" s="7"/>
      <c r="AJ977" s="7"/>
      <c r="AK977" s="7"/>
      <c r="AL977" s="7"/>
      <c r="AM977" s="7"/>
      <c r="AN977" s="7"/>
      <c r="AO977" s="7"/>
      <c r="AP977" s="7"/>
      <c r="AQ977" s="7"/>
      <c r="AR977" s="7"/>
      <c r="AS977" s="7"/>
      <c r="AT977" s="7"/>
      <c r="AU977" s="7"/>
      <c r="AV977" s="7"/>
      <c r="AW977" s="7"/>
      <c r="AX977" s="7"/>
      <c r="AY977" s="7"/>
      <c r="AZ977" s="7"/>
      <c r="BA977" s="7"/>
      <c r="BB977" s="7"/>
      <c r="BC977" s="7"/>
      <c r="BD977" s="7"/>
      <c r="BE977" s="7"/>
      <c r="BF977" s="7"/>
      <c r="BG977" s="7"/>
      <c r="BH977" s="7"/>
      <c r="BI977" s="7"/>
      <c r="BJ977" s="7"/>
      <c r="BK977" s="7"/>
      <c r="BL977" s="7"/>
      <c r="BM977" s="7"/>
      <c r="BN977" s="7"/>
      <c r="BO977" s="7"/>
      <c r="BP977" s="7"/>
      <c r="BQ977" s="7"/>
      <c r="BR977" s="7"/>
      <c r="BS977" s="150"/>
      <c r="BT977" s="150"/>
      <c r="BU977" s="150"/>
      <c r="BV977" s="150"/>
      <c r="BW977" s="150"/>
      <c r="BX977" s="7"/>
      <c r="BY977" s="7"/>
    </row>
    <row r="978" spans="1:77" ht="15.75"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c r="AB978" s="7"/>
      <c r="AC978" s="7"/>
      <c r="AD978" s="7"/>
      <c r="AE978" s="7"/>
      <c r="AF978" s="7"/>
      <c r="AG978" s="7"/>
      <c r="AH978" s="7"/>
      <c r="AI978" s="7"/>
      <c r="AJ978" s="7"/>
      <c r="AK978" s="7"/>
      <c r="AL978" s="7"/>
      <c r="AM978" s="7"/>
      <c r="AN978" s="7"/>
      <c r="AO978" s="7"/>
      <c r="AP978" s="7"/>
      <c r="AQ978" s="7"/>
      <c r="AR978" s="7"/>
      <c r="AS978" s="7"/>
      <c r="AT978" s="7"/>
      <c r="AU978" s="7"/>
      <c r="AV978" s="7"/>
      <c r="AW978" s="7"/>
      <c r="AX978" s="7"/>
      <c r="AY978" s="7"/>
      <c r="AZ978" s="7"/>
      <c r="BA978" s="7"/>
      <c r="BB978" s="7"/>
      <c r="BC978" s="7"/>
      <c r="BD978" s="7"/>
      <c r="BE978" s="7"/>
      <c r="BF978" s="7"/>
      <c r="BG978" s="7"/>
      <c r="BH978" s="7"/>
      <c r="BI978" s="7"/>
      <c r="BJ978" s="7"/>
      <c r="BK978" s="7"/>
      <c r="BL978" s="7"/>
      <c r="BM978" s="7"/>
      <c r="BN978" s="7"/>
      <c r="BO978" s="7"/>
      <c r="BP978" s="7"/>
      <c r="BQ978" s="7"/>
      <c r="BR978" s="7"/>
      <c r="BS978" s="150"/>
      <c r="BT978" s="150"/>
      <c r="BU978" s="150"/>
      <c r="BV978" s="150"/>
      <c r="BW978" s="150"/>
      <c r="BX978" s="7"/>
      <c r="BY978" s="7"/>
    </row>
    <row r="979" spans="1:77" ht="15.75"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c r="AB979" s="7"/>
      <c r="AC979" s="7"/>
      <c r="AD979" s="7"/>
      <c r="AE979" s="7"/>
      <c r="AF979" s="7"/>
      <c r="AG979" s="7"/>
      <c r="AH979" s="7"/>
      <c r="AI979" s="7"/>
      <c r="AJ979" s="7"/>
      <c r="AK979" s="7"/>
      <c r="AL979" s="7"/>
      <c r="AM979" s="7"/>
      <c r="AN979" s="7"/>
      <c r="AO979" s="7"/>
      <c r="AP979" s="7"/>
      <c r="AQ979" s="7"/>
      <c r="AR979" s="7"/>
      <c r="AS979" s="7"/>
      <c r="AT979" s="7"/>
      <c r="AU979" s="7"/>
      <c r="AV979" s="7"/>
      <c r="AW979" s="7"/>
      <c r="AX979" s="7"/>
      <c r="AY979" s="7"/>
      <c r="AZ979" s="7"/>
      <c r="BA979" s="7"/>
      <c r="BB979" s="7"/>
      <c r="BC979" s="7"/>
      <c r="BD979" s="7"/>
      <c r="BE979" s="7"/>
      <c r="BF979" s="7"/>
      <c r="BG979" s="7"/>
      <c r="BH979" s="7"/>
      <c r="BI979" s="7"/>
      <c r="BJ979" s="7"/>
      <c r="BK979" s="7"/>
      <c r="BL979" s="7"/>
      <c r="BM979" s="7"/>
      <c r="BN979" s="7"/>
      <c r="BO979" s="7"/>
      <c r="BP979" s="7"/>
      <c r="BQ979" s="7"/>
      <c r="BR979" s="7"/>
      <c r="BS979" s="150"/>
      <c r="BT979" s="150"/>
      <c r="BU979" s="150"/>
      <c r="BV979" s="150"/>
      <c r="BW979" s="150"/>
      <c r="BX979" s="7"/>
      <c r="BY979" s="7"/>
    </row>
    <row r="980" spans="1:77" ht="15.75" customHeight="1">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c r="AA980" s="7"/>
      <c r="AB980" s="7"/>
      <c r="AC980" s="7"/>
      <c r="AD980" s="7"/>
      <c r="AE980" s="7"/>
      <c r="AF980" s="7"/>
      <c r="AG980" s="7"/>
      <c r="AH980" s="7"/>
      <c r="AI980" s="7"/>
      <c r="AJ980" s="7"/>
      <c r="AK980" s="7"/>
      <c r="AL980" s="7"/>
      <c r="AM980" s="7"/>
      <c r="AN980" s="7"/>
      <c r="AO980" s="7"/>
      <c r="AP980" s="7"/>
      <c r="AQ980" s="7"/>
      <c r="AR980" s="7"/>
      <c r="AS980" s="7"/>
      <c r="AT980" s="7"/>
      <c r="AU980" s="7"/>
      <c r="AV980" s="7"/>
      <c r="AW980" s="7"/>
      <c r="AX980" s="7"/>
      <c r="AY980" s="7"/>
      <c r="AZ980" s="7"/>
      <c r="BA980" s="7"/>
      <c r="BB980" s="7"/>
      <c r="BC980" s="7"/>
      <c r="BD980" s="7"/>
      <c r="BE980" s="7"/>
      <c r="BF980" s="7"/>
      <c r="BG980" s="7"/>
      <c r="BH980" s="7"/>
      <c r="BI980" s="7"/>
      <c r="BJ980" s="7"/>
      <c r="BK980" s="7"/>
      <c r="BL980" s="7"/>
      <c r="BM980" s="7"/>
      <c r="BN980" s="7"/>
      <c r="BO980" s="7"/>
      <c r="BP980" s="7"/>
      <c r="BQ980" s="7"/>
      <c r="BR980" s="7"/>
      <c r="BS980" s="150"/>
      <c r="BT980" s="150"/>
      <c r="BU980" s="150"/>
      <c r="BV980" s="150"/>
      <c r="BW980" s="150"/>
      <c r="BX980" s="7"/>
      <c r="BY980" s="7"/>
    </row>
    <row r="981" spans="1:77" ht="15.75" customHeight="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c r="AA981" s="7"/>
      <c r="AB981" s="7"/>
      <c r="AC981" s="7"/>
      <c r="AD981" s="7"/>
      <c r="AE981" s="7"/>
      <c r="AF981" s="7"/>
      <c r="AG981" s="7"/>
      <c r="AH981" s="7"/>
      <c r="AI981" s="7"/>
      <c r="AJ981" s="7"/>
      <c r="AK981" s="7"/>
      <c r="AL981" s="7"/>
      <c r="AM981" s="7"/>
      <c r="AN981" s="7"/>
      <c r="AO981" s="7"/>
      <c r="AP981" s="7"/>
      <c r="AQ981" s="7"/>
      <c r="AR981" s="7"/>
      <c r="AS981" s="7"/>
      <c r="AT981" s="7"/>
      <c r="AU981" s="7"/>
      <c r="AV981" s="7"/>
      <c r="AW981" s="7"/>
      <c r="AX981" s="7"/>
      <c r="AY981" s="7"/>
      <c r="AZ981" s="7"/>
      <c r="BA981" s="7"/>
      <c r="BB981" s="7"/>
      <c r="BC981" s="7"/>
      <c r="BD981" s="7"/>
      <c r="BE981" s="7"/>
      <c r="BF981" s="7"/>
      <c r="BG981" s="7"/>
      <c r="BH981" s="7"/>
      <c r="BI981" s="7"/>
      <c r="BJ981" s="7"/>
      <c r="BK981" s="7"/>
      <c r="BL981" s="7"/>
      <c r="BM981" s="7"/>
      <c r="BN981" s="7"/>
      <c r="BO981" s="7"/>
      <c r="BP981" s="7"/>
      <c r="BQ981" s="7"/>
      <c r="BR981" s="7"/>
      <c r="BS981" s="150"/>
      <c r="BT981" s="150"/>
      <c r="BU981" s="150"/>
      <c r="BV981" s="150"/>
      <c r="BW981" s="150"/>
      <c r="BX981" s="7"/>
      <c r="BY981" s="7"/>
    </row>
    <row r="982" spans="1:77" ht="15.75" customHeight="1">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c r="AA982" s="7"/>
      <c r="AB982" s="7"/>
      <c r="AC982" s="7"/>
      <c r="AD982" s="7"/>
      <c r="AE982" s="7"/>
      <c r="AF982" s="7"/>
      <c r="AG982" s="7"/>
      <c r="AH982" s="7"/>
      <c r="AI982" s="7"/>
      <c r="AJ982" s="7"/>
      <c r="AK982" s="7"/>
      <c r="AL982" s="7"/>
      <c r="AM982" s="7"/>
      <c r="AN982" s="7"/>
      <c r="AO982" s="7"/>
      <c r="AP982" s="7"/>
      <c r="AQ982" s="7"/>
      <c r="AR982" s="7"/>
      <c r="AS982" s="7"/>
      <c r="AT982" s="7"/>
      <c r="AU982" s="7"/>
      <c r="AV982" s="7"/>
      <c r="AW982" s="7"/>
      <c r="AX982" s="7"/>
      <c r="AY982" s="7"/>
      <c r="AZ982" s="7"/>
      <c r="BA982" s="7"/>
      <c r="BB982" s="7"/>
      <c r="BC982" s="7"/>
      <c r="BD982" s="7"/>
      <c r="BE982" s="7"/>
      <c r="BF982" s="7"/>
      <c r="BG982" s="7"/>
      <c r="BH982" s="7"/>
      <c r="BI982" s="7"/>
      <c r="BJ982" s="7"/>
      <c r="BK982" s="7"/>
      <c r="BL982" s="7"/>
      <c r="BM982" s="7"/>
      <c r="BN982" s="7"/>
      <c r="BO982" s="7"/>
      <c r="BP982" s="7"/>
      <c r="BQ982" s="7"/>
      <c r="BR982" s="7"/>
      <c r="BS982" s="150"/>
      <c r="BT982" s="150"/>
      <c r="BU982" s="150"/>
      <c r="BV982" s="150"/>
      <c r="BW982" s="150"/>
      <c r="BX982" s="7"/>
      <c r="BY982" s="7"/>
    </row>
    <row r="983" spans="1:77" ht="15.75" customHeight="1">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c r="AA983" s="7"/>
      <c r="AB983" s="7"/>
      <c r="AC983" s="7"/>
      <c r="AD983" s="7"/>
      <c r="AE983" s="7"/>
      <c r="AF983" s="7"/>
      <c r="AG983" s="7"/>
      <c r="AH983" s="7"/>
      <c r="AI983" s="7"/>
      <c r="AJ983" s="7"/>
      <c r="AK983" s="7"/>
      <c r="AL983" s="7"/>
      <c r="AM983" s="7"/>
      <c r="AN983" s="7"/>
      <c r="AO983" s="7"/>
      <c r="AP983" s="7"/>
      <c r="AQ983" s="7"/>
      <c r="AR983" s="7"/>
      <c r="AS983" s="7"/>
      <c r="AT983" s="7"/>
      <c r="AU983" s="7"/>
      <c r="AV983" s="7"/>
      <c r="AW983" s="7"/>
      <c r="AX983" s="7"/>
      <c r="AY983" s="7"/>
      <c r="AZ983" s="7"/>
      <c r="BA983" s="7"/>
      <c r="BB983" s="7"/>
      <c r="BC983" s="7"/>
      <c r="BD983" s="7"/>
      <c r="BE983" s="7"/>
      <c r="BF983" s="7"/>
      <c r="BG983" s="7"/>
      <c r="BH983" s="7"/>
      <c r="BI983" s="7"/>
      <c r="BJ983" s="7"/>
      <c r="BK983" s="7"/>
      <c r="BL983" s="7"/>
      <c r="BM983" s="7"/>
      <c r="BN983" s="7"/>
      <c r="BO983" s="7"/>
      <c r="BP983" s="7"/>
      <c r="BQ983" s="7"/>
      <c r="BR983" s="7"/>
      <c r="BS983" s="150"/>
      <c r="BT983" s="150"/>
      <c r="BU983" s="150"/>
      <c r="BV983" s="150"/>
      <c r="BW983" s="150"/>
      <c r="BX983" s="7"/>
      <c r="BY983" s="7"/>
    </row>
    <row r="984" spans="1:77" ht="15.75" customHeight="1">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c r="AA984" s="7"/>
      <c r="AB984" s="7"/>
      <c r="AC984" s="7"/>
      <c r="AD984" s="7"/>
      <c r="AE984" s="7"/>
      <c r="AF984" s="7"/>
      <c r="AG984" s="7"/>
      <c r="AH984" s="7"/>
      <c r="AI984" s="7"/>
      <c r="AJ984" s="7"/>
      <c r="AK984" s="7"/>
      <c r="AL984" s="7"/>
      <c r="AM984" s="7"/>
      <c r="AN984" s="7"/>
      <c r="AO984" s="7"/>
      <c r="AP984" s="7"/>
      <c r="AQ984" s="7"/>
      <c r="AR984" s="7"/>
      <c r="AS984" s="7"/>
      <c r="AT984" s="7"/>
      <c r="AU984" s="7"/>
      <c r="AV984" s="7"/>
      <c r="AW984" s="7"/>
      <c r="AX984" s="7"/>
      <c r="AY984" s="7"/>
      <c r="AZ984" s="7"/>
      <c r="BA984" s="7"/>
      <c r="BB984" s="7"/>
      <c r="BC984" s="7"/>
      <c r="BD984" s="7"/>
      <c r="BE984" s="7"/>
      <c r="BF984" s="7"/>
      <c r="BG984" s="7"/>
      <c r="BH984" s="7"/>
      <c r="BI984" s="7"/>
      <c r="BJ984" s="7"/>
      <c r="BK984" s="7"/>
      <c r="BL984" s="7"/>
      <c r="BM984" s="7"/>
      <c r="BN984" s="7"/>
      <c r="BO984" s="7"/>
      <c r="BP984" s="7"/>
      <c r="BQ984" s="7"/>
      <c r="BR984" s="7"/>
      <c r="BS984" s="150"/>
      <c r="BT984" s="150"/>
      <c r="BU984" s="150"/>
      <c r="BV984" s="150"/>
      <c r="BW984" s="150"/>
      <c r="BX984" s="7"/>
      <c r="BY984" s="7"/>
    </row>
    <row r="985" spans="1:77" ht="15.75" customHeight="1">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c r="AA985" s="7"/>
      <c r="AB985" s="7"/>
      <c r="AC985" s="7"/>
      <c r="AD985" s="7"/>
      <c r="AE985" s="7"/>
      <c r="AF985" s="7"/>
      <c r="AG985" s="7"/>
      <c r="AH985" s="7"/>
      <c r="AI985" s="7"/>
      <c r="AJ985" s="7"/>
      <c r="AK985" s="7"/>
      <c r="AL985" s="7"/>
      <c r="AM985" s="7"/>
      <c r="AN985" s="7"/>
      <c r="AO985" s="7"/>
      <c r="AP985" s="7"/>
      <c r="AQ985" s="7"/>
      <c r="AR985" s="7"/>
      <c r="AS985" s="7"/>
      <c r="AT985" s="7"/>
      <c r="AU985" s="7"/>
      <c r="AV985" s="7"/>
      <c r="AW985" s="7"/>
      <c r="AX985" s="7"/>
      <c r="AY985" s="7"/>
      <c r="AZ985" s="7"/>
      <c r="BA985" s="7"/>
      <c r="BB985" s="7"/>
      <c r="BC985" s="7"/>
      <c r="BD985" s="7"/>
      <c r="BE985" s="7"/>
      <c r="BF985" s="7"/>
      <c r="BG985" s="7"/>
      <c r="BH985" s="7"/>
      <c r="BI985" s="7"/>
      <c r="BJ985" s="7"/>
      <c r="BK985" s="7"/>
      <c r="BL985" s="7"/>
      <c r="BM985" s="7"/>
      <c r="BN985" s="7"/>
      <c r="BO985" s="7"/>
      <c r="BP985" s="7"/>
      <c r="BQ985" s="7"/>
      <c r="BR985" s="7"/>
      <c r="BS985" s="150"/>
      <c r="BT985" s="150"/>
      <c r="BU985" s="150"/>
      <c r="BV985" s="150"/>
      <c r="BW985" s="150"/>
      <c r="BX985" s="7"/>
      <c r="BY985" s="7"/>
    </row>
    <row r="986" spans="1:77" ht="15.75" customHeight="1">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c r="AA986" s="7"/>
      <c r="AB986" s="7"/>
      <c r="AC986" s="7"/>
      <c r="AD986" s="7"/>
      <c r="AE986" s="7"/>
      <c r="AF986" s="7"/>
      <c r="AG986" s="7"/>
      <c r="AH986" s="7"/>
      <c r="AI986" s="7"/>
      <c r="AJ986" s="7"/>
      <c r="AK986" s="7"/>
      <c r="AL986" s="7"/>
      <c r="AM986" s="7"/>
      <c r="AN986" s="7"/>
      <c r="AO986" s="7"/>
      <c r="AP986" s="7"/>
      <c r="AQ986" s="7"/>
      <c r="AR986" s="7"/>
      <c r="AS986" s="7"/>
      <c r="AT986" s="7"/>
      <c r="AU986" s="7"/>
      <c r="AV986" s="7"/>
      <c r="AW986" s="7"/>
      <c r="AX986" s="7"/>
      <c r="AY986" s="7"/>
      <c r="AZ986" s="7"/>
      <c r="BA986" s="7"/>
      <c r="BB986" s="7"/>
      <c r="BC986" s="7"/>
      <c r="BD986" s="7"/>
      <c r="BE986" s="7"/>
      <c r="BF986" s="7"/>
      <c r="BG986" s="7"/>
      <c r="BH986" s="7"/>
      <c r="BI986" s="7"/>
      <c r="BJ986" s="7"/>
      <c r="BK986" s="7"/>
      <c r="BL986" s="7"/>
      <c r="BM986" s="7"/>
      <c r="BN986" s="7"/>
      <c r="BO986" s="7"/>
      <c r="BP986" s="7"/>
      <c r="BQ986" s="7"/>
      <c r="BR986" s="7"/>
      <c r="BS986" s="150"/>
      <c r="BT986" s="150"/>
      <c r="BU986" s="150"/>
      <c r="BV986" s="150"/>
      <c r="BW986" s="150"/>
      <c r="BX986" s="7"/>
      <c r="BY986" s="7"/>
    </row>
    <row r="987" spans="1:77" ht="15.75" customHeight="1">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c r="AA987" s="7"/>
      <c r="AB987" s="7"/>
      <c r="AC987" s="7"/>
      <c r="AD987" s="7"/>
      <c r="AE987" s="7"/>
      <c r="AF987" s="7"/>
      <c r="AG987" s="7"/>
      <c r="AH987" s="7"/>
      <c r="AI987" s="7"/>
      <c r="AJ987" s="7"/>
      <c r="AK987" s="7"/>
      <c r="AL987" s="7"/>
      <c r="AM987" s="7"/>
      <c r="AN987" s="7"/>
      <c r="AO987" s="7"/>
      <c r="AP987" s="7"/>
      <c r="AQ987" s="7"/>
      <c r="AR987" s="7"/>
      <c r="AS987" s="7"/>
      <c r="AT987" s="7"/>
      <c r="AU987" s="7"/>
      <c r="AV987" s="7"/>
      <c r="AW987" s="7"/>
      <c r="AX987" s="7"/>
      <c r="AY987" s="7"/>
      <c r="AZ987" s="7"/>
      <c r="BA987" s="7"/>
      <c r="BB987" s="7"/>
      <c r="BC987" s="7"/>
      <c r="BD987" s="7"/>
      <c r="BE987" s="7"/>
      <c r="BF987" s="7"/>
      <c r="BG987" s="7"/>
      <c r="BH987" s="7"/>
      <c r="BI987" s="7"/>
      <c r="BJ987" s="7"/>
      <c r="BK987" s="7"/>
      <c r="BL987" s="7"/>
      <c r="BM987" s="7"/>
      <c r="BN987" s="7"/>
      <c r="BO987" s="7"/>
      <c r="BP987" s="7"/>
      <c r="BQ987" s="7"/>
      <c r="BR987" s="7"/>
      <c r="BS987" s="150"/>
      <c r="BT987" s="150"/>
      <c r="BU987" s="150"/>
      <c r="BV987" s="150"/>
      <c r="BW987" s="150"/>
      <c r="BX987" s="7"/>
      <c r="BY987" s="7"/>
    </row>
    <row r="988" spans="1:77" ht="15.75" customHeight="1">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c r="AA988" s="7"/>
      <c r="AB988" s="7"/>
      <c r="AC988" s="7"/>
      <c r="AD988" s="7"/>
      <c r="AE988" s="7"/>
      <c r="AF988" s="7"/>
      <c r="AG988" s="7"/>
      <c r="AH988" s="7"/>
      <c r="AI988" s="7"/>
      <c r="AJ988" s="7"/>
      <c r="AK988" s="7"/>
      <c r="AL988" s="7"/>
      <c r="AM988" s="7"/>
      <c r="AN988" s="7"/>
      <c r="AO988" s="7"/>
      <c r="AP988" s="7"/>
      <c r="AQ988" s="7"/>
      <c r="AR988" s="7"/>
      <c r="AS988" s="7"/>
      <c r="AT988" s="7"/>
      <c r="AU988" s="7"/>
      <c r="AV988" s="7"/>
      <c r="AW988" s="7"/>
      <c r="AX988" s="7"/>
      <c r="AY988" s="7"/>
      <c r="AZ988" s="7"/>
      <c r="BA988" s="7"/>
      <c r="BB988" s="7"/>
      <c r="BC988" s="7"/>
      <c r="BD988" s="7"/>
      <c r="BE988" s="7"/>
      <c r="BF988" s="7"/>
      <c r="BG988" s="7"/>
      <c r="BH988" s="7"/>
      <c r="BI988" s="7"/>
      <c r="BJ988" s="7"/>
      <c r="BK988" s="7"/>
      <c r="BL988" s="7"/>
      <c r="BM988" s="7"/>
      <c r="BN988" s="7"/>
      <c r="BO988" s="7"/>
      <c r="BP988" s="7"/>
      <c r="BQ988" s="7"/>
      <c r="BR988" s="7"/>
      <c r="BS988" s="150"/>
      <c r="BT988" s="150"/>
      <c r="BU988" s="150"/>
      <c r="BV988" s="150"/>
      <c r="BW988" s="150"/>
      <c r="BX988" s="7"/>
      <c r="BY988" s="7"/>
    </row>
    <row r="989" spans="1:77" ht="15.75" customHeight="1">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c r="AA989" s="7"/>
      <c r="AB989" s="7"/>
      <c r="AC989" s="7"/>
      <c r="AD989" s="7"/>
      <c r="AE989" s="7"/>
      <c r="AF989" s="7"/>
      <c r="AG989" s="7"/>
      <c r="AH989" s="7"/>
      <c r="AI989" s="7"/>
      <c r="AJ989" s="7"/>
      <c r="AK989" s="7"/>
      <c r="AL989" s="7"/>
      <c r="AM989" s="7"/>
      <c r="AN989" s="7"/>
      <c r="AO989" s="7"/>
      <c r="AP989" s="7"/>
      <c r="AQ989" s="7"/>
      <c r="AR989" s="7"/>
      <c r="AS989" s="7"/>
      <c r="AT989" s="7"/>
      <c r="AU989" s="7"/>
      <c r="AV989" s="7"/>
      <c r="AW989" s="7"/>
      <c r="AX989" s="7"/>
      <c r="AY989" s="7"/>
      <c r="AZ989" s="7"/>
      <c r="BA989" s="7"/>
      <c r="BB989" s="7"/>
      <c r="BC989" s="7"/>
      <c r="BD989" s="7"/>
      <c r="BE989" s="7"/>
      <c r="BF989" s="7"/>
      <c r="BG989" s="7"/>
      <c r="BH989" s="7"/>
      <c r="BI989" s="7"/>
      <c r="BJ989" s="7"/>
      <c r="BK989" s="7"/>
      <c r="BL989" s="7"/>
      <c r="BM989" s="7"/>
      <c r="BN989" s="7"/>
      <c r="BO989" s="7"/>
      <c r="BP989" s="7"/>
      <c r="BQ989" s="7"/>
      <c r="BR989" s="7"/>
      <c r="BS989" s="150"/>
      <c r="BT989" s="150"/>
      <c r="BU989" s="150"/>
      <c r="BV989" s="150"/>
      <c r="BW989" s="150"/>
      <c r="BX989" s="7"/>
      <c r="BY989" s="7"/>
    </row>
    <row r="990" spans="1:77" ht="15.75" customHeight="1">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c r="AA990" s="7"/>
      <c r="AB990" s="7"/>
      <c r="AC990" s="7"/>
      <c r="AD990" s="7"/>
      <c r="AE990" s="7"/>
      <c r="AF990" s="7"/>
      <c r="AG990" s="7"/>
      <c r="AH990" s="7"/>
      <c r="AI990" s="7"/>
      <c r="AJ990" s="7"/>
      <c r="AK990" s="7"/>
      <c r="AL990" s="7"/>
      <c r="AM990" s="7"/>
      <c r="AN990" s="7"/>
      <c r="AO990" s="7"/>
      <c r="AP990" s="7"/>
      <c r="AQ990" s="7"/>
      <c r="AR990" s="7"/>
      <c r="AS990" s="7"/>
      <c r="AT990" s="7"/>
      <c r="AU990" s="7"/>
      <c r="AV990" s="7"/>
      <c r="AW990" s="7"/>
      <c r="AX990" s="7"/>
      <c r="AY990" s="7"/>
      <c r="AZ990" s="7"/>
      <c r="BA990" s="7"/>
      <c r="BB990" s="7"/>
      <c r="BC990" s="7"/>
      <c r="BD990" s="7"/>
      <c r="BE990" s="7"/>
      <c r="BF990" s="7"/>
      <c r="BG990" s="7"/>
      <c r="BH990" s="7"/>
      <c r="BI990" s="7"/>
      <c r="BJ990" s="7"/>
      <c r="BK990" s="7"/>
      <c r="BL990" s="7"/>
      <c r="BM990" s="7"/>
      <c r="BN990" s="7"/>
      <c r="BO990" s="7"/>
      <c r="BP990" s="7"/>
      <c r="BQ990" s="7"/>
      <c r="BR990" s="7"/>
      <c r="BS990" s="150"/>
      <c r="BT990" s="150"/>
      <c r="BU990" s="150"/>
      <c r="BV990" s="150"/>
      <c r="BW990" s="150"/>
      <c r="BX990" s="7"/>
      <c r="BY990" s="7"/>
    </row>
    <row r="991" spans="1:77" ht="15.75" customHeight="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c r="AA991" s="7"/>
      <c r="AB991" s="7"/>
      <c r="AC991" s="7"/>
      <c r="AD991" s="7"/>
      <c r="AE991" s="7"/>
      <c r="AF991" s="7"/>
      <c r="AG991" s="7"/>
      <c r="AH991" s="7"/>
      <c r="AI991" s="7"/>
      <c r="AJ991" s="7"/>
      <c r="AK991" s="7"/>
      <c r="AL991" s="7"/>
      <c r="AM991" s="7"/>
      <c r="AN991" s="7"/>
      <c r="AO991" s="7"/>
      <c r="AP991" s="7"/>
      <c r="AQ991" s="7"/>
      <c r="AR991" s="7"/>
      <c r="AS991" s="7"/>
      <c r="AT991" s="7"/>
      <c r="AU991" s="7"/>
      <c r="AV991" s="7"/>
      <c r="AW991" s="7"/>
      <c r="AX991" s="7"/>
      <c r="AY991" s="7"/>
      <c r="AZ991" s="7"/>
      <c r="BA991" s="7"/>
      <c r="BB991" s="7"/>
      <c r="BC991" s="7"/>
      <c r="BD991" s="7"/>
      <c r="BE991" s="7"/>
      <c r="BF991" s="7"/>
      <c r="BG991" s="7"/>
      <c r="BH991" s="7"/>
      <c r="BI991" s="7"/>
      <c r="BJ991" s="7"/>
      <c r="BK991" s="7"/>
      <c r="BL991" s="7"/>
      <c r="BM991" s="7"/>
      <c r="BN991" s="7"/>
      <c r="BO991" s="7"/>
      <c r="BP991" s="7"/>
      <c r="BQ991" s="7"/>
      <c r="BR991" s="7"/>
      <c r="BS991" s="150"/>
      <c r="BT991" s="150"/>
      <c r="BU991" s="150"/>
      <c r="BV991" s="150"/>
      <c r="BW991" s="150"/>
      <c r="BX991" s="7"/>
      <c r="BY991" s="7"/>
    </row>
    <row r="992" spans="1:77" ht="15.75" customHeight="1">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c r="AA992" s="7"/>
      <c r="AB992" s="7"/>
      <c r="AC992" s="7"/>
      <c r="AD992" s="7"/>
      <c r="AE992" s="7"/>
      <c r="AF992" s="7"/>
      <c r="AG992" s="7"/>
      <c r="AH992" s="7"/>
      <c r="AI992" s="7"/>
      <c r="AJ992" s="7"/>
      <c r="AK992" s="7"/>
      <c r="AL992" s="7"/>
      <c r="AM992" s="7"/>
      <c r="AN992" s="7"/>
      <c r="AO992" s="7"/>
      <c r="AP992" s="7"/>
      <c r="AQ992" s="7"/>
      <c r="AR992" s="7"/>
      <c r="AS992" s="7"/>
      <c r="AT992" s="7"/>
      <c r="AU992" s="7"/>
      <c r="AV992" s="7"/>
      <c r="AW992" s="7"/>
      <c r="AX992" s="7"/>
      <c r="AY992" s="7"/>
      <c r="AZ992" s="7"/>
      <c r="BA992" s="7"/>
      <c r="BB992" s="7"/>
      <c r="BC992" s="7"/>
      <c r="BD992" s="7"/>
      <c r="BE992" s="7"/>
      <c r="BF992" s="7"/>
      <c r="BG992" s="7"/>
      <c r="BH992" s="7"/>
      <c r="BI992" s="7"/>
      <c r="BJ992" s="7"/>
      <c r="BK992" s="7"/>
      <c r="BL992" s="7"/>
      <c r="BM992" s="7"/>
      <c r="BN992" s="7"/>
      <c r="BO992" s="7"/>
      <c r="BP992" s="7"/>
      <c r="BQ992" s="7"/>
      <c r="BR992" s="7"/>
      <c r="BS992" s="150"/>
      <c r="BT992" s="150"/>
      <c r="BU992" s="150"/>
      <c r="BV992" s="150"/>
      <c r="BW992" s="150"/>
      <c r="BX992" s="7"/>
      <c r="BY992" s="7"/>
    </row>
    <row r="993" spans="1:77" ht="15.75" customHeight="1">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c r="AA993" s="7"/>
      <c r="AB993" s="7"/>
      <c r="AC993" s="7"/>
      <c r="AD993" s="7"/>
      <c r="AE993" s="7"/>
      <c r="AF993" s="7"/>
      <c r="AG993" s="7"/>
      <c r="AH993" s="7"/>
      <c r="AI993" s="7"/>
      <c r="AJ993" s="7"/>
      <c r="AK993" s="7"/>
      <c r="AL993" s="7"/>
      <c r="AM993" s="7"/>
      <c r="AN993" s="7"/>
      <c r="AO993" s="7"/>
      <c r="AP993" s="7"/>
      <c r="AQ993" s="7"/>
      <c r="AR993" s="7"/>
      <c r="AS993" s="7"/>
      <c r="AT993" s="7"/>
      <c r="AU993" s="7"/>
      <c r="AV993" s="7"/>
      <c r="AW993" s="7"/>
      <c r="AX993" s="7"/>
      <c r="AY993" s="7"/>
      <c r="AZ993" s="7"/>
      <c r="BA993" s="7"/>
      <c r="BB993" s="7"/>
      <c r="BC993" s="7"/>
      <c r="BD993" s="7"/>
      <c r="BE993" s="7"/>
      <c r="BF993" s="7"/>
      <c r="BG993" s="7"/>
      <c r="BH993" s="7"/>
      <c r="BI993" s="7"/>
      <c r="BJ993" s="7"/>
      <c r="BK993" s="7"/>
      <c r="BL993" s="7"/>
      <c r="BM993" s="7"/>
      <c r="BN993" s="7"/>
      <c r="BO993" s="7"/>
      <c r="BP993" s="7"/>
      <c r="BQ993" s="7"/>
      <c r="BR993" s="7"/>
      <c r="BS993" s="150"/>
      <c r="BT993" s="150"/>
      <c r="BU993" s="150"/>
      <c r="BV993" s="150"/>
      <c r="BW993" s="150"/>
      <c r="BX993" s="7"/>
      <c r="BY993" s="7"/>
    </row>
    <row r="994" spans="1:77" ht="15.75" customHeight="1">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c r="AA994" s="7"/>
      <c r="AB994" s="7"/>
      <c r="AC994" s="7"/>
      <c r="AD994" s="7"/>
      <c r="AE994" s="7"/>
      <c r="AF994" s="7"/>
      <c r="AG994" s="7"/>
      <c r="AH994" s="7"/>
      <c r="AI994" s="7"/>
      <c r="AJ994" s="7"/>
      <c r="AK994" s="7"/>
      <c r="AL994" s="7"/>
      <c r="AM994" s="7"/>
      <c r="AN994" s="7"/>
      <c r="AO994" s="7"/>
      <c r="AP994" s="7"/>
      <c r="AQ994" s="7"/>
      <c r="AR994" s="7"/>
      <c r="AS994" s="7"/>
      <c r="AT994" s="7"/>
      <c r="AU994" s="7"/>
      <c r="AV994" s="7"/>
      <c r="AW994" s="7"/>
      <c r="AX994" s="7"/>
      <c r="AY994" s="7"/>
      <c r="AZ994" s="7"/>
      <c r="BA994" s="7"/>
      <c r="BB994" s="7"/>
      <c r="BC994" s="7"/>
      <c r="BD994" s="7"/>
      <c r="BE994" s="7"/>
      <c r="BF994" s="7"/>
      <c r="BG994" s="7"/>
      <c r="BH994" s="7"/>
      <c r="BI994" s="7"/>
      <c r="BJ994" s="7"/>
      <c r="BK994" s="7"/>
      <c r="BL994" s="7"/>
      <c r="BM994" s="7"/>
      <c r="BN994" s="7"/>
      <c r="BO994" s="7"/>
      <c r="BP994" s="7"/>
      <c r="BQ994" s="7"/>
      <c r="BR994" s="7"/>
      <c r="BS994" s="150"/>
      <c r="BT994" s="150"/>
      <c r="BU994" s="150"/>
      <c r="BV994" s="150"/>
      <c r="BW994" s="150"/>
      <c r="BX994" s="7"/>
      <c r="BY994" s="7"/>
    </row>
    <row r="995" spans="1:77" ht="15.75" customHeight="1">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c r="AA995" s="7"/>
      <c r="AB995" s="7"/>
      <c r="AC995" s="7"/>
      <c r="AD995" s="7"/>
      <c r="AE995" s="7"/>
      <c r="AF995" s="7"/>
      <c r="AG995" s="7"/>
      <c r="AH995" s="7"/>
      <c r="AI995" s="7"/>
      <c r="AJ995" s="7"/>
      <c r="AK995" s="7"/>
      <c r="AL995" s="7"/>
      <c r="AM995" s="7"/>
      <c r="AN995" s="7"/>
      <c r="AO995" s="7"/>
      <c r="AP995" s="7"/>
      <c r="AQ995" s="7"/>
      <c r="AR995" s="7"/>
      <c r="AS995" s="7"/>
      <c r="AT995" s="7"/>
      <c r="AU995" s="7"/>
      <c r="AV995" s="7"/>
      <c r="AW995" s="7"/>
      <c r="AX995" s="7"/>
      <c r="AY995" s="7"/>
      <c r="AZ995" s="7"/>
      <c r="BA995" s="7"/>
      <c r="BB995" s="7"/>
      <c r="BC995" s="7"/>
      <c r="BD995" s="7"/>
      <c r="BE995" s="7"/>
      <c r="BF995" s="7"/>
      <c r="BG995" s="7"/>
      <c r="BH995" s="7"/>
      <c r="BI995" s="7"/>
      <c r="BJ995" s="7"/>
      <c r="BK995" s="7"/>
      <c r="BL995" s="7"/>
      <c r="BM995" s="7"/>
      <c r="BN995" s="7"/>
      <c r="BO995" s="7"/>
      <c r="BP995" s="7"/>
      <c r="BQ995" s="7"/>
      <c r="BR995" s="7"/>
      <c r="BS995" s="150"/>
      <c r="BT995" s="150"/>
      <c r="BU995" s="150"/>
      <c r="BV995" s="150"/>
      <c r="BW995" s="150"/>
      <c r="BX995" s="7"/>
      <c r="BY995" s="7"/>
    </row>
    <row r="996" spans="1:77" ht="15.75" customHeight="1">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c r="AA996" s="7"/>
      <c r="AB996" s="7"/>
      <c r="AC996" s="7"/>
      <c r="AD996" s="7"/>
      <c r="AE996" s="7"/>
      <c r="AF996" s="7"/>
      <c r="AG996" s="7"/>
      <c r="AH996" s="7"/>
      <c r="AI996" s="7"/>
      <c r="AJ996" s="7"/>
      <c r="AK996" s="7"/>
      <c r="AL996" s="7"/>
      <c r="AM996" s="7"/>
      <c r="AN996" s="7"/>
      <c r="AO996" s="7"/>
      <c r="AP996" s="7"/>
      <c r="AQ996" s="7"/>
      <c r="AR996" s="7"/>
      <c r="AS996" s="7"/>
      <c r="AT996" s="7"/>
      <c r="AU996" s="7"/>
      <c r="AV996" s="7"/>
      <c r="AW996" s="7"/>
      <c r="AX996" s="7"/>
      <c r="AY996" s="7"/>
      <c r="AZ996" s="7"/>
      <c r="BA996" s="7"/>
      <c r="BB996" s="7"/>
      <c r="BC996" s="7"/>
      <c r="BD996" s="7"/>
      <c r="BE996" s="7"/>
      <c r="BF996" s="7"/>
      <c r="BG996" s="7"/>
      <c r="BH996" s="7"/>
      <c r="BI996" s="7"/>
      <c r="BJ996" s="7"/>
      <c r="BK996" s="7"/>
      <c r="BL996" s="7"/>
      <c r="BM996" s="7"/>
      <c r="BN996" s="7"/>
      <c r="BO996" s="7"/>
      <c r="BP996" s="7"/>
      <c r="BQ996" s="7"/>
      <c r="BR996" s="7"/>
      <c r="BS996" s="150"/>
      <c r="BT996" s="150"/>
      <c r="BU996" s="150"/>
      <c r="BV996" s="150"/>
      <c r="BW996" s="150"/>
      <c r="BX996" s="7"/>
      <c r="BY996" s="7"/>
    </row>
    <row r="997" spans="1:77" ht="15.75" customHeight="1">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c r="AA997" s="7"/>
      <c r="AB997" s="7"/>
      <c r="AC997" s="7"/>
      <c r="AD997" s="7"/>
      <c r="AE997" s="7"/>
      <c r="AF997" s="7"/>
      <c r="AG997" s="7"/>
      <c r="AH997" s="7"/>
      <c r="AI997" s="7"/>
      <c r="AJ997" s="7"/>
      <c r="AK997" s="7"/>
      <c r="AL997" s="7"/>
      <c r="AM997" s="7"/>
      <c r="AN997" s="7"/>
      <c r="AO997" s="7"/>
      <c r="AP997" s="7"/>
      <c r="AQ997" s="7"/>
      <c r="AR997" s="7"/>
      <c r="AS997" s="7"/>
      <c r="AT997" s="7"/>
      <c r="AU997" s="7"/>
      <c r="AV997" s="7"/>
      <c r="AW997" s="7"/>
      <c r="AX997" s="7"/>
      <c r="AY997" s="7"/>
      <c r="AZ997" s="7"/>
      <c r="BA997" s="7"/>
      <c r="BB997" s="7"/>
      <c r="BC997" s="7"/>
      <c r="BD997" s="7"/>
      <c r="BE997" s="7"/>
      <c r="BF997" s="7"/>
      <c r="BG997" s="7"/>
      <c r="BH997" s="7"/>
      <c r="BI997" s="7"/>
      <c r="BJ997" s="7"/>
      <c r="BK997" s="7"/>
      <c r="BL997" s="7"/>
      <c r="BM997" s="7"/>
      <c r="BN997" s="7"/>
      <c r="BO997" s="7"/>
      <c r="BP997" s="7"/>
      <c r="BQ997" s="7"/>
      <c r="BR997" s="7"/>
      <c r="BS997" s="150"/>
      <c r="BT997" s="150"/>
      <c r="BU997" s="150"/>
      <c r="BV997" s="150"/>
      <c r="BW997" s="150"/>
      <c r="BX997" s="7"/>
      <c r="BY997" s="7"/>
    </row>
    <row r="998" spans="1:77" ht="15.75" customHeight="1">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c r="AA998" s="7"/>
      <c r="AB998" s="7"/>
      <c r="AC998" s="7"/>
      <c r="AD998" s="7"/>
      <c r="AE998" s="7"/>
      <c r="AF998" s="7"/>
      <c r="AG998" s="7"/>
      <c r="AH998" s="7"/>
      <c r="AI998" s="7"/>
      <c r="AJ998" s="7"/>
      <c r="AK998" s="7"/>
      <c r="AL998" s="7"/>
      <c r="AM998" s="7"/>
      <c r="AN998" s="7"/>
      <c r="AO998" s="7"/>
      <c r="AP998" s="7"/>
      <c r="AQ998" s="7"/>
      <c r="AR998" s="7"/>
      <c r="AS998" s="7"/>
      <c r="AT998" s="7"/>
      <c r="AU998" s="7"/>
      <c r="AV998" s="7"/>
      <c r="AW998" s="7"/>
      <c r="AX998" s="7"/>
      <c r="AY998" s="7"/>
      <c r="AZ998" s="7"/>
      <c r="BA998" s="7"/>
      <c r="BB998" s="7"/>
      <c r="BC998" s="7"/>
      <c r="BD998" s="7"/>
      <c r="BE998" s="7"/>
      <c r="BF998" s="7"/>
      <c r="BG998" s="7"/>
      <c r="BH998" s="7"/>
      <c r="BI998" s="7"/>
      <c r="BJ998" s="7"/>
      <c r="BK998" s="7"/>
      <c r="BL998" s="7"/>
      <c r="BM998" s="7"/>
      <c r="BN998" s="7"/>
      <c r="BO998" s="7"/>
      <c r="BP998" s="7"/>
      <c r="BQ998" s="7"/>
      <c r="BR998" s="7"/>
      <c r="BS998" s="150"/>
      <c r="BT998" s="150"/>
      <c r="BU998" s="150"/>
      <c r="BV998" s="150"/>
      <c r="BW998" s="150"/>
      <c r="BX998" s="7"/>
      <c r="BY998" s="7"/>
    </row>
    <row r="999" spans="1:77" ht="15.75" customHeight="1">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c r="AA999" s="7"/>
      <c r="AB999" s="7"/>
      <c r="AC999" s="7"/>
      <c r="AD999" s="7"/>
      <c r="AE999" s="7"/>
      <c r="AF999" s="7"/>
      <c r="AG999" s="7"/>
      <c r="AH999" s="7"/>
      <c r="AI999" s="7"/>
      <c r="AJ999" s="7"/>
      <c r="AK999" s="7"/>
      <c r="AL999" s="7"/>
      <c r="AM999" s="7"/>
      <c r="AN999" s="7"/>
      <c r="AO999" s="7"/>
      <c r="AP999" s="7"/>
      <c r="AQ999" s="7"/>
      <c r="AR999" s="7"/>
      <c r="AS999" s="7"/>
      <c r="AT999" s="7"/>
      <c r="AU999" s="7"/>
      <c r="AV999" s="7"/>
      <c r="AW999" s="7"/>
      <c r="AX999" s="7"/>
      <c r="AY999" s="7"/>
      <c r="AZ999" s="7"/>
      <c r="BA999" s="7"/>
      <c r="BB999" s="7"/>
      <c r="BC999" s="7"/>
      <c r="BD999" s="7"/>
      <c r="BE999" s="7"/>
      <c r="BF999" s="7"/>
      <c r="BG999" s="7"/>
      <c r="BH999" s="7"/>
      <c r="BI999" s="7"/>
      <c r="BJ999" s="7"/>
      <c r="BK999" s="7"/>
      <c r="BL999" s="7"/>
      <c r="BM999" s="7"/>
      <c r="BN999" s="7"/>
      <c r="BO999" s="7"/>
      <c r="BP999" s="7"/>
      <c r="BQ999" s="7"/>
      <c r="BR999" s="7"/>
      <c r="BS999" s="150"/>
      <c r="BT999" s="150"/>
      <c r="BU999" s="150"/>
      <c r="BV999" s="150"/>
      <c r="BW999" s="150"/>
      <c r="BX999" s="7"/>
      <c r="BY999" s="7"/>
    </row>
  </sheetData>
  <sheetProtection algorithmName="SHA-512" hashValue="FAURt0FddDUFu9rteiWcEyvH3D/V8GlNeXdJpTCn1OZFaQLIUZqWfAync5yetea576ugMdrOryljjPQJM1TS6g==" saltValue="cmvK6MUfVKErZpt+PmQCMA==" spinCount="100000" sheet="1" formatCells="0" formatColumns="0" formatRows="0" insertColumns="0" insertRows="0" insertHyperlinks="0" deleteColumns="0" deleteRows="0" sort="0" autoFilter="0" pivotTables="0"/>
  <mergeCells count="613">
    <mergeCell ref="AE14:AE19"/>
    <mergeCell ref="AG14:AG19"/>
    <mergeCell ref="AH18:AH19"/>
    <mergeCell ref="AX18:AX19"/>
    <mergeCell ref="B14:B19"/>
    <mergeCell ref="C14:C19"/>
    <mergeCell ref="D14:D19"/>
    <mergeCell ref="G14:G19"/>
    <mergeCell ref="H14:H19"/>
    <mergeCell ref="J14:J19"/>
    <mergeCell ref="K14:K19"/>
    <mergeCell ref="E17:E19"/>
    <mergeCell ref="F17:F19"/>
    <mergeCell ref="P14:P19"/>
    <mergeCell ref="Q14:Q19"/>
    <mergeCell ref="R14:R19"/>
    <mergeCell ref="S14:S19"/>
    <mergeCell ref="T14:T19"/>
    <mergeCell ref="U14:U19"/>
    <mergeCell ref="V14:V19"/>
    <mergeCell ref="W14:W19"/>
    <mergeCell ref="B20:B23"/>
    <mergeCell ref="C20:C23"/>
    <mergeCell ref="D20:D23"/>
    <mergeCell ref="E20:E23"/>
    <mergeCell ref="F20:F23"/>
    <mergeCell ref="L14:L19"/>
    <mergeCell ref="M14:M19"/>
    <mergeCell ref="N14:N19"/>
    <mergeCell ref="O14:O19"/>
    <mergeCell ref="O20:O23"/>
    <mergeCell ref="X14:X19"/>
    <mergeCell ref="Y14:Y19"/>
    <mergeCell ref="AA27:AA28"/>
    <mergeCell ref="AB27:AB28"/>
    <mergeCell ref="T27:T28"/>
    <mergeCell ref="U27:U28"/>
    <mergeCell ref="V27:V28"/>
    <mergeCell ref="W27:W28"/>
    <mergeCell ref="X27:X28"/>
    <mergeCell ref="Y27:Y28"/>
    <mergeCell ref="Z27:Z28"/>
    <mergeCell ref="U24:U26"/>
    <mergeCell ref="V24:V26"/>
    <mergeCell ref="W24:W26"/>
    <mergeCell ref="X24:X26"/>
    <mergeCell ref="Y24:Y26"/>
    <mergeCell ref="Z24:Z26"/>
    <mergeCell ref="AA24:AA26"/>
    <mergeCell ref="AB24:AB26"/>
    <mergeCell ref="AA20:AA23"/>
    <mergeCell ref="AB20:AB23"/>
    <mergeCell ref="Z14:Z19"/>
    <mergeCell ref="AA14:AA19"/>
    <mergeCell ref="AB14:AB19"/>
    <mergeCell ref="G20:G23"/>
    <mergeCell ref="H20:H23"/>
    <mergeCell ref="J20:J23"/>
    <mergeCell ref="K20:K23"/>
    <mergeCell ref="L20:L23"/>
    <mergeCell ref="M20:M23"/>
    <mergeCell ref="N20:N23"/>
    <mergeCell ref="L24:L26"/>
    <mergeCell ref="M24:M26"/>
    <mergeCell ref="N24:N26"/>
    <mergeCell ref="B27:B28"/>
    <mergeCell ref="C27:C28"/>
    <mergeCell ref="D27:D28"/>
    <mergeCell ref="F27:F28"/>
    <mergeCell ref="G27:G28"/>
    <mergeCell ref="H27:H28"/>
    <mergeCell ref="J27:J28"/>
    <mergeCell ref="S24:S26"/>
    <mergeCell ref="T24:T26"/>
    <mergeCell ref="Q24:Q26"/>
    <mergeCell ref="R24:R26"/>
    <mergeCell ref="B24:B26"/>
    <mergeCell ref="C24:C26"/>
    <mergeCell ref="D24:D26"/>
    <mergeCell ref="G24:G26"/>
    <mergeCell ref="H24:H26"/>
    <mergeCell ref="J24:J26"/>
    <mergeCell ref="K24:K26"/>
    <mergeCell ref="O24:O26"/>
    <mergeCell ref="P24:P26"/>
    <mergeCell ref="AE24:AE26"/>
    <mergeCell ref="AG24:AG26"/>
    <mergeCell ref="AE27:AE28"/>
    <mergeCell ref="AG27:AG28"/>
    <mergeCell ref="L29:L30"/>
    <mergeCell ref="M29:M30"/>
    <mergeCell ref="N29:N30"/>
    <mergeCell ref="O29:O30"/>
    <mergeCell ref="P29:P30"/>
    <mergeCell ref="Q29:Q30"/>
    <mergeCell ref="R29:R30"/>
    <mergeCell ref="R27:R28"/>
    <mergeCell ref="S27:S28"/>
    <mergeCell ref="T29:T30"/>
    <mergeCell ref="U29:U30"/>
    <mergeCell ref="V29:V30"/>
    <mergeCell ref="W29:W30"/>
    <mergeCell ref="X29:X30"/>
    <mergeCell ref="Y29:Y30"/>
    <mergeCell ref="AD29:AD30"/>
    <mergeCell ref="B29:B30"/>
    <mergeCell ref="C29:C30"/>
    <mergeCell ref="D29:D30"/>
    <mergeCell ref="G29:G30"/>
    <mergeCell ref="H29:H30"/>
    <mergeCell ref="J29:J30"/>
    <mergeCell ref="K29:K30"/>
    <mergeCell ref="S31:S33"/>
    <mergeCell ref="T31:T33"/>
    <mergeCell ref="L31:L33"/>
    <mergeCell ref="M31:M33"/>
    <mergeCell ref="N31:N33"/>
    <mergeCell ref="O31:O33"/>
    <mergeCell ref="P31:P33"/>
    <mergeCell ref="Q31:Q33"/>
    <mergeCell ref="R31:R33"/>
    <mergeCell ref="B31:B33"/>
    <mergeCell ref="C31:C33"/>
    <mergeCell ref="D31:D33"/>
    <mergeCell ref="G31:G33"/>
    <mergeCell ref="H31:H33"/>
    <mergeCell ref="J31:J33"/>
    <mergeCell ref="K31:K33"/>
    <mergeCell ref="S29:S30"/>
    <mergeCell ref="BD29:BD30"/>
    <mergeCell ref="BE29:BE30"/>
    <mergeCell ref="BH29:BH30"/>
    <mergeCell ref="AB31:AB33"/>
    <mergeCell ref="AC31:AC33"/>
    <mergeCell ref="U31:U33"/>
    <mergeCell ref="V31:V33"/>
    <mergeCell ref="W31:W33"/>
    <mergeCell ref="X31:X33"/>
    <mergeCell ref="Y31:Y33"/>
    <mergeCell ref="Z31:Z33"/>
    <mergeCell ref="AA31:AA33"/>
    <mergeCell ref="AY27:AY28"/>
    <mergeCell ref="AZ27:AZ28"/>
    <mergeCell ref="BA27:BA28"/>
    <mergeCell ref="BD27:BD28"/>
    <mergeCell ref="BE27:BE28"/>
    <mergeCell ref="K27:K28"/>
    <mergeCell ref="L27:L28"/>
    <mergeCell ref="M27:M28"/>
    <mergeCell ref="N27:N28"/>
    <mergeCell ref="O27:O28"/>
    <mergeCell ref="P27:P28"/>
    <mergeCell ref="Q27:Q28"/>
    <mergeCell ref="AU27:AU28"/>
    <mergeCell ref="AW27:AW28"/>
    <mergeCell ref="AX27:AX28"/>
    <mergeCell ref="AH27:AH28"/>
    <mergeCell ref="AI27:AI28"/>
    <mergeCell ref="AK27:AK28"/>
    <mergeCell ref="AM27:AM28"/>
    <mergeCell ref="AO27:AO28"/>
    <mergeCell ref="AQ27:AQ28"/>
    <mergeCell ref="AS27:AS28"/>
    <mergeCell ref="AD31:AD33"/>
    <mergeCell ref="AE31:AE33"/>
    <mergeCell ref="AG31:AG33"/>
    <mergeCell ref="Z29:Z30"/>
    <mergeCell ref="AA29:AA30"/>
    <mergeCell ref="AB29:AB30"/>
    <mergeCell ref="AC29:AC30"/>
    <mergeCell ref="AE29:AE30"/>
    <mergeCell ref="AF29:AF30"/>
    <mergeCell ref="AG29:AG30"/>
    <mergeCell ref="AA36:AA40"/>
    <mergeCell ref="AB36:AB40"/>
    <mergeCell ref="AG34:AG35"/>
    <mergeCell ref="AG36:AG40"/>
    <mergeCell ref="AA34:AA35"/>
    <mergeCell ref="AB34:AB35"/>
    <mergeCell ref="AE34:AE35"/>
    <mergeCell ref="AC36:AC39"/>
    <mergeCell ref="AD36:AD39"/>
    <mergeCell ref="AE36:AE40"/>
    <mergeCell ref="T36:T40"/>
    <mergeCell ref="U36:U40"/>
    <mergeCell ref="V36:V40"/>
    <mergeCell ref="W36:W40"/>
    <mergeCell ref="X36:X40"/>
    <mergeCell ref="Y36:Y40"/>
    <mergeCell ref="Z36:Z40"/>
    <mergeCell ref="X20:X23"/>
    <mergeCell ref="Y20:Y23"/>
    <mergeCell ref="X34:X35"/>
    <mergeCell ref="Y34:Y35"/>
    <mergeCell ref="Z34:Z35"/>
    <mergeCell ref="Z20:Z23"/>
    <mergeCell ref="Q20:Q23"/>
    <mergeCell ref="R20:R23"/>
    <mergeCell ref="S20:S23"/>
    <mergeCell ref="T20:T23"/>
    <mergeCell ref="U20:U23"/>
    <mergeCell ref="V20:V23"/>
    <mergeCell ref="W20:W23"/>
    <mergeCell ref="L34:L35"/>
    <mergeCell ref="M34:M35"/>
    <mergeCell ref="N34:N35"/>
    <mergeCell ref="O34:O35"/>
    <mergeCell ref="P34:P35"/>
    <mergeCell ref="Q34:Q35"/>
    <mergeCell ref="R34:R35"/>
    <mergeCell ref="S34:S35"/>
    <mergeCell ref="T34:T35"/>
    <mergeCell ref="U34:U35"/>
    <mergeCell ref="V34:V35"/>
    <mergeCell ref="W34:W35"/>
    <mergeCell ref="P20:P23"/>
    <mergeCell ref="B34:B35"/>
    <mergeCell ref="C34:C35"/>
    <mergeCell ref="D34:D35"/>
    <mergeCell ref="G34:G35"/>
    <mergeCell ref="H34:H35"/>
    <mergeCell ref="J34:J35"/>
    <mergeCell ref="K34:K35"/>
    <mergeCell ref="B36:B40"/>
    <mergeCell ref="C36:C40"/>
    <mergeCell ref="D36:D40"/>
    <mergeCell ref="F36:F40"/>
    <mergeCell ref="G36:G40"/>
    <mergeCell ref="H36:H40"/>
    <mergeCell ref="J36:J40"/>
    <mergeCell ref="E39:E40"/>
    <mergeCell ref="BQ29:BQ30"/>
    <mergeCell ref="BK10:BK11"/>
    <mergeCell ref="BK31:BK33"/>
    <mergeCell ref="BR29:BR30"/>
    <mergeCell ref="BQ31:BQ33"/>
    <mergeCell ref="BR31:BR33"/>
    <mergeCell ref="BL34:BL35"/>
    <mergeCell ref="BQ34:BQ35"/>
    <mergeCell ref="BL31:BL33"/>
    <mergeCell ref="BL14:BL19"/>
    <mergeCell ref="BQ10:BQ11"/>
    <mergeCell ref="BQ12:BQ13"/>
    <mergeCell ref="BM18:BM19"/>
    <mergeCell ref="BL12:BL13"/>
    <mergeCell ref="BD36:BD40"/>
    <mergeCell ref="BD41:BD44"/>
    <mergeCell ref="BE41:BE44"/>
    <mergeCell ref="BH41:BH44"/>
    <mergeCell ref="BJ41:BJ44"/>
    <mergeCell ref="BL41:BL44"/>
    <mergeCell ref="BM42:BM43"/>
    <mergeCell ref="BL27:BL28"/>
    <mergeCell ref="BL36:BL40"/>
    <mergeCell ref="BM39:BM40"/>
    <mergeCell ref="BL29:BL30"/>
    <mergeCell ref="BD31:BD33"/>
    <mergeCell ref="BE31:BE33"/>
    <mergeCell ref="BF31:BF33"/>
    <mergeCell ref="BG31:BG33"/>
    <mergeCell ref="BH31:BH33"/>
    <mergeCell ref="BI31:BI33"/>
    <mergeCell ref="BJ31:BJ33"/>
    <mergeCell ref="BJ27:BJ28"/>
    <mergeCell ref="BJ29:BJ30"/>
    <mergeCell ref="BF27:BF28"/>
    <mergeCell ref="BG27:BG28"/>
    <mergeCell ref="BH27:BH28"/>
    <mergeCell ref="BI27:BI28"/>
    <mergeCell ref="AZ48:AZ51"/>
    <mergeCell ref="BD48:BD51"/>
    <mergeCell ref="Y48:Y51"/>
    <mergeCell ref="Z48:Z51"/>
    <mergeCell ref="AA48:AA51"/>
    <mergeCell ref="AB48:AB51"/>
    <mergeCell ref="AE48:AE51"/>
    <mergeCell ref="AG48:AG51"/>
    <mergeCell ref="AY48:AY51"/>
    <mergeCell ref="L45:L47"/>
    <mergeCell ref="M45:M47"/>
    <mergeCell ref="N45:N47"/>
    <mergeCell ref="O45:O47"/>
    <mergeCell ref="P45:P47"/>
    <mergeCell ref="Q45:Q47"/>
    <mergeCell ref="R45:R47"/>
    <mergeCell ref="Z45:Z47"/>
    <mergeCell ref="AA45:AA47"/>
    <mergeCell ref="AB45:AB47"/>
    <mergeCell ref="AE45:AE47"/>
    <mergeCell ref="AF45:AF47"/>
    <mergeCell ref="AG45:AG47"/>
    <mergeCell ref="S45:S47"/>
    <mergeCell ref="T45:T47"/>
    <mergeCell ref="U45:U47"/>
    <mergeCell ref="V45:V47"/>
    <mergeCell ref="W45:W47"/>
    <mergeCell ref="X45:X47"/>
    <mergeCell ref="Y45:Y47"/>
    <mergeCell ref="B45:B47"/>
    <mergeCell ref="C45:C47"/>
    <mergeCell ref="D45:D47"/>
    <mergeCell ref="G45:G47"/>
    <mergeCell ref="H45:H47"/>
    <mergeCell ref="J45:J47"/>
    <mergeCell ref="K45:K47"/>
    <mergeCell ref="B48:B51"/>
    <mergeCell ref="C48:C51"/>
    <mergeCell ref="D48:D51"/>
    <mergeCell ref="F48:F51"/>
    <mergeCell ref="G48:G51"/>
    <mergeCell ref="H48:H51"/>
    <mergeCell ref="J48:J51"/>
    <mergeCell ref="K48:K51"/>
    <mergeCell ref="L48:L51"/>
    <mergeCell ref="M48:M51"/>
    <mergeCell ref="N48:N51"/>
    <mergeCell ref="O48:O51"/>
    <mergeCell ref="P48:P51"/>
    <mergeCell ref="Q48:Q51"/>
    <mergeCell ref="R48:R51"/>
    <mergeCell ref="S48:S51"/>
    <mergeCell ref="T48:T51"/>
    <mergeCell ref="U48:U51"/>
    <mergeCell ref="V48:V51"/>
    <mergeCell ref="W48:W51"/>
    <mergeCell ref="X48:X51"/>
    <mergeCell ref="B52:B53"/>
    <mergeCell ref="C52:C53"/>
    <mergeCell ref="D52:D53"/>
    <mergeCell ref="G52:G53"/>
    <mergeCell ref="H52:H53"/>
    <mergeCell ref="I52:I53"/>
    <mergeCell ref="J52:J53"/>
    <mergeCell ref="K52:K53"/>
    <mergeCell ref="L52:L53"/>
    <mergeCell ref="M52:M53"/>
    <mergeCell ref="N52:N53"/>
    <mergeCell ref="O52:O53"/>
    <mergeCell ref="P52:P53"/>
    <mergeCell ref="Q52:Q53"/>
    <mergeCell ref="R52:R53"/>
    <mergeCell ref="S52:S53"/>
    <mergeCell ref="T52:T53"/>
    <mergeCell ref="U52:U53"/>
    <mergeCell ref="V52:V53"/>
    <mergeCell ref="W52:W53"/>
    <mergeCell ref="X52:X53"/>
    <mergeCell ref="AF52:AF53"/>
    <mergeCell ref="AG52:AG53"/>
    <mergeCell ref="Y52:Y53"/>
    <mergeCell ref="Z52:Z53"/>
    <mergeCell ref="AA52:AA53"/>
    <mergeCell ref="AB52:AB53"/>
    <mergeCell ref="AC52:AC53"/>
    <mergeCell ref="AD52:AD53"/>
    <mergeCell ref="AE52:AE53"/>
    <mergeCell ref="R36:R40"/>
    <mergeCell ref="S36:S40"/>
    <mergeCell ref="K36:K40"/>
    <mergeCell ref="L36:L40"/>
    <mergeCell ref="M36:M40"/>
    <mergeCell ref="N36:N40"/>
    <mergeCell ref="O36:O40"/>
    <mergeCell ref="P36:P40"/>
    <mergeCell ref="Q36:Q40"/>
    <mergeCell ref="K41:K44"/>
    <mergeCell ref="L41:L44"/>
    <mergeCell ref="M41:M44"/>
    <mergeCell ref="N41:N44"/>
    <mergeCell ref="O41:O44"/>
    <mergeCell ref="P41:P44"/>
    <mergeCell ref="Q41:Q44"/>
    <mergeCell ref="R41:R44"/>
    <mergeCell ref="S41:S44"/>
    <mergeCell ref="T41:T44"/>
    <mergeCell ref="U41:U44"/>
    <mergeCell ref="V41:V44"/>
    <mergeCell ref="W41:W44"/>
    <mergeCell ref="X41:X44"/>
    <mergeCell ref="AK41:AK44"/>
    <mergeCell ref="AM41:AM44"/>
    <mergeCell ref="AO41:AO44"/>
    <mergeCell ref="AQ41:AQ44"/>
    <mergeCell ref="AS41:AS44"/>
    <mergeCell ref="AU41:AU44"/>
    <mergeCell ref="Y41:Y44"/>
    <mergeCell ref="Z41:Z44"/>
    <mergeCell ref="AA41:AA44"/>
    <mergeCell ref="AB41:AB44"/>
    <mergeCell ref="AE41:AE44"/>
    <mergeCell ref="AG41:AG44"/>
    <mergeCell ref="AI41:AI44"/>
    <mergeCell ref="B41:B44"/>
    <mergeCell ref="C41:C44"/>
    <mergeCell ref="D41:D44"/>
    <mergeCell ref="F41:F44"/>
    <mergeCell ref="G41:G44"/>
    <mergeCell ref="H41:H44"/>
    <mergeCell ref="J41:J44"/>
    <mergeCell ref="AL7:AL9"/>
    <mergeCell ref="AM7:AM9"/>
    <mergeCell ref="H7:AG7"/>
    <mergeCell ref="J8:AB8"/>
    <mergeCell ref="AH7:AH9"/>
    <mergeCell ref="AG8:AG9"/>
    <mergeCell ref="E7:E9"/>
    <mergeCell ref="F7:F9"/>
    <mergeCell ref="AI7:AI9"/>
    <mergeCell ref="AJ7:AJ9"/>
    <mergeCell ref="AK7:AK9"/>
    <mergeCell ref="H8:H9"/>
    <mergeCell ref="AE8:AE9"/>
    <mergeCell ref="B7:B9"/>
    <mergeCell ref="B10:B11"/>
    <mergeCell ref="C10:C11"/>
    <mergeCell ref="D10:D11"/>
    <mergeCell ref="AO7:AO9"/>
    <mergeCell ref="AP7:AP9"/>
    <mergeCell ref="AQ7:AQ9"/>
    <mergeCell ref="AR7:AR9"/>
    <mergeCell ref="BT7:BU8"/>
    <mergeCell ref="BV7:BW8"/>
    <mergeCell ref="BX7:BY8"/>
    <mergeCell ref="AZ7:AZ9"/>
    <mergeCell ref="BA7:BA9"/>
    <mergeCell ref="BB7:BC9"/>
    <mergeCell ref="BD7:BD9"/>
    <mergeCell ref="BE7:BE9"/>
    <mergeCell ref="BF7:BL8"/>
    <mergeCell ref="BM7:BR8"/>
    <mergeCell ref="BF9:BG9"/>
    <mergeCell ref="AS7:AS9"/>
    <mergeCell ref="AT7:AT9"/>
    <mergeCell ref="AU7:AU9"/>
    <mergeCell ref="AV7:AV9"/>
    <mergeCell ref="AW7:AW9"/>
    <mergeCell ref="AX7:AX9"/>
    <mergeCell ref="AY7:AY9"/>
    <mergeCell ref="B2:C5"/>
    <mergeCell ref="D2:F3"/>
    <mergeCell ref="D4:F5"/>
    <mergeCell ref="G4:G5"/>
    <mergeCell ref="C7:C9"/>
    <mergeCell ref="D7:D9"/>
    <mergeCell ref="G7:G9"/>
    <mergeCell ref="G12:G13"/>
    <mergeCell ref="AN7:AN9"/>
    <mergeCell ref="V12:V13"/>
    <mergeCell ref="W12:W13"/>
    <mergeCell ref="O12:O13"/>
    <mergeCell ref="P12:P13"/>
    <mergeCell ref="Q12:Q13"/>
    <mergeCell ref="R12:R13"/>
    <mergeCell ref="S12:S13"/>
    <mergeCell ref="T12:T13"/>
    <mergeCell ref="U12:U13"/>
    <mergeCell ref="P10:P11"/>
    <mergeCell ref="Q10:Q11"/>
    <mergeCell ref="R10:R11"/>
    <mergeCell ref="S10:S11"/>
    <mergeCell ref="T10:T11"/>
    <mergeCell ref="AB10:AB11"/>
    <mergeCell ref="AC10:AC11"/>
    <mergeCell ref="B12:B13"/>
    <mergeCell ref="C12:C13"/>
    <mergeCell ref="D12:D13"/>
    <mergeCell ref="G10:G11"/>
    <mergeCell ref="H10:H11"/>
    <mergeCell ref="I10:I11"/>
    <mergeCell ref="J10:J11"/>
    <mergeCell ref="K10:K11"/>
    <mergeCell ref="L10:L11"/>
    <mergeCell ref="M10:M11"/>
    <mergeCell ref="N10:N11"/>
    <mergeCell ref="O10:O11"/>
    <mergeCell ref="H12:H13"/>
    <mergeCell ref="J12:J13"/>
    <mergeCell ref="K12:K13"/>
    <mergeCell ref="L12:L13"/>
    <mergeCell ref="M12:M13"/>
    <mergeCell ref="N12:N13"/>
    <mergeCell ref="X12:X13"/>
    <mergeCell ref="Y12:Y13"/>
    <mergeCell ref="Z12:Z13"/>
    <mergeCell ref="AA12:AA13"/>
    <mergeCell ref="AB12:AB13"/>
    <mergeCell ref="AE12:AE13"/>
    <mergeCell ref="AG12:AG13"/>
    <mergeCell ref="U10:U11"/>
    <mergeCell ref="V10:V11"/>
    <mergeCell ref="W10:W11"/>
    <mergeCell ref="X10:X11"/>
    <mergeCell ref="Y10:Y11"/>
    <mergeCell ref="Z10:Z11"/>
    <mergeCell ref="AA10:AA11"/>
    <mergeCell ref="AD10:AD11"/>
    <mergeCell ref="AE10:AE11"/>
    <mergeCell ref="AF10:AF11"/>
    <mergeCell ref="AG10:AG11"/>
    <mergeCell ref="BC10:BC11"/>
    <mergeCell ref="BD10:BD11"/>
    <mergeCell ref="BE10:BE11"/>
    <mergeCell ref="BF10:BF11"/>
    <mergeCell ref="BG10:BG11"/>
    <mergeCell ref="BH10:BH11"/>
    <mergeCell ref="BI10:BI11"/>
    <mergeCell ref="BJ12:BJ13"/>
    <mergeCell ref="BK12:BK13"/>
    <mergeCell ref="BH12:BH13"/>
    <mergeCell ref="BD12:BD13"/>
    <mergeCell ref="BE12:BE13"/>
    <mergeCell ref="BF12:BF13"/>
    <mergeCell ref="BG12:BG13"/>
    <mergeCell ref="BI12:BI13"/>
    <mergeCell ref="BD14:BD19"/>
    <mergeCell ref="BE14:BE19"/>
    <mergeCell ref="BJ10:BJ11"/>
    <mergeCell ref="BJ14:BJ19"/>
    <mergeCell ref="BX18:BX19"/>
    <mergeCell ref="BY18:BY19"/>
    <mergeCell ref="BH20:BH23"/>
    <mergeCell ref="BJ20:BJ23"/>
    <mergeCell ref="BD24:BD26"/>
    <mergeCell ref="BE24:BE26"/>
    <mergeCell ref="BH24:BH26"/>
    <mergeCell ref="BJ24:BJ26"/>
    <mergeCell ref="BH14:BH19"/>
    <mergeCell ref="BL20:BL23"/>
    <mergeCell ref="BN20:BN23"/>
    <mergeCell ref="BQ20:BQ23"/>
    <mergeCell ref="BR20:BR23"/>
    <mergeCell ref="BL24:BL26"/>
    <mergeCell ref="BQ24:BQ26"/>
    <mergeCell ref="BR24:BR26"/>
    <mergeCell ref="AE20:AE23"/>
    <mergeCell ref="AG20:AG23"/>
    <mergeCell ref="BD20:BD23"/>
    <mergeCell ref="BE20:BE23"/>
    <mergeCell ref="BH34:BH35"/>
    <mergeCell ref="BH36:BH40"/>
    <mergeCell ref="BH48:BH51"/>
    <mergeCell ref="BH52:BH53"/>
    <mergeCell ref="BK27:BK28"/>
    <mergeCell ref="BD34:BD35"/>
    <mergeCell ref="BE34:BE35"/>
    <mergeCell ref="BJ34:BJ35"/>
    <mergeCell ref="BE36:BE40"/>
    <mergeCell ref="BJ36:BJ40"/>
    <mergeCell ref="BE45:BE47"/>
    <mergeCell ref="BE48:BE51"/>
    <mergeCell ref="BC52:BC53"/>
    <mergeCell ref="BD52:BD53"/>
    <mergeCell ref="BE52:BE53"/>
    <mergeCell ref="BF52:BF53"/>
    <mergeCell ref="BG52:BG53"/>
    <mergeCell ref="BI45:BI47"/>
    <mergeCell ref="BI52:BI53"/>
    <mergeCell ref="BJ52:BJ53"/>
    <mergeCell ref="BK52:BK53"/>
    <mergeCell ref="BL52:BL53"/>
    <mergeCell ref="BD45:BD47"/>
    <mergeCell ref="BF45:BF47"/>
    <mergeCell ref="BG45:BG47"/>
    <mergeCell ref="BH45:BH47"/>
    <mergeCell ref="BJ45:BJ47"/>
    <mergeCell ref="BK45:BK47"/>
    <mergeCell ref="BJ48:BJ51"/>
    <mergeCell ref="BL45:BL47"/>
    <mergeCell ref="BQ52:BQ53"/>
    <mergeCell ref="BR52:BR53"/>
    <mergeCell ref="BL10:BL11"/>
    <mergeCell ref="BR10:BR11"/>
    <mergeCell ref="BT10:BT53"/>
    <mergeCell ref="BU10:BU53"/>
    <mergeCell ref="BP22:BP23"/>
    <mergeCell ref="BR34:BR35"/>
    <mergeCell ref="BM50:BM51"/>
    <mergeCell ref="BR12:BR13"/>
    <mergeCell ref="BQ14:BQ19"/>
    <mergeCell ref="BR14:BR19"/>
    <mergeCell ref="BS39:BS40"/>
    <mergeCell ref="BS18:BS19"/>
    <mergeCell ref="BQ41:BQ44"/>
    <mergeCell ref="BR41:BR44"/>
    <mergeCell ref="BQ27:BQ28"/>
    <mergeCell ref="BR27:BR28"/>
    <mergeCell ref="BQ36:BQ40"/>
    <mergeCell ref="BR36:BR40"/>
    <mergeCell ref="BN39:BN40"/>
    <mergeCell ref="BO27:BO28"/>
    <mergeCell ref="BP27:BP28"/>
    <mergeCell ref="BO39:BO40"/>
    <mergeCell ref="BX39:BX40"/>
    <mergeCell ref="BY39:BY40"/>
    <mergeCell ref="BX42:BX43"/>
    <mergeCell ref="BY42:BY43"/>
    <mergeCell ref="BQ45:BQ47"/>
    <mergeCell ref="BR45:BR47"/>
    <mergeCell ref="BL48:BL51"/>
    <mergeCell ref="BM48:BM49"/>
    <mergeCell ref="BN48:BN51"/>
    <mergeCell ref="BO48:BO51"/>
    <mergeCell ref="BP48:BP51"/>
    <mergeCell ref="BQ48:BQ51"/>
    <mergeCell ref="BR48:BR51"/>
    <mergeCell ref="BS48:BS49"/>
    <mergeCell ref="BX48:BX49"/>
    <mergeCell ref="BY48:BY49"/>
    <mergeCell ref="BX50:BX51"/>
    <mergeCell ref="BY50:BY51"/>
    <mergeCell ref="BS42:BS43"/>
    <mergeCell ref="BS50:BS51"/>
    <mergeCell ref="BP39:BP40"/>
  </mergeCells>
  <conditionalFormatting sqref="AG10:AG12 BL10:BL12 AG14 BL14 AG20 BL20 AG24 BL24 AG27 BL27 AG29:AG31 BL29 BL31:BL33 AG34 AG41 AG45 BL45 AG48 AG52:AG53 BL52:BL53">
    <cfRule type="containsText" dxfId="10" priority="1" operator="containsText" text="baja">
      <formula>NOT(ISERROR(SEARCH(("baja"),(AG10))))</formula>
    </cfRule>
  </conditionalFormatting>
  <conditionalFormatting sqref="AG10:AG12 BL10:BL12 AG14 BL14 AG20 BL20 AG24 BL24 AG27 BL27 AG29:AG31 BL29 BL31:BL33 AG34 AG41 AG45 BL45 AG48 AG52:AG53 BL52:BL53">
    <cfRule type="containsText" dxfId="9" priority="2" operator="containsText" text="Alta">
      <formula>NOT(ISERROR(SEARCH(("Alta"),(AG10))))</formula>
    </cfRule>
  </conditionalFormatting>
  <conditionalFormatting sqref="AG10:AG12 BL10:BL12 AG14 BL14 AG20 BL20 AG24 BL24 AG27 BL27 AG29:AG31 BL29 BL31:BL33 AG34 AG41 AG45 BL45 AG48 AG52:AG53 BL52:BL53">
    <cfRule type="containsText" dxfId="8" priority="3" operator="containsText" text="Moderada">
      <formula>NOT(ISERROR(SEARCH(("Moderada"),(AG10))))</formula>
    </cfRule>
  </conditionalFormatting>
  <conditionalFormatting sqref="AG10:AG12 BL10:BL12 AG14 BL14 AG20 BL20 AG24 BL24 AG27 BL27 AG29:AG31 BL29 BL31:BL33 AG34 AG41 AG45 BL45 AG48 AG52:AG53 BL52:BL53">
    <cfRule type="containsText" dxfId="7" priority="4" operator="containsText" text="Extrema">
      <formula>NOT(ISERROR(SEARCH(("Extrema"),(AG10))))</formula>
    </cfRule>
  </conditionalFormatting>
  <conditionalFormatting sqref="AY10:BB27 AY29:AY48 AZ29:BA35 BB29:BB33 AZ48 BA48:BA53 AY52:AZ53 BB52:BB53">
    <cfRule type="cellIs" dxfId="6" priority="5" operator="between">
      <formula>76</formula>
      <formula>100</formula>
    </cfRule>
  </conditionalFormatting>
  <conditionalFormatting sqref="AY10:BB27 AY29:AY48 AZ29:BA35 BB29:BB33 AZ48 BA48:BA53 AY52:AZ53 BB52:BB53">
    <cfRule type="cellIs" dxfId="5" priority="6" operator="between">
      <formula>1</formula>
      <formula>50</formula>
    </cfRule>
  </conditionalFormatting>
  <conditionalFormatting sqref="AY10:BB27 AY29:AY48 AZ29:BA35 BB29:BB33 AZ48 BA48:BA53 AY52:AZ53 BB52:BB53">
    <cfRule type="cellIs" dxfId="4" priority="7" operator="between">
      <formula>50</formula>
      <formula>75</formula>
    </cfRule>
  </conditionalFormatting>
  <conditionalFormatting sqref="AY10:BB27 AY29:AY48 AZ29:BA35 BB29:BB33 AZ48 BA48:BA53 AY52:AZ53 BB52:BB53">
    <cfRule type="cellIs" dxfId="3" priority="8" operator="between">
      <formula>0</formula>
      <formula>0</formula>
    </cfRule>
  </conditionalFormatting>
  <conditionalFormatting sqref="AY10:BB27 AY29:AY48 AZ29:BA35 BB29:BB33 AZ48 BA48:BA53 AY52:AZ53 BB52:BB53">
    <cfRule type="containsText" dxfId="2" priority="9" operator="containsText" text="Débil">
      <formula>NOT(ISERROR(SEARCH(("Débil"),(AY10))))</formula>
    </cfRule>
  </conditionalFormatting>
  <conditionalFormatting sqref="AY10:BB27 AY29:AY48 AZ29:BA35 BB29:BB33 AZ48 BA48:BA53 AY52:AZ53 BB52:BB53">
    <cfRule type="containsText" dxfId="1" priority="10" operator="containsText" text="Moderado">
      <formula>NOT(ISERROR(SEARCH(("Moderado"),(AY10))))</formula>
    </cfRule>
  </conditionalFormatting>
  <conditionalFormatting sqref="AY10:BB27 AY29:AY48 AZ29:BA35 BB29:BB33 AZ48 BA48:BA53 AY52:AZ53 BB52:BB53">
    <cfRule type="containsText" dxfId="0" priority="11" operator="containsText" text="Fuerte">
      <formula>NOT(ISERROR(SEARCH(("Fuerte"),(AY10))))</formula>
    </cfRule>
  </conditionalFormatting>
  <dataValidations count="9">
    <dataValidation type="list" allowBlank="1" showErrorMessage="1" sqref="AK10:AK27 AK29:AK40 AK45:AK53" xr:uid="{00000000-0002-0000-0100-000000000000}">
      <formula1>Autoridadresp</formula1>
    </dataValidation>
    <dataValidation type="list" allowBlank="1" showErrorMessage="1" sqref="AM10:AM27 AM29:AM40 AM45:AM53" xr:uid="{00000000-0002-0000-0100-000001000000}">
      <formula1>Periodicidad</formula1>
    </dataValidation>
    <dataValidation type="list" allowBlank="1" showErrorMessage="1" sqref="J10:AB10 BE10 J12:AB12 BE12 J14:AB14 BE14 J20:AB20 BE20 J24:AB24 BE24 J27:AB27 BE27 J29:AB29 BE29 J31:AB31 BE31 J34:AB34 J36:AB36 J41:AB41 J45:AB45 BE45 J48:AB48 J52:AB52 BE52" xr:uid="{00000000-0002-0000-0100-000002000000}">
      <formula1>sino</formula1>
    </dataValidation>
    <dataValidation type="list" allowBlank="1" showErrorMessage="1" sqref="AO10:AO27 AO29:AO40 AO45:AO53" xr:uid="{00000000-0002-0000-0100-000003000000}">
      <formula1>Proposito</formula1>
    </dataValidation>
    <dataValidation type="list" allowBlank="1" showErrorMessage="1" sqref="AQ10:AQ27 AQ29:AQ40 AQ45:AQ53" xr:uid="{00000000-0002-0000-0100-000004000000}">
      <formula1>Actcontrol</formula1>
    </dataValidation>
    <dataValidation type="list" allowBlank="1" showErrorMessage="1" sqref="AU10:AU27 AU29:AU35 AU45:AU53" xr:uid="{00000000-0002-0000-0100-000005000000}">
      <formula1>Evidencia</formula1>
    </dataValidation>
    <dataValidation type="list" allowBlank="1" showErrorMessage="1" sqref="AZ10:AZ27 AZ29:AZ35 AZ48 AZ52:AZ53" xr:uid="{00000000-0002-0000-0100-000006000000}">
      <formula1>ejecucioncontrol</formula1>
    </dataValidation>
    <dataValidation type="list" allowBlank="1" showErrorMessage="1" sqref="AS10:AS27 AS29:AS41 AS45:AS53" xr:uid="{00000000-0002-0000-0100-000007000000}">
      <formula1>desviaciones</formula1>
    </dataValidation>
    <dataValidation type="list" allowBlank="1" showErrorMessage="1" sqref="AI10:AI27 AI29:AI40 AI45:AI53" xr:uid="{00000000-0002-0000-0100-000008000000}">
      <formula1>Asignacionresp</formula1>
    </dataValidation>
  </dataValidation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1000"/>
  <sheetViews>
    <sheetView workbookViewId="0">
      <selection sqref="A1:P1"/>
    </sheetView>
  </sheetViews>
  <sheetFormatPr baseColWidth="10" defaultColWidth="12.6640625" defaultRowHeight="15" customHeight="1"/>
  <cols>
    <col min="1" max="1" width="10.6640625" customWidth="1"/>
    <col min="2" max="2" width="8.1640625" customWidth="1"/>
    <col min="3" max="3" width="1.1640625" customWidth="1"/>
    <col min="4" max="4" width="14.1640625" customWidth="1"/>
    <col min="5" max="5" width="9.1640625" customWidth="1"/>
    <col min="6" max="6" width="27" customWidth="1"/>
    <col min="7" max="7" width="21.1640625" customWidth="1"/>
    <col min="8" max="9" width="13" customWidth="1"/>
    <col min="10" max="10" width="16.5" customWidth="1"/>
    <col min="11" max="11" width="10.5" customWidth="1"/>
    <col min="12" max="12" width="14" customWidth="1"/>
    <col min="13" max="13" width="2.6640625" customWidth="1"/>
    <col min="14" max="14" width="9.6640625" customWidth="1"/>
    <col min="15" max="15" width="13.6640625" customWidth="1"/>
    <col min="16" max="16" width="21.83203125" customWidth="1"/>
    <col min="17" max="17" width="24.6640625" hidden="1" customWidth="1"/>
    <col min="18" max="18" width="21.6640625" hidden="1" customWidth="1"/>
    <col min="19" max="19" width="23.6640625" hidden="1" customWidth="1"/>
    <col min="20" max="20" width="20.83203125" hidden="1" customWidth="1"/>
    <col min="21" max="21" width="19.1640625" hidden="1" customWidth="1"/>
    <col min="22" max="22" width="24.1640625" hidden="1" customWidth="1"/>
    <col min="23" max="23" width="37" customWidth="1"/>
    <col min="24" max="24" width="24.6640625" customWidth="1"/>
    <col min="25" max="25" width="14.1640625" customWidth="1"/>
    <col min="26" max="26" width="35" customWidth="1"/>
    <col min="27" max="27" width="29" customWidth="1"/>
    <col min="28" max="28" width="37" customWidth="1"/>
    <col min="29" max="29" width="16.5" customWidth="1"/>
    <col min="30" max="30" width="59.5" customWidth="1"/>
    <col min="31" max="31" width="22.5" customWidth="1"/>
    <col min="32" max="32" width="29.83203125" customWidth="1"/>
    <col min="33" max="33" width="36.33203125" customWidth="1"/>
    <col min="34" max="34" width="34.6640625" customWidth="1"/>
    <col min="35" max="35" width="25.33203125" customWidth="1"/>
  </cols>
  <sheetData>
    <row r="1" spans="1:35" ht="15.75" customHeight="1">
      <c r="A1" s="371" t="s">
        <v>2</v>
      </c>
      <c r="B1" s="372"/>
      <c r="C1" s="372"/>
      <c r="D1" s="372"/>
      <c r="E1" s="372"/>
      <c r="F1" s="372"/>
      <c r="G1" s="372"/>
      <c r="H1" s="372"/>
      <c r="I1" s="372"/>
      <c r="J1" s="372"/>
      <c r="K1" s="372"/>
      <c r="L1" s="372"/>
      <c r="M1" s="372"/>
      <c r="N1" s="372"/>
      <c r="O1" s="372"/>
      <c r="P1" s="373"/>
      <c r="Q1" s="1"/>
      <c r="R1" s="1"/>
      <c r="S1" s="1"/>
      <c r="T1" s="1"/>
      <c r="U1" s="1"/>
      <c r="V1" s="1"/>
      <c r="W1" s="1"/>
      <c r="X1" s="1"/>
      <c r="Y1" s="1"/>
      <c r="Z1" s="1"/>
      <c r="AA1" s="1"/>
      <c r="AB1" s="1"/>
      <c r="AC1" s="4"/>
      <c r="AD1" s="4"/>
      <c r="AE1" s="4"/>
      <c r="AF1" s="4"/>
      <c r="AG1" s="4"/>
      <c r="AH1" s="4"/>
      <c r="AI1" s="4"/>
    </row>
    <row r="2" spans="1:35" ht="24.75" customHeight="1">
      <c r="A2" s="374" t="s">
        <v>4</v>
      </c>
      <c r="B2" s="372"/>
      <c r="C2" s="373"/>
      <c r="D2" s="375" t="s">
        <v>5</v>
      </c>
      <c r="E2" s="376"/>
      <c r="F2" s="376"/>
      <c r="G2" s="376"/>
      <c r="H2" s="377"/>
      <c r="I2" s="8"/>
      <c r="J2" s="9"/>
      <c r="K2" s="8"/>
      <c r="L2" s="8"/>
      <c r="M2" s="8"/>
      <c r="N2" s="8"/>
      <c r="O2" s="8"/>
      <c r="P2" s="8"/>
      <c r="Q2" s="1"/>
      <c r="R2" s="1"/>
      <c r="S2" s="1"/>
      <c r="T2" s="1"/>
      <c r="U2" s="1"/>
      <c r="V2" s="1"/>
      <c r="W2" s="1"/>
      <c r="X2" s="1"/>
      <c r="Y2" s="1"/>
      <c r="Z2" s="1"/>
      <c r="AA2" s="1"/>
      <c r="AB2" s="1"/>
      <c r="AC2" s="4"/>
      <c r="AD2" s="4"/>
      <c r="AE2" s="4"/>
      <c r="AF2" s="4"/>
      <c r="AG2" s="4"/>
      <c r="AH2" s="4"/>
      <c r="AI2" s="4"/>
    </row>
    <row r="3" spans="1:35" ht="9" customHeight="1">
      <c r="A3" s="8"/>
      <c r="B3" s="8"/>
      <c r="C3" s="8"/>
      <c r="D3" s="8"/>
      <c r="E3" s="8"/>
      <c r="F3" s="8"/>
      <c r="G3" s="8"/>
      <c r="H3" s="8"/>
      <c r="I3" s="8"/>
      <c r="J3" s="9"/>
      <c r="K3" s="8"/>
      <c r="L3" s="358" t="s">
        <v>12</v>
      </c>
      <c r="M3" s="329"/>
      <c r="N3" s="361" t="s">
        <v>17</v>
      </c>
      <c r="O3" s="362"/>
      <c r="P3" s="363"/>
      <c r="Q3" s="1"/>
      <c r="R3" s="1"/>
      <c r="S3" s="1"/>
      <c r="T3" s="1"/>
      <c r="U3" s="1"/>
      <c r="V3" s="1"/>
      <c r="W3" s="1"/>
      <c r="X3" s="1"/>
      <c r="Y3" s="1"/>
      <c r="Z3" s="1"/>
      <c r="AA3" s="1"/>
      <c r="AB3" s="1"/>
      <c r="AC3" s="4"/>
      <c r="AD3" s="4"/>
      <c r="AE3" s="4"/>
      <c r="AF3" s="4"/>
      <c r="AG3" s="4"/>
      <c r="AH3" s="4"/>
      <c r="AI3" s="4"/>
    </row>
    <row r="4" spans="1:35" ht="15.75" customHeight="1">
      <c r="A4" s="358" t="s">
        <v>25</v>
      </c>
      <c r="B4" s="328"/>
      <c r="C4" s="329"/>
      <c r="D4" s="361" t="s">
        <v>26</v>
      </c>
      <c r="E4" s="362"/>
      <c r="F4" s="362"/>
      <c r="G4" s="362"/>
      <c r="H4" s="363"/>
      <c r="I4" s="8"/>
      <c r="J4" s="9"/>
      <c r="K4" s="8"/>
      <c r="L4" s="359"/>
      <c r="M4" s="360"/>
      <c r="N4" s="298"/>
      <c r="O4" s="364"/>
      <c r="P4" s="365"/>
      <c r="Q4" s="1"/>
      <c r="R4" s="1"/>
      <c r="S4" s="1"/>
      <c r="T4" s="1"/>
      <c r="U4" s="1"/>
      <c r="V4" s="1"/>
      <c r="W4" s="1"/>
      <c r="X4" s="1"/>
      <c r="Y4" s="1"/>
      <c r="Z4" s="1"/>
      <c r="AA4" s="1"/>
      <c r="AB4" s="1"/>
      <c r="AC4" s="4"/>
      <c r="AD4" s="4"/>
      <c r="AE4" s="4"/>
      <c r="AF4" s="4"/>
      <c r="AG4" s="4"/>
      <c r="AH4" s="4"/>
      <c r="AI4" s="4"/>
    </row>
    <row r="5" spans="1:35" ht="9" customHeight="1">
      <c r="A5" s="359"/>
      <c r="B5" s="368"/>
      <c r="C5" s="360"/>
      <c r="D5" s="298"/>
      <c r="E5" s="364"/>
      <c r="F5" s="364"/>
      <c r="G5" s="364"/>
      <c r="H5" s="365"/>
      <c r="I5" s="8"/>
      <c r="J5" s="9"/>
      <c r="K5" s="8"/>
      <c r="L5" s="8"/>
      <c r="M5" s="8"/>
      <c r="N5" s="8"/>
      <c r="O5" s="8"/>
      <c r="P5" s="8"/>
      <c r="Q5" s="1"/>
      <c r="R5" s="1"/>
      <c r="S5" s="1"/>
      <c r="T5" s="1"/>
      <c r="U5" s="1"/>
      <c r="V5" s="1"/>
      <c r="W5" s="1"/>
      <c r="X5" s="1"/>
      <c r="Y5" s="1"/>
      <c r="Z5" s="1"/>
      <c r="AA5" s="1"/>
      <c r="AB5" s="1"/>
      <c r="AC5" s="4"/>
      <c r="AD5" s="4"/>
      <c r="AE5" s="4"/>
      <c r="AF5" s="4"/>
      <c r="AG5" s="4"/>
      <c r="AH5" s="4"/>
      <c r="AI5" s="4"/>
    </row>
    <row r="6" spans="1:35" ht="9" customHeight="1">
      <c r="A6" s="8"/>
      <c r="B6" s="8"/>
      <c r="C6" s="8"/>
      <c r="D6" s="8"/>
      <c r="E6" s="8"/>
      <c r="F6" s="8"/>
      <c r="G6" s="8"/>
      <c r="H6" s="8"/>
      <c r="I6" s="8"/>
      <c r="J6" s="9"/>
      <c r="K6" s="8"/>
      <c r="L6" s="358" t="s">
        <v>34</v>
      </c>
      <c r="M6" s="329"/>
      <c r="N6" s="361">
        <v>2019</v>
      </c>
      <c r="O6" s="362"/>
      <c r="P6" s="363"/>
      <c r="Q6" s="1"/>
      <c r="R6" s="1"/>
      <c r="S6" s="1"/>
      <c r="T6" s="1"/>
      <c r="U6" s="1"/>
      <c r="V6" s="1"/>
      <c r="W6" s="1"/>
      <c r="X6" s="1"/>
      <c r="Y6" s="1"/>
      <c r="Z6" s="1"/>
      <c r="AA6" s="1"/>
      <c r="AB6" s="1"/>
      <c r="AC6" s="4"/>
      <c r="AD6" s="4"/>
      <c r="AE6" s="4"/>
      <c r="AF6" s="4"/>
      <c r="AG6" s="4"/>
      <c r="AH6" s="4"/>
      <c r="AI6" s="4"/>
    </row>
    <row r="7" spans="1:35" ht="15.75" customHeight="1">
      <c r="A7" s="358" t="s">
        <v>35</v>
      </c>
      <c r="B7" s="328"/>
      <c r="C7" s="329"/>
      <c r="D7" s="361" t="s">
        <v>37</v>
      </c>
      <c r="E7" s="362"/>
      <c r="F7" s="362"/>
      <c r="G7" s="362"/>
      <c r="H7" s="363"/>
      <c r="I7" s="8"/>
      <c r="J7" s="9"/>
      <c r="K7" s="8"/>
      <c r="L7" s="359"/>
      <c r="M7" s="360"/>
      <c r="N7" s="298"/>
      <c r="O7" s="364"/>
      <c r="P7" s="365"/>
      <c r="Q7" s="1"/>
      <c r="R7" s="1"/>
      <c r="S7" s="1"/>
      <c r="T7" s="1"/>
      <c r="U7" s="1"/>
      <c r="V7" s="1"/>
      <c r="W7" s="1"/>
      <c r="X7" s="1"/>
      <c r="Y7" s="1"/>
      <c r="Z7" s="1"/>
      <c r="AA7" s="1"/>
      <c r="AB7" s="1"/>
      <c r="AC7" s="4"/>
      <c r="AD7" s="4"/>
      <c r="AE7" s="4"/>
      <c r="AF7" s="4"/>
      <c r="AG7" s="4"/>
      <c r="AH7" s="4"/>
      <c r="AI7" s="4"/>
    </row>
    <row r="8" spans="1:35" ht="6" customHeight="1">
      <c r="A8" s="366"/>
      <c r="B8" s="267"/>
      <c r="C8" s="367"/>
      <c r="D8" s="338"/>
      <c r="E8" s="267"/>
      <c r="F8" s="267"/>
      <c r="G8" s="267"/>
      <c r="H8" s="369"/>
      <c r="I8" s="8"/>
      <c r="J8" s="9"/>
      <c r="K8" s="8"/>
      <c r="L8" s="8"/>
      <c r="M8" s="8"/>
      <c r="N8" s="8"/>
      <c r="O8" s="8"/>
      <c r="P8" s="8"/>
      <c r="Q8" s="1"/>
      <c r="R8" s="1"/>
      <c r="S8" s="1"/>
      <c r="T8" s="1"/>
      <c r="U8" s="1"/>
      <c r="V8" s="1"/>
      <c r="W8" s="1"/>
      <c r="X8" s="1"/>
      <c r="Y8" s="1"/>
      <c r="Z8" s="1"/>
      <c r="AA8" s="1"/>
      <c r="AB8" s="1"/>
      <c r="AC8" s="4"/>
      <c r="AD8" s="4"/>
      <c r="AE8" s="4"/>
      <c r="AF8" s="4"/>
      <c r="AG8" s="4"/>
      <c r="AH8" s="4"/>
      <c r="AI8" s="4"/>
    </row>
    <row r="9" spans="1:35" ht="3" customHeight="1">
      <c r="A9" s="359"/>
      <c r="B9" s="368"/>
      <c r="C9" s="360"/>
      <c r="D9" s="298"/>
      <c r="E9" s="364"/>
      <c r="F9" s="364"/>
      <c r="G9" s="364"/>
      <c r="H9" s="365"/>
      <c r="I9" s="8"/>
      <c r="J9" s="9"/>
      <c r="K9" s="8"/>
      <c r="L9" s="370" t="s">
        <v>2</v>
      </c>
      <c r="M9" s="328"/>
      <c r="N9" s="328"/>
      <c r="O9" s="328"/>
      <c r="P9" s="329"/>
      <c r="Q9" s="1"/>
      <c r="R9" s="1"/>
      <c r="S9" s="1"/>
      <c r="T9" s="1"/>
      <c r="U9" s="1"/>
      <c r="V9" s="1"/>
      <c r="W9" s="1"/>
      <c r="X9" s="1"/>
      <c r="Y9" s="1"/>
      <c r="Z9" s="1"/>
      <c r="AA9" s="1"/>
      <c r="AB9" s="1"/>
      <c r="AC9" s="4"/>
      <c r="AD9" s="4"/>
      <c r="AE9" s="4"/>
      <c r="AF9" s="4"/>
      <c r="AG9" s="4"/>
      <c r="AH9" s="4"/>
      <c r="AI9" s="4"/>
    </row>
    <row r="10" spans="1:35" ht="10.5" customHeight="1">
      <c r="A10" s="8"/>
      <c r="B10" s="8"/>
      <c r="C10" s="8"/>
      <c r="D10" s="8"/>
      <c r="E10" s="8"/>
      <c r="F10" s="8"/>
      <c r="G10" s="8"/>
      <c r="H10" s="8"/>
      <c r="I10" s="8"/>
      <c r="J10" s="9"/>
      <c r="K10" s="8"/>
      <c r="L10" s="366"/>
      <c r="M10" s="267"/>
      <c r="N10" s="267"/>
      <c r="O10" s="267"/>
      <c r="P10" s="367"/>
      <c r="Q10" s="1"/>
      <c r="R10" s="1"/>
      <c r="S10" s="1"/>
      <c r="T10" s="1"/>
      <c r="U10" s="1"/>
      <c r="V10" s="1"/>
      <c r="W10" s="1"/>
      <c r="X10" s="1"/>
      <c r="Y10" s="1"/>
      <c r="Z10" s="1"/>
      <c r="AA10" s="1"/>
      <c r="AB10" s="1"/>
      <c r="AC10" s="4"/>
      <c r="AD10" s="4"/>
      <c r="AE10" s="4"/>
      <c r="AF10" s="4"/>
      <c r="AG10" s="4"/>
      <c r="AH10" s="4"/>
      <c r="AI10" s="4"/>
    </row>
    <row r="11" spans="1:35" ht="6" customHeight="1">
      <c r="A11" s="358" t="s">
        <v>52</v>
      </c>
      <c r="B11" s="328"/>
      <c r="C11" s="329"/>
      <c r="D11" s="361" t="s">
        <v>53</v>
      </c>
      <c r="E11" s="362"/>
      <c r="F11" s="362"/>
      <c r="G11" s="362"/>
      <c r="H11" s="363"/>
      <c r="I11" s="8"/>
      <c r="J11" s="9"/>
      <c r="K11" s="8"/>
      <c r="L11" s="359"/>
      <c r="M11" s="368"/>
      <c r="N11" s="368"/>
      <c r="O11" s="368"/>
      <c r="P11" s="360"/>
      <c r="Q11" s="1"/>
      <c r="R11" s="1"/>
      <c r="S11" s="1"/>
      <c r="T11" s="1"/>
      <c r="U11" s="1"/>
      <c r="V11" s="1"/>
      <c r="W11" s="1"/>
      <c r="X11" s="1"/>
      <c r="Y11" s="1"/>
      <c r="Z11" s="1"/>
      <c r="AA11" s="1"/>
      <c r="AB11" s="1"/>
      <c r="AC11" s="4"/>
      <c r="AD11" s="4"/>
      <c r="AE11" s="4"/>
      <c r="AF11" s="4"/>
      <c r="AG11" s="4"/>
      <c r="AH11" s="4"/>
      <c r="AI11" s="4"/>
    </row>
    <row r="12" spans="1:35" ht="18.75" customHeight="1">
      <c r="A12" s="359"/>
      <c r="B12" s="368"/>
      <c r="C12" s="360"/>
      <c r="D12" s="298"/>
      <c r="E12" s="364"/>
      <c r="F12" s="364"/>
      <c r="G12" s="364"/>
      <c r="H12" s="365"/>
      <c r="I12" s="8"/>
      <c r="J12" s="9"/>
      <c r="K12" s="8"/>
      <c r="L12" s="8"/>
      <c r="M12" s="8"/>
      <c r="N12" s="8"/>
      <c r="O12" s="8"/>
      <c r="P12" s="8"/>
      <c r="Q12" s="1"/>
      <c r="R12" s="1"/>
      <c r="S12" s="1"/>
      <c r="T12" s="1"/>
      <c r="U12" s="1"/>
      <c r="V12" s="1"/>
      <c r="W12" s="1"/>
      <c r="X12" s="1"/>
      <c r="Y12" s="1"/>
      <c r="Z12" s="1"/>
      <c r="AA12" s="1"/>
      <c r="AB12" s="1"/>
      <c r="AC12" s="4"/>
      <c r="AD12" s="4"/>
      <c r="AE12" s="4"/>
      <c r="AF12" s="4"/>
      <c r="AG12" s="4"/>
      <c r="AH12" s="4"/>
      <c r="AI12" s="4"/>
    </row>
    <row r="13" spans="1:35" ht="19.5" customHeight="1">
      <c r="A13" s="371" t="s">
        <v>2</v>
      </c>
      <c r="B13" s="372"/>
      <c r="C13" s="372"/>
      <c r="D13" s="372"/>
      <c r="E13" s="372"/>
      <c r="F13" s="372"/>
      <c r="G13" s="372"/>
      <c r="H13" s="372"/>
      <c r="I13" s="372"/>
      <c r="J13" s="372"/>
      <c r="K13" s="372"/>
      <c r="L13" s="372"/>
      <c r="M13" s="372"/>
      <c r="N13" s="372"/>
      <c r="O13" s="372"/>
      <c r="P13" s="373"/>
      <c r="Q13" s="1"/>
      <c r="R13" s="1"/>
      <c r="S13" s="1"/>
      <c r="T13" s="1"/>
      <c r="U13" s="1"/>
      <c r="V13" s="1"/>
      <c r="W13" s="1"/>
      <c r="X13" s="1"/>
      <c r="Y13" s="1"/>
      <c r="Z13" s="1"/>
      <c r="AA13" s="1"/>
      <c r="AB13" s="1"/>
      <c r="AC13" s="4"/>
      <c r="AD13" s="4"/>
      <c r="AE13" s="4"/>
      <c r="AF13" s="4"/>
      <c r="AG13" s="4"/>
      <c r="AH13" s="4"/>
      <c r="AI13" s="4"/>
    </row>
    <row r="14" spans="1:35" ht="42" customHeight="1">
      <c r="A14" s="357" t="s">
        <v>57</v>
      </c>
      <c r="B14" s="258"/>
      <c r="C14" s="258"/>
      <c r="D14" s="258"/>
      <c r="E14" s="259"/>
      <c r="F14" s="357" t="s">
        <v>61</v>
      </c>
      <c r="G14" s="258"/>
      <c r="H14" s="258"/>
      <c r="I14" s="258"/>
      <c r="J14" s="258"/>
      <c r="K14" s="258"/>
      <c r="L14" s="259"/>
      <c r="M14" s="357" t="s">
        <v>63</v>
      </c>
      <c r="N14" s="258"/>
      <c r="O14" s="258"/>
      <c r="P14" s="259"/>
      <c r="Q14" s="356" t="s">
        <v>66</v>
      </c>
      <c r="R14" s="259"/>
      <c r="S14" s="356" t="s">
        <v>72</v>
      </c>
      <c r="T14" s="259"/>
      <c r="U14" s="356" t="s">
        <v>73</v>
      </c>
      <c r="V14" s="259"/>
      <c r="W14" s="357" t="s">
        <v>15</v>
      </c>
      <c r="X14" s="258"/>
      <c r="Y14" s="258"/>
      <c r="Z14" s="258"/>
      <c r="AA14" s="259"/>
      <c r="AB14" s="357" t="s">
        <v>16</v>
      </c>
      <c r="AC14" s="258"/>
      <c r="AD14" s="258"/>
      <c r="AE14" s="259"/>
      <c r="AF14" s="357" t="s">
        <v>18</v>
      </c>
      <c r="AG14" s="258"/>
      <c r="AH14" s="258"/>
      <c r="AI14" s="259"/>
    </row>
    <row r="15" spans="1:35" ht="45" customHeight="1">
      <c r="A15" s="13" t="s">
        <v>74</v>
      </c>
      <c r="B15" s="13" t="s">
        <v>75</v>
      </c>
      <c r="C15" s="355" t="s">
        <v>74</v>
      </c>
      <c r="D15" s="259"/>
      <c r="E15" s="13" t="s">
        <v>80</v>
      </c>
      <c r="F15" s="13" t="s">
        <v>82</v>
      </c>
      <c r="G15" s="13" t="s">
        <v>84</v>
      </c>
      <c r="H15" s="355" t="s">
        <v>85</v>
      </c>
      <c r="I15" s="259"/>
      <c r="J15" s="13" t="s">
        <v>88</v>
      </c>
      <c r="K15" s="355" t="s">
        <v>89</v>
      </c>
      <c r="L15" s="259"/>
      <c r="M15" s="355" t="s">
        <v>91</v>
      </c>
      <c r="N15" s="259"/>
      <c r="O15" s="13" t="s">
        <v>92</v>
      </c>
      <c r="P15" s="13" t="s">
        <v>93</v>
      </c>
      <c r="Q15" s="13" t="s">
        <v>94</v>
      </c>
      <c r="R15" s="13" t="s">
        <v>95</v>
      </c>
      <c r="S15" s="13" t="s">
        <v>96</v>
      </c>
      <c r="T15" s="13" t="s">
        <v>95</v>
      </c>
      <c r="U15" s="13" t="s">
        <v>97</v>
      </c>
      <c r="V15" s="13" t="s">
        <v>95</v>
      </c>
      <c r="W15" s="13" t="s">
        <v>29</v>
      </c>
      <c r="X15" s="13" t="s">
        <v>95</v>
      </c>
      <c r="Y15" s="13" t="s">
        <v>98</v>
      </c>
      <c r="Z15" s="13" t="s">
        <v>30</v>
      </c>
      <c r="AA15" s="13" t="s">
        <v>31</v>
      </c>
      <c r="AB15" s="13" t="s">
        <v>29</v>
      </c>
      <c r="AC15" s="13" t="s">
        <v>95</v>
      </c>
      <c r="AD15" s="24" t="s">
        <v>30</v>
      </c>
      <c r="AE15" s="13" t="s">
        <v>32</v>
      </c>
      <c r="AF15" s="13" t="s">
        <v>29</v>
      </c>
      <c r="AG15" s="13" t="s">
        <v>95</v>
      </c>
      <c r="AH15" s="24" t="s">
        <v>30</v>
      </c>
      <c r="AI15" s="13" t="s">
        <v>32</v>
      </c>
    </row>
    <row r="16" spans="1:35" ht="201.75" customHeight="1">
      <c r="A16" s="25" t="s">
        <v>104</v>
      </c>
      <c r="B16" s="26">
        <v>30148</v>
      </c>
      <c r="C16" s="347" t="s">
        <v>109</v>
      </c>
      <c r="D16" s="259"/>
      <c r="E16" s="25" t="s">
        <v>110</v>
      </c>
      <c r="F16" s="25" t="s">
        <v>111</v>
      </c>
      <c r="G16" s="25" t="s">
        <v>112</v>
      </c>
      <c r="H16" s="347" t="s">
        <v>113</v>
      </c>
      <c r="I16" s="259"/>
      <c r="J16" s="26" t="s">
        <v>114</v>
      </c>
      <c r="K16" s="347" t="s">
        <v>115</v>
      </c>
      <c r="L16" s="259"/>
      <c r="M16" s="349">
        <v>43466</v>
      </c>
      <c r="N16" s="259"/>
      <c r="O16" s="28">
        <v>43799</v>
      </c>
      <c r="P16" s="25" t="s">
        <v>125</v>
      </c>
      <c r="Q16" s="25"/>
      <c r="R16" s="16"/>
      <c r="S16" s="26"/>
      <c r="T16" s="30"/>
      <c r="U16" s="26"/>
      <c r="V16" s="30"/>
      <c r="W16" s="16" t="s">
        <v>126</v>
      </c>
      <c r="X16" s="31"/>
      <c r="Y16" s="31"/>
      <c r="Z16" s="30" t="s">
        <v>129</v>
      </c>
      <c r="AA16" s="32">
        <v>0.1</v>
      </c>
      <c r="AB16" s="33" t="s">
        <v>131</v>
      </c>
      <c r="AC16" s="34"/>
      <c r="AD16" s="30" t="s">
        <v>135</v>
      </c>
      <c r="AE16" s="32">
        <v>0.66</v>
      </c>
      <c r="AF16" s="33"/>
      <c r="AG16" s="35"/>
      <c r="AH16" s="37" t="s">
        <v>137</v>
      </c>
      <c r="AI16" s="38">
        <v>0.66</v>
      </c>
    </row>
    <row r="17" spans="1:35" ht="120" customHeight="1">
      <c r="A17" s="25" t="s">
        <v>104</v>
      </c>
      <c r="B17" s="26">
        <v>28724</v>
      </c>
      <c r="C17" s="347" t="s">
        <v>142</v>
      </c>
      <c r="D17" s="259"/>
      <c r="E17" s="25" t="s">
        <v>143</v>
      </c>
      <c r="F17" s="25" t="s">
        <v>144</v>
      </c>
      <c r="G17" s="25" t="s">
        <v>145</v>
      </c>
      <c r="H17" s="347" t="s">
        <v>146</v>
      </c>
      <c r="I17" s="259"/>
      <c r="J17" s="26" t="s">
        <v>147</v>
      </c>
      <c r="K17" s="347" t="s">
        <v>148</v>
      </c>
      <c r="L17" s="259"/>
      <c r="M17" s="349">
        <v>43466</v>
      </c>
      <c r="N17" s="259"/>
      <c r="O17" s="28">
        <v>43799</v>
      </c>
      <c r="P17" s="25" t="s">
        <v>177</v>
      </c>
      <c r="Q17" s="25"/>
      <c r="R17" s="16"/>
      <c r="S17" s="26"/>
      <c r="T17" s="30"/>
      <c r="U17" s="26"/>
      <c r="V17" s="30"/>
      <c r="W17" s="16" t="s">
        <v>180</v>
      </c>
      <c r="X17" s="20"/>
      <c r="Y17" s="31"/>
      <c r="Z17" s="30" t="s">
        <v>183</v>
      </c>
      <c r="AA17" s="32">
        <v>0.2</v>
      </c>
      <c r="AB17" s="33" t="s">
        <v>184</v>
      </c>
      <c r="AC17" s="34"/>
      <c r="AD17" s="30" t="s">
        <v>185</v>
      </c>
      <c r="AE17" s="32">
        <v>1</v>
      </c>
      <c r="AF17" s="33"/>
      <c r="AG17" s="47"/>
      <c r="AH17" s="37" t="s">
        <v>187</v>
      </c>
      <c r="AI17" s="38">
        <v>1</v>
      </c>
    </row>
    <row r="18" spans="1:35" ht="124.5" customHeight="1">
      <c r="A18" s="25" t="s">
        <v>104</v>
      </c>
      <c r="B18" s="26">
        <v>29640</v>
      </c>
      <c r="C18" s="347" t="s">
        <v>188</v>
      </c>
      <c r="D18" s="259"/>
      <c r="E18" s="25" t="s">
        <v>110</v>
      </c>
      <c r="F18" s="25" t="s">
        <v>111</v>
      </c>
      <c r="G18" s="25" t="s">
        <v>112</v>
      </c>
      <c r="H18" s="347" t="s">
        <v>113</v>
      </c>
      <c r="I18" s="259"/>
      <c r="J18" s="26" t="s">
        <v>114</v>
      </c>
      <c r="K18" s="347" t="s">
        <v>115</v>
      </c>
      <c r="L18" s="259"/>
      <c r="M18" s="349">
        <v>43466</v>
      </c>
      <c r="N18" s="259"/>
      <c r="O18" s="28">
        <v>43799</v>
      </c>
      <c r="P18" s="25" t="s">
        <v>125</v>
      </c>
      <c r="Q18" s="25"/>
      <c r="R18" s="16"/>
      <c r="S18" s="20"/>
      <c r="T18" s="20"/>
      <c r="U18" s="20"/>
      <c r="V18" s="20"/>
      <c r="W18" s="16" t="s">
        <v>126</v>
      </c>
      <c r="X18" s="20"/>
      <c r="Y18" s="31"/>
      <c r="Z18" s="30" t="s">
        <v>129</v>
      </c>
      <c r="AA18" s="32">
        <v>0.1</v>
      </c>
      <c r="AB18" s="33" t="s">
        <v>200</v>
      </c>
      <c r="AC18" s="34"/>
      <c r="AD18" s="30" t="s">
        <v>203</v>
      </c>
      <c r="AE18" s="32">
        <v>1</v>
      </c>
      <c r="AF18" s="33"/>
      <c r="AG18" s="47"/>
      <c r="AH18" s="37" t="s">
        <v>206</v>
      </c>
      <c r="AI18" s="38">
        <v>1</v>
      </c>
    </row>
    <row r="19" spans="1:35" ht="144" customHeight="1">
      <c r="A19" s="25" t="s">
        <v>104</v>
      </c>
      <c r="B19" s="26">
        <v>34071</v>
      </c>
      <c r="C19" s="347" t="s">
        <v>208</v>
      </c>
      <c r="D19" s="259"/>
      <c r="E19" s="25" t="s">
        <v>110</v>
      </c>
      <c r="F19" s="25" t="s">
        <v>111</v>
      </c>
      <c r="G19" s="25" t="s">
        <v>112</v>
      </c>
      <c r="H19" s="347" t="s">
        <v>113</v>
      </c>
      <c r="I19" s="259"/>
      <c r="J19" s="26" t="s">
        <v>114</v>
      </c>
      <c r="K19" s="347" t="s">
        <v>115</v>
      </c>
      <c r="L19" s="259"/>
      <c r="M19" s="349">
        <v>43466</v>
      </c>
      <c r="N19" s="259"/>
      <c r="O19" s="28">
        <v>43799</v>
      </c>
      <c r="P19" s="25" t="s">
        <v>125</v>
      </c>
      <c r="Q19" s="25"/>
      <c r="R19" s="16"/>
      <c r="S19" s="20"/>
      <c r="T19" s="20"/>
      <c r="U19" s="20"/>
      <c r="V19" s="20"/>
      <c r="W19" s="16" t="s">
        <v>216</v>
      </c>
      <c r="X19" s="20"/>
      <c r="Y19" s="55"/>
      <c r="Z19" s="30" t="s">
        <v>222</v>
      </c>
      <c r="AA19" s="32">
        <v>0</v>
      </c>
      <c r="AB19" s="33" t="s">
        <v>223</v>
      </c>
      <c r="AC19" s="34"/>
      <c r="AD19" s="30" t="s">
        <v>224</v>
      </c>
      <c r="AE19" s="32">
        <v>0</v>
      </c>
      <c r="AF19" s="33"/>
      <c r="AG19" s="47"/>
      <c r="AH19" s="37" t="s">
        <v>225</v>
      </c>
      <c r="AI19" s="38">
        <v>0</v>
      </c>
    </row>
    <row r="20" spans="1:35" ht="409.5" customHeight="1">
      <c r="A20" s="33" t="s">
        <v>104</v>
      </c>
      <c r="B20" s="26">
        <v>15960</v>
      </c>
      <c r="C20" s="350" t="s">
        <v>226</v>
      </c>
      <c r="D20" s="259"/>
      <c r="E20" s="25" t="s">
        <v>110</v>
      </c>
      <c r="F20" s="25" t="s">
        <v>231</v>
      </c>
      <c r="G20" s="30" t="s">
        <v>232</v>
      </c>
      <c r="H20" s="347" t="s">
        <v>233</v>
      </c>
      <c r="I20" s="259"/>
      <c r="J20" s="59" t="s">
        <v>234</v>
      </c>
      <c r="K20" s="347" t="s">
        <v>239</v>
      </c>
      <c r="L20" s="259"/>
      <c r="M20" s="349" t="s">
        <v>241</v>
      </c>
      <c r="N20" s="259"/>
      <c r="O20" s="60" t="s">
        <v>243</v>
      </c>
      <c r="P20" s="16" t="s">
        <v>245</v>
      </c>
      <c r="Q20" s="25"/>
      <c r="R20" s="16"/>
      <c r="S20" s="20"/>
      <c r="T20" s="20"/>
      <c r="U20" s="20"/>
      <c r="V20" s="20"/>
      <c r="W20" s="16" t="s">
        <v>246</v>
      </c>
      <c r="X20" s="16" t="s">
        <v>247</v>
      </c>
      <c r="Y20" s="30" t="s">
        <v>248</v>
      </c>
      <c r="Z20" s="30" t="s">
        <v>249</v>
      </c>
      <c r="AA20" s="32">
        <v>0</v>
      </c>
      <c r="AB20" s="16" t="s">
        <v>250</v>
      </c>
      <c r="AC20" s="61" t="s">
        <v>251</v>
      </c>
      <c r="AD20" s="30" t="s">
        <v>255</v>
      </c>
      <c r="AE20" s="32">
        <v>0.2</v>
      </c>
      <c r="AF20" s="33" t="s">
        <v>256</v>
      </c>
      <c r="AG20" s="62" t="s">
        <v>257</v>
      </c>
      <c r="AH20" s="63" t="s">
        <v>260</v>
      </c>
      <c r="AI20" s="38">
        <v>0.2</v>
      </c>
    </row>
    <row r="21" spans="1:35" ht="289.5" customHeight="1">
      <c r="A21" s="33" t="s">
        <v>104</v>
      </c>
      <c r="B21" s="54">
        <v>15243</v>
      </c>
      <c r="C21" s="351" t="s">
        <v>263</v>
      </c>
      <c r="D21" s="259"/>
      <c r="E21" s="64" t="s">
        <v>110</v>
      </c>
      <c r="F21" s="25" t="s">
        <v>231</v>
      </c>
      <c r="G21" s="30" t="s">
        <v>232</v>
      </c>
      <c r="H21" s="347" t="s">
        <v>233</v>
      </c>
      <c r="I21" s="259"/>
      <c r="J21" s="59" t="s">
        <v>234</v>
      </c>
      <c r="K21" s="347" t="s">
        <v>271</v>
      </c>
      <c r="L21" s="259"/>
      <c r="M21" s="349" t="s">
        <v>241</v>
      </c>
      <c r="N21" s="259"/>
      <c r="O21" s="60" t="s">
        <v>243</v>
      </c>
      <c r="P21" s="16" t="s">
        <v>273</v>
      </c>
      <c r="Q21" s="25"/>
      <c r="R21" s="16"/>
      <c r="S21" s="20"/>
      <c r="T21" s="20"/>
      <c r="U21" s="20"/>
      <c r="V21" s="20"/>
      <c r="W21" s="16" t="s">
        <v>246</v>
      </c>
      <c r="X21" s="16" t="s">
        <v>277</v>
      </c>
      <c r="Y21" s="30" t="s">
        <v>248</v>
      </c>
      <c r="Z21" s="16" t="s">
        <v>249</v>
      </c>
      <c r="AA21" s="32">
        <v>0</v>
      </c>
      <c r="AB21" s="16" t="s">
        <v>250</v>
      </c>
      <c r="AC21" s="61" t="s">
        <v>251</v>
      </c>
      <c r="AD21" s="16" t="s">
        <v>255</v>
      </c>
      <c r="AE21" s="32">
        <v>0.2</v>
      </c>
      <c r="AF21" s="33" t="s">
        <v>283</v>
      </c>
      <c r="AG21" s="62" t="s">
        <v>257</v>
      </c>
      <c r="AH21" s="63" t="s">
        <v>284</v>
      </c>
      <c r="AI21" s="38">
        <v>0.2</v>
      </c>
    </row>
    <row r="22" spans="1:35" ht="211.5" customHeight="1">
      <c r="A22" s="33" t="s">
        <v>104</v>
      </c>
      <c r="B22" s="54">
        <v>24655</v>
      </c>
      <c r="C22" s="351" t="s">
        <v>285</v>
      </c>
      <c r="D22" s="259"/>
      <c r="E22" s="64" t="s">
        <v>110</v>
      </c>
      <c r="F22" s="30" t="s">
        <v>286</v>
      </c>
      <c r="G22" s="25" t="s">
        <v>232</v>
      </c>
      <c r="H22" s="347" t="s">
        <v>289</v>
      </c>
      <c r="I22" s="259"/>
      <c r="J22" s="59" t="s">
        <v>234</v>
      </c>
      <c r="K22" s="347" t="s">
        <v>291</v>
      </c>
      <c r="L22" s="259"/>
      <c r="M22" s="349" t="s">
        <v>294</v>
      </c>
      <c r="N22" s="259"/>
      <c r="O22" s="67">
        <v>43799</v>
      </c>
      <c r="P22" s="16" t="s">
        <v>299</v>
      </c>
      <c r="Q22" s="25"/>
      <c r="R22" s="16"/>
      <c r="S22" s="20"/>
      <c r="T22" s="20"/>
      <c r="U22" s="20"/>
      <c r="V22" s="20"/>
      <c r="W22" s="16" t="s">
        <v>246</v>
      </c>
      <c r="X22" s="16" t="s">
        <v>304</v>
      </c>
      <c r="Y22" s="30" t="s">
        <v>248</v>
      </c>
      <c r="Z22" s="30" t="s">
        <v>249</v>
      </c>
      <c r="AA22" s="32">
        <v>0</v>
      </c>
      <c r="AB22" s="16" t="s">
        <v>308</v>
      </c>
      <c r="AC22" s="61" t="s">
        <v>251</v>
      </c>
      <c r="AD22" s="30" t="s">
        <v>255</v>
      </c>
      <c r="AE22" s="32">
        <v>0.2</v>
      </c>
      <c r="AF22" s="33" t="s">
        <v>312</v>
      </c>
      <c r="AG22" s="62" t="s">
        <v>257</v>
      </c>
      <c r="AH22" s="63" t="s">
        <v>313</v>
      </c>
      <c r="AI22" s="38">
        <v>0.2</v>
      </c>
    </row>
    <row r="23" spans="1:35" ht="226.5" customHeight="1">
      <c r="A23" s="33" t="s">
        <v>104</v>
      </c>
      <c r="B23" s="54">
        <v>45453</v>
      </c>
      <c r="C23" s="351" t="s">
        <v>316</v>
      </c>
      <c r="D23" s="259"/>
      <c r="E23" s="64" t="s">
        <v>110</v>
      </c>
      <c r="F23" s="30" t="s">
        <v>318</v>
      </c>
      <c r="G23" s="30" t="s">
        <v>232</v>
      </c>
      <c r="H23" s="347" t="s">
        <v>320</v>
      </c>
      <c r="I23" s="259"/>
      <c r="J23" s="59" t="s">
        <v>234</v>
      </c>
      <c r="K23" s="347" t="s">
        <v>321</v>
      </c>
      <c r="L23" s="259"/>
      <c r="M23" s="349" t="s">
        <v>294</v>
      </c>
      <c r="N23" s="259"/>
      <c r="O23" s="67">
        <v>43799</v>
      </c>
      <c r="P23" s="16" t="s">
        <v>299</v>
      </c>
      <c r="Q23" s="25"/>
      <c r="R23" s="16"/>
      <c r="S23" s="20"/>
      <c r="T23" s="20"/>
      <c r="U23" s="20"/>
      <c r="V23" s="20"/>
      <c r="W23" s="16" t="s">
        <v>246</v>
      </c>
      <c r="X23" s="16" t="s">
        <v>323</v>
      </c>
      <c r="Y23" s="30" t="s">
        <v>248</v>
      </c>
      <c r="Z23" s="30" t="s">
        <v>249</v>
      </c>
      <c r="AA23" s="32">
        <v>0</v>
      </c>
      <c r="AB23" s="16" t="s">
        <v>308</v>
      </c>
      <c r="AC23" s="61" t="s">
        <v>251</v>
      </c>
      <c r="AD23" s="30" t="s">
        <v>255</v>
      </c>
      <c r="AE23" s="32">
        <v>0.2</v>
      </c>
      <c r="AF23" s="33" t="s">
        <v>312</v>
      </c>
      <c r="AG23" s="62" t="s">
        <v>257</v>
      </c>
      <c r="AH23" s="63" t="s">
        <v>325</v>
      </c>
      <c r="AI23" s="38">
        <v>0.2</v>
      </c>
    </row>
    <row r="24" spans="1:35" ht="257.25" customHeight="1">
      <c r="A24" s="33" t="s">
        <v>104</v>
      </c>
      <c r="B24" s="54">
        <v>47675</v>
      </c>
      <c r="C24" s="351" t="s">
        <v>326</v>
      </c>
      <c r="D24" s="259"/>
      <c r="E24" s="64" t="s">
        <v>110</v>
      </c>
      <c r="F24" s="30" t="s">
        <v>328</v>
      </c>
      <c r="G24" s="30" t="s">
        <v>232</v>
      </c>
      <c r="H24" s="347" t="s">
        <v>320</v>
      </c>
      <c r="I24" s="259"/>
      <c r="J24" s="59" t="s">
        <v>234</v>
      </c>
      <c r="K24" s="347" t="s">
        <v>329</v>
      </c>
      <c r="L24" s="259"/>
      <c r="M24" s="349" t="s">
        <v>294</v>
      </c>
      <c r="N24" s="259"/>
      <c r="O24" s="67">
        <v>43799</v>
      </c>
      <c r="P24" s="16" t="s">
        <v>331</v>
      </c>
      <c r="Q24" s="25"/>
      <c r="R24" s="16"/>
      <c r="S24" s="20"/>
      <c r="T24" s="20"/>
      <c r="U24" s="20"/>
      <c r="V24" s="20"/>
      <c r="W24" s="16" t="s">
        <v>246</v>
      </c>
      <c r="X24" s="16" t="s">
        <v>323</v>
      </c>
      <c r="Y24" s="30" t="s">
        <v>248</v>
      </c>
      <c r="Z24" s="30" t="s">
        <v>249</v>
      </c>
      <c r="AA24" s="32">
        <v>0</v>
      </c>
      <c r="AB24" s="16" t="s">
        <v>308</v>
      </c>
      <c r="AC24" s="61" t="s">
        <v>251</v>
      </c>
      <c r="AD24" s="30" t="s">
        <v>255</v>
      </c>
      <c r="AE24" s="32">
        <v>0.2</v>
      </c>
      <c r="AF24" s="33" t="s">
        <v>332</v>
      </c>
      <c r="AG24" s="62" t="s">
        <v>333</v>
      </c>
      <c r="AH24" s="63" t="s">
        <v>334</v>
      </c>
      <c r="AI24" s="38">
        <v>0.2</v>
      </c>
    </row>
    <row r="25" spans="1:35" ht="283.5" customHeight="1">
      <c r="A25" s="33" t="s">
        <v>104</v>
      </c>
      <c r="B25" s="54">
        <v>15324</v>
      </c>
      <c r="C25" s="351" t="s">
        <v>336</v>
      </c>
      <c r="D25" s="259"/>
      <c r="E25" s="64" t="s">
        <v>110</v>
      </c>
      <c r="F25" s="30" t="s">
        <v>318</v>
      </c>
      <c r="G25" s="30" t="s">
        <v>232</v>
      </c>
      <c r="H25" s="347" t="s">
        <v>320</v>
      </c>
      <c r="I25" s="259"/>
      <c r="J25" s="59" t="s">
        <v>234</v>
      </c>
      <c r="K25" s="347" t="s">
        <v>329</v>
      </c>
      <c r="L25" s="259"/>
      <c r="M25" s="349" t="s">
        <v>294</v>
      </c>
      <c r="N25" s="259"/>
      <c r="O25" s="67">
        <v>43799</v>
      </c>
      <c r="P25" s="16" t="s">
        <v>299</v>
      </c>
      <c r="Q25" s="25"/>
      <c r="R25" s="16"/>
      <c r="S25" s="20"/>
      <c r="T25" s="20"/>
      <c r="U25" s="20"/>
      <c r="V25" s="20"/>
      <c r="W25" s="16" t="s">
        <v>246</v>
      </c>
      <c r="X25" s="16" t="s">
        <v>323</v>
      </c>
      <c r="Y25" s="30" t="s">
        <v>248</v>
      </c>
      <c r="Z25" s="30" t="s">
        <v>249</v>
      </c>
      <c r="AA25" s="32">
        <v>0</v>
      </c>
      <c r="AB25" s="16" t="s">
        <v>308</v>
      </c>
      <c r="AC25" s="61" t="s">
        <v>251</v>
      </c>
      <c r="AD25" s="30" t="s">
        <v>255</v>
      </c>
      <c r="AE25" s="32">
        <v>0.2</v>
      </c>
      <c r="AF25" s="33" t="s">
        <v>338</v>
      </c>
      <c r="AG25" s="62" t="s">
        <v>257</v>
      </c>
      <c r="AH25" s="63" t="s">
        <v>339</v>
      </c>
      <c r="AI25" s="38">
        <v>0.2</v>
      </c>
    </row>
    <row r="26" spans="1:35" ht="241.5" customHeight="1">
      <c r="A26" s="33" t="s">
        <v>104</v>
      </c>
      <c r="B26" s="54">
        <v>60272</v>
      </c>
      <c r="C26" s="351" t="s">
        <v>340</v>
      </c>
      <c r="D26" s="259"/>
      <c r="E26" s="64" t="s">
        <v>110</v>
      </c>
      <c r="F26" s="30" t="s">
        <v>318</v>
      </c>
      <c r="G26" s="30" t="s">
        <v>232</v>
      </c>
      <c r="H26" s="347" t="s">
        <v>320</v>
      </c>
      <c r="I26" s="259"/>
      <c r="J26" s="59" t="s">
        <v>234</v>
      </c>
      <c r="K26" s="347" t="s">
        <v>329</v>
      </c>
      <c r="L26" s="259"/>
      <c r="M26" s="349" t="s">
        <v>294</v>
      </c>
      <c r="N26" s="259"/>
      <c r="O26" s="67">
        <v>43799</v>
      </c>
      <c r="P26" s="16" t="s">
        <v>299</v>
      </c>
      <c r="Q26" s="25"/>
      <c r="R26" s="16"/>
      <c r="S26" s="20"/>
      <c r="T26" s="20"/>
      <c r="U26" s="20"/>
      <c r="V26" s="20"/>
      <c r="W26" s="16" t="s">
        <v>246</v>
      </c>
      <c r="X26" s="16" t="s">
        <v>323</v>
      </c>
      <c r="Y26" s="30" t="s">
        <v>248</v>
      </c>
      <c r="Z26" s="30" t="s">
        <v>249</v>
      </c>
      <c r="AA26" s="32">
        <v>0</v>
      </c>
      <c r="AB26" s="16" t="s">
        <v>250</v>
      </c>
      <c r="AC26" s="61" t="s">
        <v>251</v>
      </c>
      <c r="AD26" s="30" t="s">
        <v>255</v>
      </c>
      <c r="AE26" s="32">
        <v>0.2</v>
      </c>
      <c r="AF26" s="33" t="s">
        <v>341</v>
      </c>
      <c r="AG26" s="62" t="s">
        <v>257</v>
      </c>
      <c r="AH26" s="63" t="s">
        <v>342</v>
      </c>
      <c r="AI26" s="38">
        <v>0.2</v>
      </c>
    </row>
    <row r="27" spans="1:35" ht="260.25" customHeight="1">
      <c r="A27" s="33" t="s">
        <v>104</v>
      </c>
      <c r="B27" s="54">
        <v>60272</v>
      </c>
      <c r="C27" s="351" t="s">
        <v>343</v>
      </c>
      <c r="D27" s="259"/>
      <c r="E27" s="64" t="s">
        <v>110</v>
      </c>
      <c r="F27" s="30" t="s">
        <v>318</v>
      </c>
      <c r="G27" s="30" t="s">
        <v>232</v>
      </c>
      <c r="H27" s="347" t="s">
        <v>320</v>
      </c>
      <c r="I27" s="259"/>
      <c r="J27" s="59" t="s">
        <v>234</v>
      </c>
      <c r="K27" s="347" t="s">
        <v>329</v>
      </c>
      <c r="L27" s="259"/>
      <c r="M27" s="349" t="s">
        <v>294</v>
      </c>
      <c r="N27" s="259"/>
      <c r="O27" s="67">
        <v>43799</v>
      </c>
      <c r="P27" s="16" t="s">
        <v>299</v>
      </c>
      <c r="Q27" s="25"/>
      <c r="R27" s="16"/>
      <c r="S27" s="20"/>
      <c r="T27" s="20"/>
      <c r="U27" s="20"/>
      <c r="V27" s="20"/>
      <c r="W27" s="16" t="s">
        <v>246</v>
      </c>
      <c r="X27" s="16" t="s">
        <v>323</v>
      </c>
      <c r="Y27" s="30" t="s">
        <v>248</v>
      </c>
      <c r="Z27" s="30" t="s">
        <v>249</v>
      </c>
      <c r="AA27" s="32">
        <v>0</v>
      </c>
      <c r="AB27" s="16" t="s">
        <v>250</v>
      </c>
      <c r="AC27" s="61" t="s">
        <v>251</v>
      </c>
      <c r="AD27" s="30" t="s">
        <v>255</v>
      </c>
      <c r="AE27" s="32">
        <v>0.2</v>
      </c>
      <c r="AF27" s="33" t="s">
        <v>349</v>
      </c>
      <c r="AG27" s="72" t="s">
        <v>257</v>
      </c>
      <c r="AH27" s="63" t="s">
        <v>352</v>
      </c>
      <c r="AI27" s="38">
        <v>0.2</v>
      </c>
    </row>
    <row r="28" spans="1:35" ht="282.75" customHeight="1">
      <c r="A28" s="33" t="s">
        <v>104</v>
      </c>
      <c r="B28" s="54">
        <v>60283</v>
      </c>
      <c r="C28" s="351" t="s">
        <v>353</v>
      </c>
      <c r="D28" s="259"/>
      <c r="E28" s="64" t="s">
        <v>110</v>
      </c>
      <c r="F28" s="30" t="s">
        <v>318</v>
      </c>
      <c r="G28" s="30" t="s">
        <v>232</v>
      </c>
      <c r="H28" s="347" t="s">
        <v>320</v>
      </c>
      <c r="I28" s="259"/>
      <c r="J28" s="59" t="s">
        <v>234</v>
      </c>
      <c r="K28" s="347" t="s">
        <v>329</v>
      </c>
      <c r="L28" s="259"/>
      <c r="M28" s="349" t="s">
        <v>294</v>
      </c>
      <c r="N28" s="259"/>
      <c r="O28" s="67">
        <v>43799</v>
      </c>
      <c r="P28" s="16" t="s">
        <v>299</v>
      </c>
      <c r="Q28" s="25"/>
      <c r="R28" s="16"/>
      <c r="S28" s="20"/>
      <c r="T28" s="20"/>
      <c r="U28" s="20"/>
      <c r="V28" s="20"/>
      <c r="W28" s="16" t="s">
        <v>246</v>
      </c>
      <c r="X28" s="16" t="s">
        <v>323</v>
      </c>
      <c r="Y28" s="30" t="s">
        <v>248</v>
      </c>
      <c r="Z28" s="30" t="s">
        <v>249</v>
      </c>
      <c r="AA28" s="32">
        <v>0</v>
      </c>
      <c r="AB28" s="16" t="s">
        <v>250</v>
      </c>
      <c r="AC28" s="61" t="s">
        <v>251</v>
      </c>
      <c r="AD28" s="30" t="s">
        <v>255</v>
      </c>
      <c r="AE28" s="32">
        <v>0.2</v>
      </c>
      <c r="AF28" s="33" t="s">
        <v>356</v>
      </c>
      <c r="AG28" s="62" t="s">
        <v>257</v>
      </c>
      <c r="AH28" s="63" t="s">
        <v>357</v>
      </c>
      <c r="AI28" s="38">
        <v>0.2</v>
      </c>
    </row>
    <row r="29" spans="1:35" ht="276" customHeight="1">
      <c r="A29" s="33" t="s">
        <v>104</v>
      </c>
      <c r="B29" s="54">
        <v>60287</v>
      </c>
      <c r="C29" s="351" t="s">
        <v>358</v>
      </c>
      <c r="D29" s="259"/>
      <c r="E29" s="64" t="s">
        <v>110</v>
      </c>
      <c r="F29" s="30" t="s">
        <v>318</v>
      </c>
      <c r="G29" s="30" t="s">
        <v>232</v>
      </c>
      <c r="H29" s="347" t="s">
        <v>320</v>
      </c>
      <c r="I29" s="259"/>
      <c r="J29" s="59" t="s">
        <v>234</v>
      </c>
      <c r="K29" s="347" t="s">
        <v>359</v>
      </c>
      <c r="L29" s="259"/>
      <c r="M29" s="349" t="s">
        <v>294</v>
      </c>
      <c r="N29" s="259"/>
      <c r="O29" s="67">
        <v>43799</v>
      </c>
      <c r="P29" s="16" t="s">
        <v>361</v>
      </c>
      <c r="Q29" s="25"/>
      <c r="R29" s="16"/>
      <c r="S29" s="20"/>
      <c r="T29" s="20"/>
      <c r="U29" s="20"/>
      <c r="V29" s="20"/>
      <c r="W29" s="16" t="s">
        <v>246</v>
      </c>
      <c r="X29" s="16" t="s">
        <v>323</v>
      </c>
      <c r="Y29" s="30" t="s">
        <v>363</v>
      </c>
      <c r="Z29" s="33" t="s">
        <v>249</v>
      </c>
      <c r="AA29" s="32">
        <v>0</v>
      </c>
      <c r="AB29" s="16" t="s">
        <v>250</v>
      </c>
      <c r="AC29" s="61" t="s">
        <v>251</v>
      </c>
      <c r="AD29" s="33" t="s">
        <v>255</v>
      </c>
      <c r="AE29" s="32">
        <v>0.2</v>
      </c>
      <c r="AF29" s="33" t="s">
        <v>364</v>
      </c>
      <c r="AG29" s="62" t="s">
        <v>257</v>
      </c>
      <c r="AH29" s="63" t="s">
        <v>365</v>
      </c>
      <c r="AI29" s="38">
        <v>0.2</v>
      </c>
    </row>
    <row r="30" spans="1:35" ht="312" customHeight="1">
      <c r="A30" s="33" t="s">
        <v>104</v>
      </c>
      <c r="B30" s="54">
        <v>60285</v>
      </c>
      <c r="C30" s="350" t="s">
        <v>366</v>
      </c>
      <c r="D30" s="259"/>
      <c r="E30" s="64" t="s">
        <v>110</v>
      </c>
      <c r="F30" s="25" t="s">
        <v>318</v>
      </c>
      <c r="G30" s="30" t="s">
        <v>232</v>
      </c>
      <c r="H30" s="347" t="s">
        <v>320</v>
      </c>
      <c r="I30" s="259"/>
      <c r="J30" s="59" t="s">
        <v>234</v>
      </c>
      <c r="K30" s="347" t="s">
        <v>329</v>
      </c>
      <c r="L30" s="259"/>
      <c r="M30" s="349" t="s">
        <v>294</v>
      </c>
      <c r="N30" s="259"/>
      <c r="O30" s="60">
        <v>43799</v>
      </c>
      <c r="P30" s="16" t="s">
        <v>299</v>
      </c>
      <c r="Q30" s="25"/>
      <c r="R30" s="16"/>
      <c r="S30" s="20"/>
      <c r="T30" s="20"/>
      <c r="U30" s="20"/>
      <c r="V30" s="20"/>
      <c r="W30" s="16" t="s">
        <v>246</v>
      </c>
      <c r="X30" s="16" t="s">
        <v>323</v>
      </c>
      <c r="Y30" s="30" t="s">
        <v>363</v>
      </c>
      <c r="Z30" s="30" t="s">
        <v>249</v>
      </c>
      <c r="AA30" s="32">
        <v>0</v>
      </c>
      <c r="AB30" s="16" t="s">
        <v>250</v>
      </c>
      <c r="AC30" s="61" t="s">
        <v>251</v>
      </c>
      <c r="AD30" s="30" t="s">
        <v>255</v>
      </c>
      <c r="AE30" s="32">
        <v>0.2</v>
      </c>
      <c r="AF30" s="33" t="s">
        <v>364</v>
      </c>
      <c r="AG30" s="62" t="s">
        <v>257</v>
      </c>
      <c r="AH30" s="63" t="s">
        <v>365</v>
      </c>
      <c r="AI30" s="38">
        <v>0.2</v>
      </c>
    </row>
    <row r="31" spans="1:35" ht="409.5" customHeight="1">
      <c r="A31" s="25" t="s">
        <v>104</v>
      </c>
      <c r="B31" s="25" t="s">
        <v>369</v>
      </c>
      <c r="C31" s="347" t="s">
        <v>370</v>
      </c>
      <c r="D31" s="259"/>
      <c r="E31" s="25" t="s">
        <v>371</v>
      </c>
      <c r="F31" s="25" t="s">
        <v>372</v>
      </c>
      <c r="G31" s="25" t="s">
        <v>373</v>
      </c>
      <c r="H31" s="347" t="s">
        <v>374</v>
      </c>
      <c r="I31" s="259"/>
      <c r="J31" s="25" t="s">
        <v>234</v>
      </c>
      <c r="K31" s="347" t="s">
        <v>375</v>
      </c>
      <c r="L31" s="259"/>
      <c r="M31" s="349" t="s">
        <v>376</v>
      </c>
      <c r="N31" s="259"/>
      <c r="O31" s="28">
        <v>43799</v>
      </c>
      <c r="P31" s="25" t="s">
        <v>377</v>
      </c>
      <c r="Q31" s="25"/>
      <c r="R31" s="16"/>
      <c r="S31" s="20"/>
      <c r="T31" s="20"/>
      <c r="U31" s="20"/>
      <c r="V31" s="20"/>
      <c r="W31" s="80" t="s">
        <v>379</v>
      </c>
      <c r="X31" s="20"/>
      <c r="Y31" s="64" t="s">
        <v>380</v>
      </c>
      <c r="Z31" s="30" t="s">
        <v>222</v>
      </c>
      <c r="AA31" s="32">
        <v>0</v>
      </c>
      <c r="AB31" s="31" t="s">
        <v>381</v>
      </c>
      <c r="AC31" s="30" t="s">
        <v>382</v>
      </c>
      <c r="AD31" s="30" t="s">
        <v>383</v>
      </c>
      <c r="AE31" s="32">
        <v>0.2</v>
      </c>
      <c r="AF31" s="33" t="s">
        <v>384</v>
      </c>
      <c r="AG31" s="82" t="s">
        <v>385</v>
      </c>
      <c r="AH31" s="85" t="s">
        <v>387</v>
      </c>
      <c r="AI31" s="38">
        <v>0.2</v>
      </c>
    </row>
    <row r="32" spans="1:35" ht="327.75" customHeight="1">
      <c r="A32" s="25" t="s">
        <v>390</v>
      </c>
      <c r="B32" s="33" t="s">
        <v>391</v>
      </c>
      <c r="C32" s="348" t="s">
        <v>392</v>
      </c>
      <c r="D32" s="259"/>
      <c r="E32" s="25" t="s">
        <v>393</v>
      </c>
      <c r="F32" s="25" t="s">
        <v>394</v>
      </c>
      <c r="G32" s="25" t="s">
        <v>395</v>
      </c>
      <c r="H32" s="347" t="s">
        <v>396</v>
      </c>
      <c r="I32" s="259"/>
      <c r="J32" s="33" t="s">
        <v>397</v>
      </c>
      <c r="K32" s="348" t="s">
        <v>398</v>
      </c>
      <c r="L32" s="259"/>
      <c r="M32" s="348" t="s">
        <v>399</v>
      </c>
      <c r="N32" s="259"/>
      <c r="O32" s="33" t="s">
        <v>400</v>
      </c>
      <c r="P32" s="25" t="s">
        <v>402</v>
      </c>
      <c r="Q32" s="25" t="s">
        <v>402</v>
      </c>
      <c r="R32" s="16"/>
      <c r="S32" s="20"/>
      <c r="T32" s="20"/>
      <c r="U32" s="20"/>
      <c r="V32" s="20"/>
      <c r="W32" s="25" t="s">
        <v>403</v>
      </c>
      <c r="X32" s="20"/>
      <c r="Y32" s="90" t="s">
        <v>404</v>
      </c>
      <c r="Z32" s="30" t="s">
        <v>408</v>
      </c>
      <c r="AA32" s="32">
        <v>0.1</v>
      </c>
      <c r="AB32" s="25" t="s">
        <v>409</v>
      </c>
      <c r="AC32" s="61" t="s">
        <v>411</v>
      </c>
      <c r="AD32" s="30" t="s">
        <v>412</v>
      </c>
      <c r="AE32" s="32">
        <v>0.9</v>
      </c>
      <c r="AF32" s="33" t="s">
        <v>414</v>
      </c>
      <c r="AG32" s="47"/>
      <c r="AH32" s="85" t="s">
        <v>415</v>
      </c>
      <c r="AI32" s="38">
        <v>1</v>
      </c>
    </row>
    <row r="33" spans="1:35" ht="15.75" customHeight="1">
      <c r="A33" s="25" t="s">
        <v>390</v>
      </c>
      <c r="B33" s="33" t="s">
        <v>416</v>
      </c>
      <c r="C33" s="348" t="s">
        <v>417</v>
      </c>
      <c r="D33" s="259"/>
      <c r="E33" s="25" t="s">
        <v>393</v>
      </c>
      <c r="F33" s="25" t="s">
        <v>394</v>
      </c>
      <c r="G33" s="25" t="s">
        <v>395</v>
      </c>
      <c r="H33" s="347" t="s">
        <v>396</v>
      </c>
      <c r="I33" s="259"/>
      <c r="J33" s="33" t="s">
        <v>397</v>
      </c>
      <c r="K33" s="348" t="s">
        <v>398</v>
      </c>
      <c r="L33" s="259"/>
      <c r="M33" s="348" t="s">
        <v>399</v>
      </c>
      <c r="N33" s="259"/>
      <c r="O33" s="33" t="s">
        <v>400</v>
      </c>
      <c r="P33" s="25" t="s">
        <v>402</v>
      </c>
      <c r="Q33" s="25" t="s">
        <v>402</v>
      </c>
      <c r="R33" s="16"/>
      <c r="S33" s="20"/>
      <c r="T33" s="20"/>
      <c r="U33" s="20"/>
      <c r="V33" s="20"/>
      <c r="W33" s="25" t="s">
        <v>403</v>
      </c>
      <c r="X33" s="20"/>
      <c r="Y33" s="90" t="s">
        <v>404</v>
      </c>
      <c r="Z33" s="25" t="s">
        <v>419</v>
      </c>
      <c r="AA33" s="32">
        <v>0.1</v>
      </c>
      <c r="AB33" s="25" t="s">
        <v>409</v>
      </c>
      <c r="AC33" s="61" t="s">
        <v>411</v>
      </c>
      <c r="AD33" s="25" t="s">
        <v>420</v>
      </c>
      <c r="AE33" s="32">
        <v>0.9</v>
      </c>
      <c r="AF33" s="33" t="s">
        <v>421</v>
      </c>
      <c r="AG33" s="47"/>
      <c r="AH33" s="85" t="s">
        <v>415</v>
      </c>
      <c r="AI33" s="38">
        <v>1</v>
      </c>
    </row>
    <row r="34" spans="1:35" ht="168" customHeight="1">
      <c r="A34" s="25" t="s">
        <v>390</v>
      </c>
      <c r="B34" s="33" t="s">
        <v>422</v>
      </c>
      <c r="C34" s="348" t="s">
        <v>423</v>
      </c>
      <c r="D34" s="259"/>
      <c r="E34" s="25" t="s">
        <v>393</v>
      </c>
      <c r="F34" s="25" t="s">
        <v>394</v>
      </c>
      <c r="G34" s="25" t="s">
        <v>395</v>
      </c>
      <c r="H34" s="347" t="s">
        <v>396</v>
      </c>
      <c r="I34" s="259"/>
      <c r="J34" s="33" t="s">
        <v>397</v>
      </c>
      <c r="K34" s="348" t="s">
        <v>398</v>
      </c>
      <c r="L34" s="259"/>
      <c r="M34" s="348" t="s">
        <v>399</v>
      </c>
      <c r="N34" s="259"/>
      <c r="O34" s="33" t="s">
        <v>400</v>
      </c>
      <c r="P34" s="25" t="s">
        <v>402</v>
      </c>
      <c r="Q34" s="25" t="s">
        <v>402</v>
      </c>
      <c r="R34" s="16"/>
      <c r="S34" s="20"/>
      <c r="T34" s="20"/>
      <c r="U34" s="20"/>
      <c r="V34" s="20"/>
      <c r="W34" s="25" t="s">
        <v>403</v>
      </c>
      <c r="X34" s="20"/>
      <c r="Y34" s="90" t="s">
        <v>404</v>
      </c>
      <c r="Z34" s="25" t="s">
        <v>419</v>
      </c>
      <c r="AA34" s="32">
        <v>0.1</v>
      </c>
      <c r="AB34" s="25" t="s">
        <v>409</v>
      </c>
      <c r="AC34" s="61" t="s">
        <v>411</v>
      </c>
      <c r="AD34" s="25" t="s">
        <v>420</v>
      </c>
      <c r="AE34" s="32">
        <v>0.9</v>
      </c>
      <c r="AF34" s="33" t="s">
        <v>421</v>
      </c>
      <c r="AG34" s="47"/>
      <c r="AH34" s="85" t="s">
        <v>415</v>
      </c>
      <c r="AI34" s="38">
        <v>1</v>
      </c>
    </row>
    <row r="35" spans="1:35" ht="187.5" customHeight="1">
      <c r="A35" s="25" t="s">
        <v>425</v>
      </c>
      <c r="B35" s="33">
        <v>15163</v>
      </c>
      <c r="C35" s="348" t="s">
        <v>426</v>
      </c>
      <c r="D35" s="259"/>
      <c r="E35" s="25" t="s">
        <v>393</v>
      </c>
      <c r="F35" s="25" t="s">
        <v>427</v>
      </c>
      <c r="G35" s="25" t="s">
        <v>428</v>
      </c>
      <c r="H35" s="347" t="s">
        <v>113</v>
      </c>
      <c r="I35" s="259"/>
      <c r="J35" s="33" t="s">
        <v>429</v>
      </c>
      <c r="K35" s="347" t="s">
        <v>430</v>
      </c>
      <c r="L35" s="259"/>
      <c r="M35" s="349">
        <v>43466</v>
      </c>
      <c r="N35" s="259"/>
      <c r="O35" s="92">
        <v>43799</v>
      </c>
      <c r="P35" s="25" t="s">
        <v>177</v>
      </c>
      <c r="Q35" s="25"/>
      <c r="R35" s="16"/>
      <c r="S35" s="20"/>
      <c r="T35" s="20"/>
      <c r="U35" s="20"/>
      <c r="V35" s="20"/>
      <c r="W35" s="16" t="s">
        <v>431</v>
      </c>
      <c r="X35" s="20"/>
      <c r="Y35" s="30" t="s">
        <v>432</v>
      </c>
      <c r="Z35" s="30" t="s">
        <v>222</v>
      </c>
      <c r="AA35" s="32">
        <v>0</v>
      </c>
      <c r="AB35" s="30" t="s">
        <v>431</v>
      </c>
      <c r="AC35" s="34"/>
      <c r="AD35" s="30" t="s">
        <v>224</v>
      </c>
      <c r="AE35" s="32">
        <v>0</v>
      </c>
      <c r="AF35" s="30"/>
      <c r="AG35" s="61"/>
      <c r="AH35" s="93" t="s">
        <v>433</v>
      </c>
      <c r="AI35" s="94">
        <v>0</v>
      </c>
    </row>
    <row r="36" spans="1:35" ht="54" customHeight="1">
      <c r="A36" s="95"/>
      <c r="B36" s="96"/>
      <c r="C36" s="345"/>
      <c r="D36" s="267"/>
      <c r="E36" s="95"/>
      <c r="F36" s="95"/>
      <c r="G36" s="95"/>
      <c r="H36" s="345"/>
      <c r="I36" s="267"/>
      <c r="J36" s="96"/>
      <c r="K36" s="345"/>
      <c r="L36" s="267"/>
      <c r="M36" s="346"/>
      <c r="N36" s="267"/>
      <c r="O36" s="97"/>
      <c r="P36" s="95"/>
      <c r="Q36" s="98"/>
      <c r="R36" s="98"/>
      <c r="S36" s="99"/>
      <c r="T36" s="99"/>
      <c r="U36" s="99"/>
      <c r="V36" s="99"/>
      <c r="W36" s="99"/>
      <c r="X36" s="99"/>
      <c r="Y36" s="99"/>
      <c r="Z36" s="100"/>
      <c r="AA36" s="101">
        <f>SUM(AA16:AA35)/20</f>
        <v>3.4999999999999996E-2</v>
      </c>
      <c r="AB36" s="99"/>
      <c r="AC36" s="102"/>
      <c r="AD36" s="102"/>
      <c r="AE36" s="101">
        <f>SUM(AE16:AE35)/20</f>
        <v>0.38800000000000018</v>
      </c>
      <c r="AF36" s="102"/>
      <c r="AG36" s="102"/>
      <c r="AH36" s="102"/>
      <c r="AI36" s="101">
        <f>SUM(AI16:AI35)/20</f>
        <v>0.40300000000000014</v>
      </c>
    </row>
    <row r="37" spans="1:35" ht="49.5" customHeight="1">
      <c r="A37" s="95"/>
      <c r="B37" s="96"/>
      <c r="C37" s="345"/>
      <c r="D37" s="267"/>
      <c r="E37" s="95"/>
      <c r="F37" s="95"/>
      <c r="G37" s="95"/>
      <c r="H37" s="345"/>
      <c r="I37" s="267"/>
      <c r="J37" s="96"/>
      <c r="K37" s="345"/>
      <c r="L37" s="267"/>
      <c r="M37" s="346"/>
      <c r="N37" s="267"/>
      <c r="O37" s="97"/>
      <c r="P37" s="95"/>
      <c r="Q37" s="104"/>
      <c r="R37" s="104"/>
      <c r="S37" s="1"/>
      <c r="T37" s="1"/>
      <c r="U37" s="1"/>
      <c r="V37" s="1"/>
      <c r="W37" s="1"/>
      <c r="X37" s="1"/>
      <c r="Y37" s="1"/>
      <c r="Z37" s="106"/>
      <c r="AA37" s="107"/>
      <c r="AB37" s="1"/>
      <c r="AC37" s="4"/>
      <c r="AD37" s="4"/>
      <c r="AE37" s="4"/>
      <c r="AF37" s="4"/>
      <c r="AG37" s="4"/>
      <c r="AH37" s="4"/>
      <c r="AI37" s="4"/>
    </row>
    <row r="38" spans="1:35" ht="33.75" customHeight="1">
      <c r="A38" s="95"/>
      <c r="B38" s="96"/>
      <c r="C38" s="345"/>
      <c r="D38" s="267"/>
      <c r="E38" s="95"/>
      <c r="F38" s="95"/>
      <c r="G38" s="95"/>
      <c r="H38" s="345"/>
      <c r="I38" s="267"/>
      <c r="J38" s="96"/>
      <c r="K38" s="345"/>
      <c r="L38" s="267"/>
      <c r="M38" s="346"/>
      <c r="N38" s="267"/>
      <c r="O38" s="97"/>
      <c r="P38" s="95"/>
      <c r="Q38" s="108"/>
      <c r="R38" s="1"/>
      <c r="S38" s="1"/>
      <c r="T38" s="1"/>
      <c r="U38" s="1"/>
      <c r="V38" s="1"/>
      <c r="W38" s="1"/>
      <c r="X38" s="1"/>
      <c r="Y38" s="1"/>
      <c r="Z38" s="106"/>
      <c r="AA38" s="107"/>
      <c r="AB38" s="1"/>
      <c r="AC38" s="4"/>
      <c r="AD38" s="4"/>
      <c r="AE38" s="4"/>
      <c r="AF38" s="4"/>
      <c r="AG38" s="4"/>
      <c r="AH38" s="4"/>
      <c r="AI38" s="4"/>
    </row>
    <row r="39" spans="1:35" ht="45" customHeight="1">
      <c r="A39" s="95"/>
      <c r="B39" s="96"/>
      <c r="C39" s="345"/>
      <c r="D39" s="267"/>
      <c r="E39" s="95"/>
      <c r="F39" s="95"/>
      <c r="G39" s="95"/>
      <c r="H39" s="345"/>
      <c r="I39" s="267"/>
      <c r="J39" s="96"/>
      <c r="K39" s="345"/>
      <c r="L39" s="267"/>
      <c r="M39" s="346"/>
      <c r="N39" s="267"/>
      <c r="O39" s="97"/>
      <c r="P39" s="95"/>
      <c r="Q39" s="108"/>
      <c r="R39" s="1"/>
      <c r="S39" s="1"/>
      <c r="T39" s="1"/>
      <c r="U39" s="1"/>
      <c r="V39" s="1"/>
      <c r="W39" s="1"/>
      <c r="X39" s="1"/>
      <c r="Y39" s="1"/>
      <c r="Z39" s="106"/>
      <c r="AA39" s="107"/>
      <c r="AB39" s="1"/>
      <c r="AC39" s="4"/>
      <c r="AD39" s="4"/>
      <c r="AE39" s="4"/>
      <c r="AF39" s="4"/>
      <c r="AG39" s="4"/>
      <c r="AH39" s="4"/>
      <c r="AI39" s="4"/>
    </row>
    <row r="40" spans="1:35" ht="36" customHeight="1">
      <c r="A40" s="95"/>
      <c r="B40" s="96"/>
      <c r="C40" s="345"/>
      <c r="D40" s="267"/>
      <c r="E40" s="95"/>
      <c r="F40" s="95"/>
      <c r="G40" s="95"/>
      <c r="H40" s="345"/>
      <c r="I40" s="267"/>
      <c r="J40" s="96"/>
      <c r="K40" s="345"/>
      <c r="L40" s="267"/>
      <c r="M40" s="346"/>
      <c r="N40" s="267"/>
      <c r="O40" s="97"/>
      <c r="P40" s="95"/>
      <c r="Q40" s="108"/>
      <c r="R40" s="1"/>
      <c r="S40" s="1"/>
      <c r="T40" s="1"/>
      <c r="U40" s="1"/>
      <c r="V40" s="1"/>
      <c r="W40" s="1"/>
      <c r="X40" s="1"/>
      <c r="Y40" s="1"/>
      <c r="Z40" s="106"/>
      <c r="AA40" s="107"/>
      <c r="AB40" s="1"/>
      <c r="AC40" s="4"/>
      <c r="AD40" s="4"/>
      <c r="AE40" s="4"/>
      <c r="AF40" s="4"/>
      <c r="AG40" s="4"/>
      <c r="AH40" s="4"/>
      <c r="AI40" s="4"/>
    </row>
    <row r="41" spans="1:35" ht="124.5" customHeight="1">
      <c r="A41" s="95"/>
      <c r="B41" s="96"/>
      <c r="C41" s="353"/>
      <c r="D41" s="267"/>
      <c r="E41" s="95"/>
      <c r="F41" s="95"/>
      <c r="G41" s="95"/>
      <c r="H41" s="345"/>
      <c r="I41" s="267"/>
      <c r="J41" s="96"/>
      <c r="K41" s="345"/>
      <c r="L41" s="267"/>
      <c r="M41" s="346"/>
      <c r="N41" s="267"/>
      <c r="O41" s="97"/>
      <c r="P41" s="95"/>
      <c r="Q41" s="108"/>
      <c r="R41" s="1"/>
      <c r="S41" s="1"/>
      <c r="T41" s="1"/>
      <c r="U41" s="1"/>
      <c r="V41" s="1"/>
      <c r="W41" s="1"/>
      <c r="X41" s="1"/>
      <c r="Y41" s="1"/>
      <c r="Z41" s="106"/>
      <c r="AA41" s="107"/>
      <c r="AB41" s="1"/>
      <c r="AC41" s="4"/>
      <c r="AD41" s="4"/>
      <c r="AE41" s="4"/>
      <c r="AF41" s="4"/>
      <c r="AG41" s="4"/>
      <c r="AH41" s="4"/>
      <c r="AI41" s="4"/>
    </row>
    <row r="42" spans="1:35" ht="66.75" customHeight="1">
      <c r="A42" s="110"/>
      <c r="B42" s="96"/>
      <c r="C42" s="354"/>
      <c r="D42" s="267"/>
      <c r="E42" s="95"/>
      <c r="F42" s="95"/>
      <c r="G42" s="111"/>
      <c r="H42" s="345"/>
      <c r="I42" s="267"/>
      <c r="J42" s="107"/>
      <c r="K42" s="345"/>
      <c r="L42" s="267"/>
      <c r="M42" s="346"/>
      <c r="N42" s="267"/>
      <c r="O42" s="112"/>
      <c r="P42" s="107"/>
      <c r="Q42" s="111"/>
      <c r="R42" s="106"/>
      <c r="S42" s="1"/>
      <c r="T42" s="1"/>
      <c r="U42" s="1"/>
      <c r="V42" s="1"/>
      <c r="W42" s="1"/>
      <c r="X42" s="1"/>
      <c r="Y42" s="1"/>
      <c r="Z42" s="106"/>
      <c r="AA42" s="107"/>
      <c r="AB42" s="1"/>
      <c r="AC42" s="4"/>
      <c r="AD42" s="4"/>
      <c r="AE42" s="4"/>
      <c r="AF42" s="4"/>
      <c r="AG42" s="4"/>
      <c r="AH42" s="4"/>
      <c r="AI42" s="4"/>
    </row>
    <row r="43" spans="1:35" ht="79.5" hidden="1" customHeight="1">
      <c r="A43" s="110"/>
      <c r="B43" s="114"/>
      <c r="C43" s="354"/>
      <c r="D43" s="267"/>
      <c r="E43" s="1"/>
      <c r="F43" s="1"/>
      <c r="G43" s="95"/>
      <c r="H43" s="345"/>
      <c r="I43" s="267"/>
      <c r="J43" s="114"/>
      <c r="K43" s="345"/>
      <c r="L43" s="267"/>
      <c r="M43" s="346"/>
      <c r="N43" s="267"/>
      <c r="O43" s="1"/>
      <c r="P43" s="107"/>
      <c r="Q43" s="1"/>
      <c r="R43" s="1"/>
      <c r="S43" s="1"/>
      <c r="T43" s="1"/>
      <c r="U43" s="1"/>
      <c r="V43" s="1"/>
      <c r="W43" s="1"/>
      <c r="X43" s="1"/>
      <c r="Y43" s="1"/>
      <c r="Z43" s="106"/>
      <c r="AA43" s="107"/>
      <c r="AB43" s="1"/>
      <c r="AC43" s="4"/>
      <c r="AD43" s="4"/>
      <c r="AE43" s="4"/>
      <c r="AF43" s="4"/>
      <c r="AG43" s="4"/>
      <c r="AH43" s="4"/>
      <c r="AI43" s="4"/>
    </row>
    <row r="44" spans="1:35" ht="168.75" customHeight="1">
      <c r="A44" s="110"/>
      <c r="B44" s="107"/>
      <c r="C44" s="352"/>
      <c r="D44" s="267"/>
      <c r="E44" s="95"/>
      <c r="F44" s="95"/>
      <c r="G44" s="95"/>
      <c r="H44" s="345"/>
      <c r="I44" s="267"/>
      <c r="J44" s="107"/>
      <c r="K44" s="345"/>
      <c r="L44" s="267"/>
      <c r="M44" s="346"/>
      <c r="N44" s="267"/>
      <c r="O44" s="112"/>
      <c r="P44" s="107"/>
      <c r="Q44" s="111"/>
      <c r="R44" s="111"/>
      <c r="S44" s="1"/>
      <c r="T44" s="1"/>
      <c r="U44" s="1"/>
      <c r="V44" s="1"/>
      <c r="W44" s="1"/>
      <c r="X44" s="1"/>
      <c r="Y44" s="1"/>
      <c r="Z44" s="106"/>
      <c r="AA44" s="107"/>
      <c r="AB44" s="1"/>
      <c r="AC44" s="4"/>
      <c r="AD44" s="4"/>
      <c r="AE44" s="4"/>
      <c r="AF44" s="4"/>
      <c r="AG44" s="4"/>
      <c r="AH44" s="4"/>
      <c r="AI44" s="4"/>
    </row>
    <row r="45" spans="1:35" ht="185.25" customHeight="1">
      <c r="A45" s="110"/>
      <c r="B45" s="107"/>
      <c r="C45" s="352"/>
      <c r="D45" s="267"/>
      <c r="E45" s="95"/>
      <c r="F45" s="95"/>
      <c r="G45" s="95"/>
      <c r="H45" s="345"/>
      <c r="I45" s="267"/>
      <c r="J45" s="107"/>
      <c r="K45" s="345"/>
      <c r="L45" s="267"/>
      <c r="M45" s="346"/>
      <c r="N45" s="267"/>
      <c r="O45" s="112"/>
      <c r="P45" s="107"/>
      <c r="Q45" s="111"/>
      <c r="R45" s="111"/>
      <c r="S45" s="1"/>
      <c r="T45" s="1"/>
      <c r="U45" s="1"/>
      <c r="V45" s="1"/>
      <c r="W45" s="1"/>
      <c r="X45" s="1"/>
      <c r="Y45" s="1"/>
      <c r="Z45" s="106"/>
      <c r="AA45" s="107"/>
      <c r="AB45" s="1"/>
      <c r="AC45" s="4"/>
      <c r="AD45" s="4"/>
      <c r="AE45" s="4"/>
      <c r="AF45" s="4"/>
      <c r="AG45" s="4"/>
      <c r="AH45" s="4"/>
      <c r="AI45" s="4"/>
    </row>
    <row r="46" spans="1:35" ht="181.5" customHeight="1">
      <c r="A46" s="110"/>
      <c r="B46" s="107"/>
      <c r="C46" s="352"/>
      <c r="D46" s="267"/>
      <c r="E46" s="95"/>
      <c r="F46" s="95"/>
      <c r="G46" s="95"/>
      <c r="H46" s="345"/>
      <c r="I46" s="267"/>
      <c r="J46" s="107"/>
      <c r="K46" s="345"/>
      <c r="L46" s="267"/>
      <c r="M46" s="346"/>
      <c r="N46" s="267"/>
      <c r="O46" s="112"/>
      <c r="P46" s="107"/>
      <c r="Q46" s="111"/>
      <c r="R46" s="111"/>
      <c r="S46" s="1"/>
      <c r="T46" s="1"/>
      <c r="U46" s="1"/>
      <c r="V46" s="1"/>
      <c r="W46" s="1"/>
      <c r="X46" s="1"/>
      <c r="Y46" s="1"/>
      <c r="Z46" s="106"/>
      <c r="AA46" s="107"/>
      <c r="AB46" s="1"/>
      <c r="AC46" s="4"/>
      <c r="AD46" s="4"/>
      <c r="AE46" s="4"/>
      <c r="AF46" s="4"/>
      <c r="AG46" s="4"/>
      <c r="AH46" s="4"/>
      <c r="AI46" s="4"/>
    </row>
    <row r="47" spans="1:35" ht="12.75" customHeight="1">
      <c r="A47" s="1"/>
      <c r="B47" s="1"/>
      <c r="C47" s="1"/>
      <c r="D47" s="115"/>
      <c r="E47" s="1"/>
      <c r="F47" s="1"/>
      <c r="G47" s="1"/>
      <c r="H47" s="1"/>
      <c r="I47" s="1"/>
      <c r="J47" s="114"/>
      <c r="K47" s="1"/>
      <c r="L47" s="1"/>
      <c r="M47" s="1"/>
      <c r="N47" s="1"/>
      <c r="O47" s="1"/>
      <c r="P47" s="1"/>
      <c r="Q47" s="1"/>
      <c r="R47" s="1"/>
      <c r="S47" s="1"/>
      <c r="T47" s="1"/>
      <c r="U47" s="1"/>
      <c r="V47" s="1"/>
      <c r="W47" s="1"/>
      <c r="X47" s="1"/>
      <c r="Y47" s="1"/>
      <c r="Z47" s="106"/>
      <c r="AA47" s="107"/>
      <c r="AB47" s="1"/>
      <c r="AC47" s="4"/>
      <c r="AD47" s="4"/>
      <c r="AE47" s="4"/>
      <c r="AF47" s="4"/>
      <c r="AG47" s="4"/>
      <c r="AH47" s="4"/>
      <c r="AI47" s="4"/>
    </row>
    <row r="48" spans="1:35" ht="12.75" customHeight="1">
      <c r="A48" s="1"/>
      <c r="B48" s="1"/>
      <c r="C48" s="1"/>
      <c r="D48" s="115"/>
      <c r="E48" s="1"/>
      <c r="F48" s="1"/>
      <c r="G48" s="1"/>
      <c r="H48" s="1"/>
      <c r="I48" s="1"/>
      <c r="J48" s="114"/>
      <c r="K48" s="1"/>
      <c r="L48" s="1"/>
      <c r="M48" s="1"/>
      <c r="N48" s="1"/>
      <c r="O48" s="1"/>
      <c r="P48" s="1"/>
      <c r="Q48" s="1"/>
      <c r="R48" s="1"/>
      <c r="S48" s="1"/>
      <c r="T48" s="1"/>
      <c r="U48" s="1"/>
      <c r="V48" s="1"/>
      <c r="W48" s="1"/>
      <c r="X48" s="1"/>
      <c r="Y48" s="1"/>
      <c r="Z48" s="106"/>
      <c r="AA48" s="107"/>
      <c r="AB48" s="1"/>
      <c r="AC48" s="4"/>
      <c r="AD48" s="4"/>
      <c r="AE48" s="4"/>
      <c r="AF48" s="4"/>
      <c r="AG48" s="4"/>
      <c r="AH48" s="4"/>
      <c r="AI48" s="4"/>
    </row>
    <row r="49" spans="1:35" ht="12.75" customHeight="1">
      <c r="A49" s="1"/>
      <c r="B49" s="1"/>
      <c r="C49" s="1"/>
      <c r="D49" s="115"/>
      <c r="E49" s="1"/>
      <c r="F49" s="1"/>
      <c r="G49" s="1"/>
      <c r="H49" s="1"/>
      <c r="I49" s="1"/>
      <c r="J49" s="114"/>
      <c r="K49" s="1"/>
      <c r="L49" s="1"/>
      <c r="M49" s="1"/>
      <c r="N49" s="1"/>
      <c r="O49" s="1"/>
      <c r="P49" s="1"/>
      <c r="Q49" s="1"/>
      <c r="R49" s="1"/>
      <c r="S49" s="1"/>
      <c r="T49" s="1"/>
      <c r="U49" s="1"/>
      <c r="V49" s="1"/>
      <c r="W49" s="1"/>
      <c r="X49" s="1"/>
      <c r="Y49" s="1"/>
      <c r="Z49" s="106"/>
      <c r="AA49" s="107"/>
      <c r="AB49" s="1"/>
      <c r="AC49" s="4"/>
      <c r="AD49" s="4"/>
      <c r="AE49" s="4"/>
      <c r="AF49" s="4"/>
      <c r="AG49" s="4"/>
      <c r="AH49" s="4"/>
      <c r="AI49" s="4"/>
    </row>
    <row r="50" spans="1:35" ht="12.75" customHeight="1">
      <c r="A50" s="1"/>
      <c r="B50" s="1"/>
      <c r="C50" s="1"/>
      <c r="D50" s="115"/>
      <c r="E50" s="1"/>
      <c r="F50" s="1"/>
      <c r="G50" s="1"/>
      <c r="H50" s="1"/>
      <c r="I50" s="1"/>
      <c r="J50" s="114"/>
      <c r="K50" s="1"/>
      <c r="L50" s="1"/>
      <c r="M50" s="1"/>
      <c r="N50" s="1"/>
      <c r="O50" s="1"/>
      <c r="P50" s="1"/>
      <c r="Q50" s="1"/>
      <c r="R50" s="1"/>
      <c r="S50" s="1"/>
      <c r="T50" s="1"/>
      <c r="U50" s="1"/>
      <c r="V50" s="1"/>
      <c r="W50" s="1"/>
      <c r="X50" s="1"/>
      <c r="Y50" s="1"/>
      <c r="Z50" s="106"/>
      <c r="AA50" s="107"/>
      <c r="AB50" s="1"/>
      <c r="AC50" s="4"/>
      <c r="AD50" s="4"/>
      <c r="AE50" s="4"/>
      <c r="AF50" s="4"/>
      <c r="AG50" s="4"/>
      <c r="AH50" s="4"/>
      <c r="AI50" s="4"/>
    </row>
    <row r="51" spans="1:35" ht="12.75" customHeight="1">
      <c r="A51" s="1"/>
      <c r="B51" s="1"/>
      <c r="C51" s="1"/>
      <c r="D51" s="115"/>
      <c r="E51" s="1"/>
      <c r="F51" s="1"/>
      <c r="G51" s="1"/>
      <c r="H51" s="1"/>
      <c r="I51" s="1"/>
      <c r="J51" s="114"/>
      <c r="K51" s="1"/>
      <c r="L51" s="1"/>
      <c r="M51" s="1"/>
      <c r="N51" s="1"/>
      <c r="O51" s="1"/>
      <c r="P51" s="1"/>
      <c r="Q51" s="1"/>
      <c r="R51" s="1"/>
      <c r="S51" s="1"/>
      <c r="T51" s="1"/>
      <c r="U51" s="1"/>
      <c r="V51" s="1"/>
      <c r="W51" s="1"/>
      <c r="X51" s="1"/>
      <c r="Y51" s="1"/>
      <c r="Z51" s="106"/>
      <c r="AA51" s="107"/>
      <c r="AB51" s="1"/>
      <c r="AC51" s="4"/>
      <c r="AD51" s="4"/>
      <c r="AE51" s="4"/>
      <c r="AF51" s="4"/>
      <c r="AG51" s="4"/>
      <c r="AH51" s="4"/>
      <c r="AI51" s="4"/>
    </row>
    <row r="52" spans="1:35" ht="12.75" customHeight="1">
      <c r="A52" s="1"/>
      <c r="B52" s="1"/>
      <c r="C52" s="1"/>
      <c r="D52" s="115"/>
      <c r="E52" s="1"/>
      <c r="F52" s="1"/>
      <c r="G52" s="1"/>
      <c r="H52" s="1"/>
      <c r="I52" s="1"/>
      <c r="J52" s="114"/>
      <c r="K52" s="1"/>
      <c r="L52" s="1"/>
      <c r="M52" s="1"/>
      <c r="N52" s="1"/>
      <c r="O52" s="1"/>
      <c r="P52" s="1"/>
      <c r="Q52" s="1"/>
      <c r="R52" s="1"/>
      <c r="S52" s="1"/>
      <c r="T52" s="1"/>
      <c r="U52" s="1"/>
      <c r="V52" s="1"/>
      <c r="W52" s="1"/>
      <c r="X52" s="1"/>
      <c r="Y52" s="1"/>
      <c r="Z52" s="106"/>
      <c r="AA52" s="107"/>
      <c r="AB52" s="1"/>
      <c r="AC52" s="4"/>
      <c r="AD52" s="4"/>
      <c r="AE52" s="4"/>
      <c r="AF52" s="4"/>
      <c r="AG52" s="4"/>
      <c r="AH52" s="4"/>
      <c r="AI52" s="4"/>
    </row>
    <row r="53" spans="1:35" ht="12.75" customHeight="1">
      <c r="A53" s="1"/>
      <c r="B53" s="1"/>
      <c r="C53" s="1"/>
      <c r="D53" s="115"/>
      <c r="E53" s="1"/>
      <c r="F53" s="1"/>
      <c r="G53" s="1"/>
      <c r="H53" s="1"/>
      <c r="I53" s="1"/>
      <c r="J53" s="114"/>
      <c r="K53" s="1"/>
      <c r="L53" s="1"/>
      <c r="M53" s="1"/>
      <c r="N53" s="1"/>
      <c r="O53" s="1"/>
      <c r="P53" s="1"/>
      <c r="Q53" s="1"/>
      <c r="R53" s="1"/>
      <c r="S53" s="1"/>
      <c r="T53" s="1"/>
      <c r="U53" s="1"/>
      <c r="V53" s="1"/>
      <c r="W53" s="1"/>
      <c r="X53" s="1"/>
      <c r="Y53" s="1"/>
      <c r="Z53" s="106"/>
      <c r="AA53" s="107"/>
      <c r="AB53" s="1"/>
      <c r="AC53" s="4"/>
      <c r="AD53" s="4"/>
      <c r="AE53" s="4"/>
      <c r="AF53" s="4"/>
      <c r="AG53" s="4"/>
      <c r="AH53" s="4"/>
      <c r="AI53" s="4"/>
    </row>
    <row r="54" spans="1:35" ht="12.75" customHeight="1">
      <c r="A54" s="1"/>
      <c r="B54" s="1"/>
      <c r="C54" s="1"/>
      <c r="D54" s="115"/>
      <c r="E54" s="1"/>
      <c r="F54" s="1"/>
      <c r="G54" s="1"/>
      <c r="H54" s="1"/>
      <c r="I54" s="1"/>
      <c r="J54" s="114"/>
      <c r="K54" s="1"/>
      <c r="L54" s="1"/>
      <c r="M54" s="1"/>
      <c r="N54" s="1"/>
      <c r="O54" s="1"/>
      <c r="P54" s="1"/>
      <c r="Q54" s="1"/>
      <c r="R54" s="1"/>
      <c r="S54" s="1"/>
      <c r="T54" s="1"/>
      <c r="U54" s="1"/>
      <c r="V54" s="1"/>
      <c r="W54" s="1"/>
      <c r="X54" s="1"/>
      <c r="Y54" s="1"/>
      <c r="Z54" s="106"/>
      <c r="AA54" s="107"/>
      <c r="AB54" s="1"/>
      <c r="AC54" s="4"/>
      <c r="AD54" s="4"/>
      <c r="AE54" s="4"/>
      <c r="AF54" s="4"/>
      <c r="AG54" s="4"/>
      <c r="AH54" s="4"/>
      <c r="AI54" s="4"/>
    </row>
    <row r="55" spans="1:35" ht="12.75" customHeight="1">
      <c r="A55" s="1"/>
      <c r="B55" s="1"/>
      <c r="C55" s="1"/>
      <c r="D55" s="115"/>
      <c r="E55" s="1"/>
      <c r="F55" s="1"/>
      <c r="G55" s="1"/>
      <c r="H55" s="1"/>
      <c r="I55" s="1"/>
      <c r="J55" s="114"/>
      <c r="K55" s="1"/>
      <c r="L55" s="1"/>
      <c r="M55" s="1"/>
      <c r="N55" s="1"/>
      <c r="O55" s="1"/>
      <c r="P55" s="1"/>
      <c r="Q55" s="1"/>
      <c r="R55" s="1"/>
      <c r="S55" s="1"/>
      <c r="T55" s="1"/>
      <c r="U55" s="1"/>
      <c r="V55" s="1"/>
      <c r="W55" s="1"/>
      <c r="X55" s="1"/>
      <c r="Y55" s="1"/>
      <c r="Z55" s="106"/>
      <c r="AA55" s="107"/>
      <c r="AB55" s="1"/>
      <c r="AC55" s="4"/>
      <c r="AD55" s="4"/>
      <c r="AE55" s="4"/>
      <c r="AF55" s="4"/>
      <c r="AG55" s="4"/>
      <c r="AH55" s="4"/>
      <c r="AI55" s="4"/>
    </row>
    <row r="56" spans="1:35" ht="12.75" customHeight="1">
      <c r="A56" s="1"/>
      <c r="B56" s="1"/>
      <c r="C56" s="1"/>
      <c r="D56" s="115"/>
      <c r="E56" s="1"/>
      <c r="F56" s="1"/>
      <c r="G56" s="1"/>
      <c r="H56" s="1"/>
      <c r="I56" s="1"/>
      <c r="J56" s="114"/>
      <c r="K56" s="1"/>
      <c r="L56" s="1"/>
      <c r="M56" s="1"/>
      <c r="N56" s="1"/>
      <c r="O56" s="1"/>
      <c r="P56" s="1"/>
      <c r="Q56" s="1"/>
      <c r="R56" s="1"/>
      <c r="S56" s="1"/>
      <c r="T56" s="1"/>
      <c r="U56" s="1"/>
      <c r="V56" s="1"/>
      <c r="W56" s="1"/>
      <c r="X56" s="1"/>
      <c r="Y56" s="1"/>
      <c r="Z56" s="106"/>
      <c r="AA56" s="107"/>
      <c r="AB56" s="1"/>
      <c r="AC56" s="4"/>
      <c r="AD56" s="4"/>
      <c r="AE56" s="4"/>
      <c r="AF56" s="4"/>
      <c r="AG56" s="4"/>
      <c r="AH56" s="4"/>
      <c r="AI56" s="4"/>
    </row>
    <row r="57" spans="1:35" ht="12.75" customHeight="1">
      <c r="A57" s="1"/>
      <c r="B57" s="1"/>
      <c r="C57" s="1"/>
      <c r="D57" s="115"/>
      <c r="E57" s="1"/>
      <c r="F57" s="1"/>
      <c r="G57" s="1"/>
      <c r="H57" s="1"/>
      <c r="I57" s="1"/>
      <c r="J57" s="114"/>
      <c r="K57" s="1"/>
      <c r="L57" s="1"/>
      <c r="M57" s="1"/>
      <c r="N57" s="1"/>
      <c r="O57" s="1"/>
      <c r="P57" s="1"/>
      <c r="Q57" s="1"/>
      <c r="R57" s="1"/>
      <c r="S57" s="1"/>
      <c r="T57" s="1"/>
      <c r="U57" s="1"/>
      <c r="V57" s="1"/>
      <c r="W57" s="1"/>
      <c r="X57" s="1"/>
      <c r="Y57" s="1"/>
      <c r="Z57" s="106"/>
      <c r="AA57" s="107"/>
      <c r="AB57" s="1"/>
      <c r="AC57" s="4"/>
      <c r="AD57" s="4"/>
      <c r="AE57" s="4"/>
      <c r="AF57" s="4"/>
      <c r="AG57" s="4"/>
      <c r="AH57" s="4"/>
      <c r="AI57" s="4"/>
    </row>
    <row r="58" spans="1:35" ht="12.75" customHeight="1">
      <c r="A58" s="1"/>
      <c r="B58" s="1"/>
      <c r="C58" s="1"/>
      <c r="D58" s="115"/>
      <c r="E58" s="1"/>
      <c r="F58" s="1"/>
      <c r="G58" s="1"/>
      <c r="H58" s="1"/>
      <c r="I58" s="1"/>
      <c r="J58" s="114"/>
      <c r="K58" s="1"/>
      <c r="L58" s="1"/>
      <c r="M58" s="1"/>
      <c r="N58" s="1"/>
      <c r="O58" s="1"/>
      <c r="P58" s="1"/>
      <c r="Q58" s="1"/>
      <c r="R58" s="1"/>
      <c r="S58" s="1"/>
      <c r="T58" s="1"/>
      <c r="U58" s="1"/>
      <c r="V58" s="1"/>
      <c r="W58" s="1"/>
      <c r="X58" s="1"/>
      <c r="Y58" s="1"/>
      <c r="Z58" s="106"/>
      <c r="AA58" s="107"/>
      <c r="AB58" s="1"/>
      <c r="AC58" s="4"/>
      <c r="AD58" s="4"/>
      <c r="AE58" s="4"/>
      <c r="AF58" s="4"/>
      <c r="AG58" s="4"/>
      <c r="AH58" s="4"/>
      <c r="AI58" s="4"/>
    </row>
    <row r="59" spans="1:35" ht="12.75" customHeight="1">
      <c r="A59" s="1"/>
      <c r="B59" s="1"/>
      <c r="C59" s="1"/>
      <c r="D59" s="115"/>
      <c r="E59" s="1"/>
      <c r="F59" s="1"/>
      <c r="G59" s="1"/>
      <c r="H59" s="1"/>
      <c r="I59" s="1"/>
      <c r="J59" s="114"/>
      <c r="K59" s="1"/>
      <c r="L59" s="1"/>
      <c r="M59" s="1"/>
      <c r="N59" s="1"/>
      <c r="O59" s="1"/>
      <c r="P59" s="1"/>
      <c r="Q59" s="1"/>
      <c r="R59" s="1"/>
      <c r="S59" s="1"/>
      <c r="T59" s="1"/>
      <c r="U59" s="1"/>
      <c r="V59" s="1"/>
      <c r="W59" s="1"/>
      <c r="X59" s="1"/>
      <c r="Y59" s="1"/>
      <c r="Z59" s="106"/>
      <c r="AA59" s="107"/>
      <c r="AB59" s="1"/>
      <c r="AC59" s="4"/>
      <c r="AD59" s="4"/>
      <c r="AE59" s="4"/>
      <c r="AF59" s="4"/>
      <c r="AG59" s="4"/>
      <c r="AH59" s="4"/>
      <c r="AI59" s="4"/>
    </row>
    <row r="60" spans="1:35" ht="12.75" customHeight="1">
      <c r="A60" s="1"/>
      <c r="B60" s="1"/>
      <c r="C60" s="1"/>
      <c r="D60" s="115"/>
      <c r="E60" s="1"/>
      <c r="F60" s="1"/>
      <c r="G60" s="1"/>
      <c r="H60" s="1"/>
      <c r="I60" s="1"/>
      <c r="J60" s="114"/>
      <c r="K60" s="1"/>
      <c r="L60" s="1"/>
      <c r="M60" s="1"/>
      <c r="N60" s="1"/>
      <c r="O60" s="1"/>
      <c r="P60" s="1"/>
      <c r="Q60" s="1"/>
      <c r="R60" s="1"/>
      <c r="S60" s="1"/>
      <c r="T60" s="1"/>
      <c r="U60" s="1"/>
      <c r="V60" s="1"/>
      <c r="W60" s="1"/>
      <c r="X60" s="1"/>
      <c r="Y60" s="1"/>
      <c r="Z60" s="106"/>
      <c r="AA60" s="107"/>
      <c r="AB60" s="1"/>
      <c r="AC60" s="4"/>
      <c r="AD60" s="4"/>
      <c r="AE60" s="4"/>
      <c r="AF60" s="4"/>
      <c r="AG60" s="4"/>
      <c r="AH60" s="4"/>
      <c r="AI60" s="4"/>
    </row>
    <row r="61" spans="1:35" ht="12.75" customHeight="1">
      <c r="A61" s="1"/>
      <c r="B61" s="1"/>
      <c r="C61" s="1"/>
      <c r="D61" s="115"/>
      <c r="E61" s="1"/>
      <c r="F61" s="1"/>
      <c r="G61" s="1"/>
      <c r="H61" s="1"/>
      <c r="I61" s="1"/>
      <c r="J61" s="114"/>
      <c r="K61" s="1"/>
      <c r="L61" s="1"/>
      <c r="M61" s="1"/>
      <c r="N61" s="1"/>
      <c r="O61" s="1"/>
      <c r="P61" s="1"/>
      <c r="Q61" s="1"/>
      <c r="R61" s="1"/>
      <c r="S61" s="1"/>
      <c r="T61" s="1"/>
      <c r="U61" s="1"/>
      <c r="V61" s="1"/>
      <c r="W61" s="1"/>
      <c r="X61" s="1"/>
      <c r="Y61" s="1"/>
      <c r="Z61" s="106"/>
      <c r="AA61" s="107"/>
      <c r="AB61" s="1"/>
      <c r="AC61" s="4"/>
      <c r="AD61" s="4"/>
      <c r="AE61" s="4"/>
      <c r="AF61" s="4"/>
      <c r="AG61" s="4"/>
      <c r="AH61" s="4"/>
      <c r="AI61" s="4"/>
    </row>
    <row r="62" spans="1:35" ht="12.75" customHeight="1">
      <c r="A62" s="1"/>
      <c r="B62" s="1"/>
      <c r="C62" s="1"/>
      <c r="D62" s="115"/>
      <c r="E62" s="1"/>
      <c r="F62" s="1"/>
      <c r="G62" s="1"/>
      <c r="H62" s="1"/>
      <c r="I62" s="1"/>
      <c r="J62" s="114"/>
      <c r="K62" s="1"/>
      <c r="L62" s="1"/>
      <c r="M62" s="1"/>
      <c r="N62" s="1"/>
      <c r="O62" s="1"/>
      <c r="P62" s="1"/>
      <c r="Q62" s="1"/>
      <c r="R62" s="1"/>
      <c r="S62" s="1"/>
      <c r="T62" s="1"/>
      <c r="U62" s="1"/>
      <c r="V62" s="1"/>
      <c r="W62" s="1"/>
      <c r="X62" s="1"/>
      <c r="Y62" s="1"/>
      <c r="Z62" s="106"/>
      <c r="AA62" s="107"/>
      <c r="AB62" s="1"/>
      <c r="AC62" s="4"/>
      <c r="AD62" s="4"/>
      <c r="AE62" s="4"/>
      <c r="AF62" s="4"/>
      <c r="AG62" s="4"/>
      <c r="AH62" s="4"/>
      <c r="AI62" s="4"/>
    </row>
    <row r="63" spans="1:35" ht="12.75" customHeight="1">
      <c r="A63" s="1"/>
      <c r="B63" s="1"/>
      <c r="C63" s="1"/>
      <c r="D63" s="115"/>
      <c r="E63" s="1"/>
      <c r="F63" s="1"/>
      <c r="G63" s="1"/>
      <c r="H63" s="1"/>
      <c r="I63" s="1"/>
      <c r="J63" s="114"/>
      <c r="K63" s="1"/>
      <c r="L63" s="1"/>
      <c r="M63" s="1"/>
      <c r="N63" s="1"/>
      <c r="O63" s="1"/>
      <c r="P63" s="1"/>
      <c r="Q63" s="1"/>
      <c r="R63" s="1"/>
      <c r="S63" s="1"/>
      <c r="T63" s="1"/>
      <c r="U63" s="1"/>
      <c r="V63" s="1"/>
      <c r="W63" s="1"/>
      <c r="X63" s="1"/>
      <c r="Y63" s="1"/>
      <c r="Z63" s="106"/>
      <c r="AA63" s="107"/>
      <c r="AB63" s="1"/>
      <c r="AC63" s="4"/>
      <c r="AD63" s="4"/>
      <c r="AE63" s="4"/>
      <c r="AF63" s="4"/>
      <c r="AG63" s="4"/>
      <c r="AH63" s="4"/>
      <c r="AI63" s="4"/>
    </row>
    <row r="64" spans="1:35" ht="12.75" customHeight="1">
      <c r="A64" s="1"/>
      <c r="B64" s="1"/>
      <c r="C64" s="1"/>
      <c r="D64" s="115"/>
      <c r="E64" s="1"/>
      <c r="F64" s="1"/>
      <c r="G64" s="1"/>
      <c r="H64" s="1"/>
      <c r="I64" s="1"/>
      <c r="J64" s="114"/>
      <c r="K64" s="1"/>
      <c r="L64" s="1"/>
      <c r="M64" s="1"/>
      <c r="N64" s="1"/>
      <c r="O64" s="1"/>
      <c r="P64" s="1"/>
      <c r="Q64" s="1"/>
      <c r="R64" s="1"/>
      <c r="S64" s="1"/>
      <c r="T64" s="1"/>
      <c r="U64" s="1"/>
      <c r="V64" s="1"/>
      <c r="W64" s="1"/>
      <c r="X64" s="1"/>
      <c r="Y64" s="1"/>
      <c r="Z64" s="106"/>
      <c r="AA64" s="107"/>
      <c r="AB64" s="1"/>
      <c r="AC64" s="4"/>
      <c r="AD64" s="4"/>
      <c r="AE64" s="4"/>
      <c r="AF64" s="4"/>
      <c r="AG64" s="4"/>
      <c r="AH64" s="4"/>
      <c r="AI64" s="4"/>
    </row>
    <row r="65" spans="1:35" ht="12.75" customHeight="1">
      <c r="A65" s="1"/>
      <c r="B65" s="1"/>
      <c r="C65" s="1"/>
      <c r="D65" s="115"/>
      <c r="E65" s="1"/>
      <c r="F65" s="1"/>
      <c r="G65" s="1"/>
      <c r="H65" s="1"/>
      <c r="I65" s="1"/>
      <c r="J65" s="114"/>
      <c r="K65" s="1"/>
      <c r="L65" s="1"/>
      <c r="M65" s="1"/>
      <c r="N65" s="1"/>
      <c r="O65" s="1"/>
      <c r="P65" s="1"/>
      <c r="Q65" s="1"/>
      <c r="R65" s="1"/>
      <c r="S65" s="1"/>
      <c r="T65" s="1"/>
      <c r="U65" s="1"/>
      <c r="V65" s="1"/>
      <c r="W65" s="1"/>
      <c r="X65" s="1"/>
      <c r="Y65" s="1"/>
      <c r="Z65" s="106"/>
      <c r="AA65" s="107"/>
      <c r="AB65" s="1"/>
      <c r="AC65" s="4"/>
      <c r="AD65" s="4"/>
      <c r="AE65" s="4"/>
      <c r="AF65" s="4"/>
      <c r="AG65" s="4"/>
      <c r="AH65" s="4"/>
      <c r="AI65" s="4"/>
    </row>
    <row r="66" spans="1:35" ht="12.75" customHeight="1">
      <c r="A66" s="1"/>
      <c r="B66" s="1"/>
      <c r="C66" s="1"/>
      <c r="D66" s="115"/>
      <c r="E66" s="1"/>
      <c r="F66" s="1"/>
      <c r="G66" s="1"/>
      <c r="H66" s="1"/>
      <c r="I66" s="1"/>
      <c r="J66" s="114"/>
      <c r="K66" s="1"/>
      <c r="L66" s="1"/>
      <c r="M66" s="1"/>
      <c r="N66" s="1"/>
      <c r="O66" s="1"/>
      <c r="P66" s="1"/>
      <c r="Q66" s="1"/>
      <c r="R66" s="1"/>
      <c r="S66" s="1"/>
      <c r="T66" s="1"/>
      <c r="U66" s="1"/>
      <c r="V66" s="1"/>
      <c r="W66" s="1"/>
      <c r="X66" s="1"/>
      <c r="Y66" s="1"/>
      <c r="Z66" s="106"/>
      <c r="AA66" s="107"/>
      <c r="AB66" s="1"/>
      <c r="AC66" s="4"/>
      <c r="AD66" s="4"/>
      <c r="AE66" s="4"/>
      <c r="AF66" s="4"/>
      <c r="AG66" s="4"/>
      <c r="AH66" s="4"/>
      <c r="AI66" s="4"/>
    </row>
    <row r="67" spans="1:35" ht="12.75" customHeight="1">
      <c r="A67" s="1"/>
      <c r="B67" s="1"/>
      <c r="C67" s="1"/>
      <c r="D67" s="115"/>
      <c r="E67" s="1"/>
      <c r="F67" s="1"/>
      <c r="G67" s="1"/>
      <c r="H67" s="1"/>
      <c r="I67" s="1"/>
      <c r="J67" s="114"/>
      <c r="K67" s="1"/>
      <c r="L67" s="1"/>
      <c r="M67" s="1"/>
      <c r="N67" s="1"/>
      <c r="O67" s="1"/>
      <c r="P67" s="1"/>
      <c r="Q67" s="1"/>
      <c r="R67" s="1"/>
      <c r="S67" s="1"/>
      <c r="T67" s="1"/>
      <c r="U67" s="1"/>
      <c r="V67" s="1"/>
      <c r="W67" s="1"/>
      <c r="X67" s="1"/>
      <c r="Y67" s="1"/>
      <c r="Z67" s="106"/>
      <c r="AA67" s="107"/>
      <c r="AB67" s="1"/>
      <c r="AC67" s="4"/>
      <c r="AD67" s="4"/>
      <c r="AE67" s="4"/>
      <c r="AF67" s="4"/>
      <c r="AG67" s="4"/>
      <c r="AH67" s="4"/>
      <c r="AI67" s="4"/>
    </row>
    <row r="68" spans="1:35" ht="12.75" customHeight="1">
      <c r="A68" s="1"/>
      <c r="B68" s="1"/>
      <c r="C68" s="1"/>
      <c r="D68" s="115"/>
      <c r="E68" s="1"/>
      <c r="F68" s="1"/>
      <c r="G68" s="1"/>
      <c r="H68" s="1"/>
      <c r="I68" s="1"/>
      <c r="J68" s="114"/>
      <c r="K68" s="1"/>
      <c r="L68" s="1"/>
      <c r="M68" s="1"/>
      <c r="N68" s="1"/>
      <c r="O68" s="1"/>
      <c r="P68" s="1"/>
      <c r="Q68" s="1"/>
      <c r="R68" s="1"/>
      <c r="S68" s="1"/>
      <c r="T68" s="1"/>
      <c r="U68" s="1"/>
      <c r="V68" s="1"/>
      <c r="W68" s="1"/>
      <c r="X68" s="1"/>
      <c r="Y68" s="1"/>
      <c r="Z68" s="106"/>
      <c r="AA68" s="107"/>
      <c r="AB68" s="1"/>
      <c r="AC68" s="4"/>
      <c r="AD68" s="4"/>
      <c r="AE68" s="4"/>
      <c r="AF68" s="4"/>
      <c r="AG68" s="4"/>
      <c r="AH68" s="4"/>
      <c r="AI68" s="4"/>
    </row>
    <row r="69" spans="1:35" ht="12.75" customHeight="1">
      <c r="A69" s="1"/>
      <c r="B69" s="1"/>
      <c r="C69" s="1"/>
      <c r="D69" s="115"/>
      <c r="E69" s="1"/>
      <c r="F69" s="1"/>
      <c r="G69" s="1"/>
      <c r="H69" s="1"/>
      <c r="I69" s="1"/>
      <c r="J69" s="114"/>
      <c r="K69" s="1"/>
      <c r="L69" s="1"/>
      <c r="M69" s="1"/>
      <c r="N69" s="1"/>
      <c r="O69" s="1"/>
      <c r="P69" s="1"/>
      <c r="Q69" s="1"/>
      <c r="R69" s="1"/>
      <c r="S69" s="1"/>
      <c r="T69" s="1"/>
      <c r="U69" s="1"/>
      <c r="V69" s="1"/>
      <c r="W69" s="1"/>
      <c r="X69" s="1"/>
      <c r="Y69" s="1"/>
      <c r="Z69" s="106"/>
      <c r="AA69" s="107"/>
      <c r="AB69" s="1"/>
      <c r="AC69" s="4"/>
      <c r="AD69" s="4"/>
      <c r="AE69" s="4"/>
      <c r="AF69" s="4"/>
      <c r="AG69" s="4"/>
      <c r="AH69" s="4"/>
      <c r="AI69" s="4"/>
    </row>
    <row r="70" spans="1:35" ht="12.75" customHeight="1">
      <c r="A70" s="1"/>
      <c r="B70" s="1"/>
      <c r="C70" s="1"/>
      <c r="D70" s="115"/>
      <c r="E70" s="1"/>
      <c r="F70" s="1"/>
      <c r="G70" s="1"/>
      <c r="H70" s="1"/>
      <c r="I70" s="1"/>
      <c r="J70" s="114"/>
      <c r="K70" s="1"/>
      <c r="L70" s="1"/>
      <c r="M70" s="1"/>
      <c r="N70" s="1"/>
      <c r="O70" s="1"/>
      <c r="P70" s="1"/>
      <c r="Q70" s="1"/>
      <c r="R70" s="1"/>
      <c r="S70" s="1"/>
      <c r="T70" s="1"/>
      <c r="U70" s="1"/>
      <c r="V70" s="1"/>
      <c r="W70" s="1"/>
      <c r="X70" s="1"/>
      <c r="Y70" s="1"/>
      <c r="Z70" s="106"/>
      <c r="AA70" s="107"/>
      <c r="AB70" s="1"/>
      <c r="AC70" s="4"/>
      <c r="AD70" s="4"/>
      <c r="AE70" s="4"/>
      <c r="AF70" s="4"/>
      <c r="AG70" s="4"/>
      <c r="AH70" s="4"/>
      <c r="AI70" s="4"/>
    </row>
    <row r="71" spans="1:35" ht="12.75" customHeight="1">
      <c r="A71" s="1"/>
      <c r="B71" s="1"/>
      <c r="C71" s="1"/>
      <c r="D71" s="115"/>
      <c r="E71" s="1"/>
      <c r="F71" s="1"/>
      <c r="G71" s="1"/>
      <c r="H71" s="1"/>
      <c r="I71" s="1"/>
      <c r="J71" s="114"/>
      <c r="K71" s="1"/>
      <c r="L71" s="1"/>
      <c r="M71" s="1"/>
      <c r="N71" s="1"/>
      <c r="O71" s="1"/>
      <c r="P71" s="1"/>
      <c r="Q71" s="1"/>
      <c r="R71" s="1"/>
      <c r="S71" s="1"/>
      <c r="T71" s="1"/>
      <c r="U71" s="1"/>
      <c r="V71" s="1"/>
      <c r="W71" s="1"/>
      <c r="X71" s="1"/>
      <c r="Y71" s="1"/>
      <c r="Z71" s="106"/>
      <c r="AA71" s="107"/>
      <c r="AB71" s="1"/>
      <c r="AC71" s="4"/>
      <c r="AD71" s="4"/>
      <c r="AE71" s="4"/>
      <c r="AF71" s="4"/>
      <c r="AG71" s="4"/>
      <c r="AH71" s="4"/>
      <c r="AI71" s="4"/>
    </row>
    <row r="72" spans="1:35" ht="12.75" customHeight="1">
      <c r="A72" s="1"/>
      <c r="B72" s="1"/>
      <c r="C72" s="1"/>
      <c r="D72" s="115"/>
      <c r="E72" s="1"/>
      <c r="F72" s="1"/>
      <c r="G72" s="1"/>
      <c r="H72" s="1"/>
      <c r="I72" s="1"/>
      <c r="J72" s="114"/>
      <c r="K72" s="1"/>
      <c r="L72" s="1"/>
      <c r="M72" s="1"/>
      <c r="N72" s="1"/>
      <c r="O72" s="1"/>
      <c r="P72" s="1"/>
      <c r="Q72" s="1"/>
      <c r="R72" s="1"/>
      <c r="S72" s="1"/>
      <c r="T72" s="1"/>
      <c r="U72" s="1"/>
      <c r="V72" s="1"/>
      <c r="W72" s="1"/>
      <c r="X72" s="1"/>
      <c r="Y72" s="1"/>
      <c r="Z72" s="106"/>
      <c r="AA72" s="107"/>
      <c r="AB72" s="1"/>
      <c r="AC72" s="4"/>
      <c r="AD72" s="4"/>
      <c r="AE72" s="4"/>
      <c r="AF72" s="4"/>
      <c r="AG72" s="4"/>
      <c r="AH72" s="4"/>
      <c r="AI72" s="4"/>
    </row>
    <row r="73" spans="1:35" ht="12.75" customHeight="1">
      <c r="A73" s="1"/>
      <c r="B73" s="1"/>
      <c r="C73" s="1"/>
      <c r="D73" s="115"/>
      <c r="E73" s="1"/>
      <c r="F73" s="1"/>
      <c r="G73" s="1"/>
      <c r="H73" s="1"/>
      <c r="I73" s="1"/>
      <c r="J73" s="114"/>
      <c r="K73" s="1"/>
      <c r="L73" s="1"/>
      <c r="M73" s="1"/>
      <c r="N73" s="1"/>
      <c r="O73" s="1"/>
      <c r="P73" s="1"/>
      <c r="Q73" s="1"/>
      <c r="R73" s="1"/>
      <c r="S73" s="1"/>
      <c r="T73" s="1"/>
      <c r="U73" s="1"/>
      <c r="V73" s="1"/>
      <c r="W73" s="1"/>
      <c r="X73" s="1"/>
      <c r="Y73" s="1"/>
      <c r="Z73" s="106"/>
      <c r="AA73" s="107"/>
      <c r="AB73" s="1"/>
      <c r="AC73" s="4"/>
      <c r="AD73" s="4"/>
      <c r="AE73" s="4"/>
      <c r="AF73" s="4"/>
      <c r="AG73" s="4"/>
      <c r="AH73" s="4"/>
      <c r="AI73" s="4"/>
    </row>
    <row r="74" spans="1:35" ht="12.75" customHeight="1">
      <c r="A74" s="1"/>
      <c r="B74" s="1"/>
      <c r="C74" s="1"/>
      <c r="D74" s="115"/>
      <c r="E74" s="1"/>
      <c r="F74" s="1"/>
      <c r="G74" s="1"/>
      <c r="H74" s="1"/>
      <c r="I74" s="1"/>
      <c r="J74" s="114"/>
      <c r="K74" s="1"/>
      <c r="L74" s="1"/>
      <c r="M74" s="1"/>
      <c r="N74" s="1"/>
      <c r="O74" s="1"/>
      <c r="P74" s="1"/>
      <c r="Q74" s="1"/>
      <c r="R74" s="1"/>
      <c r="S74" s="1"/>
      <c r="T74" s="1"/>
      <c r="U74" s="1"/>
      <c r="V74" s="1"/>
      <c r="W74" s="1"/>
      <c r="X74" s="1"/>
      <c r="Y74" s="1"/>
      <c r="Z74" s="106"/>
      <c r="AA74" s="107"/>
      <c r="AB74" s="1"/>
      <c r="AC74" s="4"/>
      <c r="AD74" s="4"/>
      <c r="AE74" s="4"/>
      <c r="AF74" s="4"/>
      <c r="AG74" s="4"/>
      <c r="AH74" s="4"/>
      <c r="AI74" s="4"/>
    </row>
    <row r="75" spans="1:35" ht="12.75" customHeight="1">
      <c r="A75" s="1"/>
      <c r="B75" s="1"/>
      <c r="C75" s="1"/>
      <c r="D75" s="115"/>
      <c r="E75" s="1"/>
      <c r="F75" s="1"/>
      <c r="G75" s="1"/>
      <c r="H75" s="1"/>
      <c r="I75" s="1"/>
      <c r="J75" s="114"/>
      <c r="K75" s="1"/>
      <c r="L75" s="1"/>
      <c r="M75" s="1"/>
      <c r="N75" s="1"/>
      <c r="O75" s="1"/>
      <c r="P75" s="1"/>
      <c r="Q75" s="1"/>
      <c r="R75" s="1"/>
      <c r="S75" s="1"/>
      <c r="T75" s="1"/>
      <c r="U75" s="1"/>
      <c r="V75" s="1"/>
      <c r="W75" s="1"/>
      <c r="X75" s="1"/>
      <c r="Y75" s="1"/>
      <c r="Z75" s="106"/>
      <c r="AA75" s="107"/>
      <c r="AB75" s="1"/>
      <c r="AC75" s="4"/>
      <c r="AD75" s="4"/>
      <c r="AE75" s="4"/>
      <c r="AF75" s="4"/>
      <c r="AG75" s="4"/>
      <c r="AH75" s="4"/>
      <c r="AI75" s="4"/>
    </row>
    <row r="76" spans="1:35" ht="12.75" customHeight="1">
      <c r="A76" s="1"/>
      <c r="B76" s="1"/>
      <c r="C76" s="1"/>
      <c r="D76" s="115"/>
      <c r="E76" s="1"/>
      <c r="F76" s="1"/>
      <c r="G76" s="1"/>
      <c r="H76" s="1"/>
      <c r="I76" s="1"/>
      <c r="J76" s="114"/>
      <c r="K76" s="1"/>
      <c r="L76" s="1"/>
      <c r="M76" s="1"/>
      <c r="N76" s="1"/>
      <c r="O76" s="1"/>
      <c r="P76" s="1"/>
      <c r="Q76" s="1"/>
      <c r="R76" s="1"/>
      <c r="S76" s="1"/>
      <c r="T76" s="1"/>
      <c r="U76" s="1"/>
      <c r="V76" s="1"/>
      <c r="W76" s="1"/>
      <c r="X76" s="1"/>
      <c r="Y76" s="1"/>
      <c r="Z76" s="106"/>
      <c r="AA76" s="107"/>
      <c r="AB76" s="1"/>
      <c r="AC76" s="4"/>
      <c r="AD76" s="4"/>
      <c r="AE76" s="4"/>
      <c r="AF76" s="4"/>
      <c r="AG76" s="4"/>
      <c r="AH76" s="4"/>
      <c r="AI76" s="4"/>
    </row>
    <row r="77" spans="1:35" ht="12.75" customHeight="1">
      <c r="A77" s="1"/>
      <c r="B77" s="1"/>
      <c r="C77" s="1"/>
      <c r="D77" s="115"/>
      <c r="E77" s="1"/>
      <c r="F77" s="1"/>
      <c r="G77" s="1"/>
      <c r="H77" s="1"/>
      <c r="I77" s="1"/>
      <c r="J77" s="114"/>
      <c r="K77" s="1"/>
      <c r="L77" s="1"/>
      <c r="M77" s="1"/>
      <c r="N77" s="1"/>
      <c r="O77" s="1"/>
      <c r="P77" s="1"/>
      <c r="Q77" s="1"/>
      <c r="R77" s="1"/>
      <c r="S77" s="1"/>
      <c r="T77" s="1"/>
      <c r="U77" s="1"/>
      <c r="V77" s="1"/>
      <c r="W77" s="1"/>
      <c r="X77" s="1"/>
      <c r="Y77" s="1"/>
      <c r="Z77" s="106"/>
      <c r="AA77" s="107"/>
      <c r="AB77" s="1"/>
      <c r="AC77" s="4"/>
      <c r="AD77" s="4"/>
      <c r="AE77" s="4"/>
      <c r="AF77" s="4"/>
      <c r="AG77" s="4"/>
      <c r="AH77" s="4"/>
      <c r="AI77" s="4"/>
    </row>
    <row r="78" spans="1:35" ht="12.75" customHeight="1">
      <c r="A78" s="1"/>
      <c r="B78" s="1"/>
      <c r="C78" s="1"/>
      <c r="D78" s="115"/>
      <c r="E78" s="1"/>
      <c r="F78" s="1"/>
      <c r="G78" s="1"/>
      <c r="H78" s="1"/>
      <c r="I78" s="1"/>
      <c r="J78" s="114"/>
      <c r="K78" s="1"/>
      <c r="L78" s="1"/>
      <c r="M78" s="1"/>
      <c r="N78" s="1"/>
      <c r="O78" s="1"/>
      <c r="P78" s="1"/>
      <c r="Q78" s="1"/>
      <c r="R78" s="1"/>
      <c r="S78" s="1"/>
      <c r="T78" s="1"/>
      <c r="U78" s="1"/>
      <c r="V78" s="1"/>
      <c r="W78" s="1"/>
      <c r="X78" s="1"/>
      <c r="Y78" s="1"/>
      <c r="Z78" s="106"/>
      <c r="AA78" s="107"/>
      <c r="AB78" s="1"/>
      <c r="AC78" s="4"/>
      <c r="AD78" s="4"/>
      <c r="AE78" s="4"/>
      <c r="AF78" s="4"/>
      <c r="AG78" s="4"/>
      <c r="AH78" s="4"/>
      <c r="AI78" s="4"/>
    </row>
    <row r="79" spans="1:35" ht="12.75" customHeight="1">
      <c r="A79" s="1"/>
      <c r="B79" s="1"/>
      <c r="C79" s="1"/>
      <c r="D79" s="115"/>
      <c r="E79" s="1"/>
      <c r="F79" s="1"/>
      <c r="G79" s="1"/>
      <c r="H79" s="1"/>
      <c r="I79" s="1"/>
      <c r="J79" s="114"/>
      <c r="K79" s="1"/>
      <c r="L79" s="1"/>
      <c r="M79" s="1"/>
      <c r="N79" s="1"/>
      <c r="O79" s="1"/>
      <c r="P79" s="1"/>
      <c r="Q79" s="1"/>
      <c r="R79" s="1"/>
      <c r="S79" s="1"/>
      <c r="T79" s="1"/>
      <c r="U79" s="1"/>
      <c r="V79" s="1"/>
      <c r="W79" s="1"/>
      <c r="X79" s="1"/>
      <c r="Y79" s="1"/>
      <c r="Z79" s="106"/>
      <c r="AA79" s="107"/>
      <c r="AB79" s="1"/>
      <c r="AC79" s="4"/>
      <c r="AD79" s="4"/>
      <c r="AE79" s="4"/>
      <c r="AF79" s="4"/>
      <c r="AG79" s="4"/>
      <c r="AH79" s="4"/>
      <c r="AI79" s="4"/>
    </row>
    <row r="80" spans="1:35" ht="12.75" customHeight="1">
      <c r="A80" s="1"/>
      <c r="B80" s="1"/>
      <c r="C80" s="1"/>
      <c r="D80" s="115"/>
      <c r="E80" s="1"/>
      <c r="F80" s="1"/>
      <c r="G80" s="1"/>
      <c r="H80" s="1"/>
      <c r="I80" s="1"/>
      <c r="J80" s="114"/>
      <c r="K80" s="1"/>
      <c r="L80" s="1"/>
      <c r="M80" s="1"/>
      <c r="N80" s="1"/>
      <c r="O80" s="1"/>
      <c r="P80" s="1"/>
      <c r="Q80" s="1"/>
      <c r="R80" s="1"/>
      <c r="S80" s="1"/>
      <c r="T80" s="1"/>
      <c r="U80" s="1"/>
      <c r="V80" s="1"/>
      <c r="W80" s="1"/>
      <c r="X80" s="1"/>
      <c r="Y80" s="1"/>
      <c r="Z80" s="106"/>
      <c r="AA80" s="107"/>
      <c r="AB80" s="1"/>
      <c r="AC80" s="4"/>
      <c r="AD80" s="4"/>
      <c r="AE80" s="4"/>
      <c r="AF80" s="4"/>
      <c r="AG80" s="4"/>
      <c r="AH80" s="4"/>
      <c r="AI80" s="4"/>
    </row>
    <row r="81" spans="1:35" ht="12.75" customHeight="1">
      <c r="A81" s="1"/>
      <c r="B81" s="1"/>
      <c r="C81" s="1"/>
      <c r="D81" s="115"/>
      <c r="E81" s="1"/>
      <c r="F81" s="1"/>
      <c r="G81" s="1"/>
      <c r="H81" s="1"/>
      <c r="I81" s="1"/>
      <c r="J81" s="114"/>
      <c r="K81" s="1"/>
      <c r="L81" s="1"/>
      <c r="M81" s="1"/>
      <c r="N81" s="1"/>
      <c r="O81" s="1"/>
      <c r="P81" s="1"/>
      <c r="Q81" s="1"/>
      <c r="R81" s="1"/>
      <c r="S81" s="1"/>
      <c r="T81" s="1"/>
      <c r="U81" s="1"/>
      <c r="V81" s="1"/>
      <c r="W81" s="1"/>
      <c r="X81" s="1"/>
      <c r="Y81" s="1"/>
      <c r="Z81" s="106"/>
      <c r="AA81" s="107"/>
      <c r="AB81" s="1"/>
      <c r="AC81" s="4"/>
      <c r="AD81" s="4"/>
      <c r="AE81" s="4"/>
      <c r="AF81" s="4"/>
      <c r="AG81" s="4"/>
      <c r="AH81" s="4"/>
      <c r="AI81" s="4"/>
    </row>
    <row r="82" spans="1:35" ht="12.75" customHeight="1">
      <c r="A82" s="1"/>
      <c r="B82" s="1"/>
      <c r="C82" s="1"/>
      <c r="D82" s="115"/>
      <c r="E82" s="1"/>
      <c r="F82" s="1"/>
      <c r="G82" s="1"/>
      <c r="H82" s="1"/>
      <c r="I82" s="1"/>
      <c r="J82" s="114"/>
      <c r="K82" s="1"/>
      <c r="L82" s="1"/>
      <c r="M82" s="1"/>
      <c r="N82" s="1"/>
      <c r="O82" s="1"/>
      <c r="P82" s="1"/>
      <c r="Q82" s="1"/>
      <c r="R82" s="1"/>
      <c r="S82" s="1"/>
      <c r="T82" s="1"/>
      <c r="U82" s="1"/>
      <c r="V82" s="1"/>
      <c r="W82" s="1"/>
      <c r="X82" s="1"/>
      <c r="Y82" s="1"/>
      <c r="Z82" s="106"/>
      <c r="AA82" s="107"/>
      <c r="AB82" s="1"/>
      <c r="AC82" s="4"/>
      <c r="AD82" s="4"/>
      <c r="AE82" s="4"/>
      <c r="AF82" s="4"/>
      <c r="AG82" s="4"/>
      <c r="AH82" s="4"/>
      <c r="AI82" s="4"/>
    </row>
    <row r="83" spans="1:35" ht="12.75" customHeight="1">
      <c r="A83" s="1"/>
      <c r="B83" s="1"/>
      <c r="C83" s="1"/>
      <c r="D83" s="115"/>
      <c r="E83" s="1"/>
      <c r="F83" s="1"/>
      <c r="G83" s="1"/>
      <c r="H83" s="1"/>
      <c r="I83" s="1"/>
      <c r="J83" s="114"/>
      <c r="K83" s="1"/>
      <c r="L83" s="1"/>
      <c r="M83" s="1"/>
      <c r="N83" s="1"/>
      <c r="O83" s="1"/>
      <c r="P83" s="1"/>
      <c r="Q83" s="1"/>
      <c r="R83" s="1"/>
      <c r="S83" s="1"/>
      <c r="T83" s="1"/>
      <c r="U83" s="1"/>
      <c r="V83" s="1"/>
      <c r="W83" s="1"/>
      <c r="X83" s="1"/>
      <c r="Y83" s="1"/>
      <c r="Z83" s="106"/>
      <c r="AA83" s="107"/>
      <c r="AB83" s="1"/>
      <c r="AC83" s="4"/>
      <c r="AD83" s="4"/>
      <c r="AE83" s="4"/>
      <c r="AF83" s="4"/>
      <c r="AG83" s="4"/>
      <c r="AH83" s="4"/>
      <c r="AI83" s="4"/>
    </row>
    <row r="84" spans="1:35" ht="12.75" customHeight="1">
      <c r="A84" s="1"/>
      <c r="B84" s="1"/>
      <c r="C84" s="1"/>
      <c r="D84" s="115"/>
      <c r="E84" s="1"/>
      <c r="F84" s="1"/>
      <c r="G84" s="1"/>
      <c r="H84" s="1"/>
      <c r="I84" s="1"/>
      <c r="J84" s="114"/>
      <c r="K84" s="1"/>
      <c r="L84" s="1"/>
      <c r="M84" s="1"/>
      <c r="N84" s="1"/>
      <c r="O84" s="1"/>
      <c r="P84" s="1"/>
      <c r="Q84" s="1"/>
      <c r="R84" s="1"/>
      <c r="S84" s="1"/>
      <c r="T84" s="1"/>
      <c r="U84" s="1"/>
      <c r="V84" s="1"/>
      <c r="W84" s="1"/>
      <c r="X84" s="1"/>
      <c r="Y84" s="1"/>
      <c r="Z84" s="106"/>
      <c r="AA84" s="107"/>
      <c r="AB84" s="1"/>
      <c r="AC84" s="4"/>
      <c r="AD84" s="4"/>
      <c r="AE84" s="4"/>
      <c r="AF84" s="4"/>
      <c r="AG84" s="4"/>
      <c r="AH84" s="4"/>
      <c r="AI84" s="4"/>
    </row>
    <row r="85" spans="1:35" ht="12.75" customHeight="1">
      <c r="A85" s="1"/>
      <c r="B85" s="1"/>
      <c r="C85" s="1"/>
      <c r="D85" s="115"/>
      <c r="E85" s="1"/>
      <c r="F85" s="1"/>
      <c r="G85" s="1"/>
      <c r="H85" s="1"/>
      <c r="I85" s="1"/>
      <c r="J85" s="114"/>
      <c r="K85" s="1"/>
      <c r="L85" s="1"/>
      <c r="M85" s="1"/>
      <c r="N85" s="1"/>
      <c r="O85" s="1"/>
      <c r="P85" s="1"/>
      <c r="Q85" s="1"/>
      <c r="R85" s="1"/>
      <c r="S85" s="1"/>
      <c r="T85" s="1"/>
      <c r="U85" s="1"/>
      <c r="V85" s="1"/>
      <c r="W85" s="1"/>
      <c r="X85" s="1"/>
      <c r="Y85" s="1"/>
      <c r="Z85" s="106"/>
      <c r="AA85" s="107"/>
      <c r="AB85" s="1"/>
      <c r="AC85" s="4"/>
      <c r="AD85" s="4"/>
      <c r="AE85" s="4"/>
      <c r="AF85" s="4"/>
      <c r="AG85" s="4"/>
      <c r="AH85" s="4"/>
      <c r="AI85" s="4"/>
    </row>
    <row r="86" spans="1:35" ht="12.75" customHeight="1">
      <c r="A86" s="1"/>
      <c r="B86" s="1"/>
      <c r="C86" s="1"/>
      <c r="D86" s="115"/>
      <c r="E86" s="1"/>
      <c r="F86" s="1"/>
      <c r="G86" s="1"/>
      <c r="H86" s="1"/>
      <c r="I86" s="1"/>
      <c r="J86" s="114"/>
      <c r="K86" s="1"/>
      <c r="L86" s="1"/>
      <c r="M86" s="1"/>
      <c r="N86" s="1"/>
      <c r="O86" s="1"/>
      <c r="P86" s="1"/>
      <c r="Q86" s="1"/>
      <c r="R86" s="1"/>
      <c r="S86" s="1"/>
      <c r="T86" s="1"/>
      <c r="U86" s="1"/>
      <c r="V86" s="1"/>
      <c r="W86" s="1"/>
      <c r="X86" s="1"/>
      <c r="Y86" s="1"/>
      <c r="Z86" s="106"/>
      <c r="AA86" s="107"/>
      <c r="AB86" s="1"/>
      <c r="AC86" s="4"/>
      <c r="AD86" s="4"/>
      <c r="AE86" s="4"/>
      <c r="AF86" s="4"/>
      <c r="AG86" s="4"/>
      <c r="AH86" s="4"/>
      <c r="AI86" s="4"/>
    </row>
    <row r="87" spans="1:35" ht="12.75" customHeight="1">
      <c r="A87" s="1"/>
      <c r="B87" s="1"/>
      <c r="C87" s="1"/>
      <c r="D87" s="115"/>
      <c r="E87" s="1"/>
      <c r="F87" s="1"/>
      <c r="G87" s="1"/>
      <c r="H87" s="1"/>
      <c r="I87" s="1"/>
      <c r="J87" s="114"/>
      <c r="K87" s="1"/>
      <c r="L87" s="1"/>
      <c r="M87" s="1"/>
      <c r="N87" s="1"/>
      <c r="O87" s="1"/>
      <c r="P87" s="1"/>
      <c r="Q87" s="1"/>
      <c r="R87" s="1"/>
      <c r="S87" s="1"/>
      <c r="T87" s="1"/>
      <c r="U87" s="1"/>
      <c r="V87" s="1"/>
      <c r="W87" s="1"/>
      <c r="X87" s="1"/>
      <c r="Y87" s="1"/>
      <c r="Z87" s="106"/>
      <c r="AA87" s="107"/>
      <c r="AB87" s="1"/>
      <c r="AC87" s="4"/>
      <c r="AD87" s="4"/>
      <c r="AE87" s="4"/>
      <c r="AF87" s="4"/>
      <c r="AG87" s="4"/>
      <c r="AH87" s="4"/>
      <c r="AI87" s="4"/>
    </row>
    <row r="88" spans="1:35" ht="12.75" customHeight="1">
      <c r="A88" s="1"/>
      <c r="B88" s="1"/>
      <c r="C88" s="1"/>
      <c r="D88" s="115"/>
      <c r="E88" s="1"/>
      <c r="F88" s="1"/>
      <c r="G88" s="1"/>
      <c r="H88" s="1"/>
      <c r="I88" s="1"/>
      <c r="J88" s="114"/>
      <c r="K88" s="1"/>
      <c r="L88" s="1"/>
      <c r="M88" s="1"/>
      <c r="N88" s="1"/>
      <c r="O88" s="1"/>
      <c r="P88" s="1"/>
      <c r="Q88" s="1"/>
      <c r="R88" s="1"/>
      <c r="S88" s="1"/>
      <c r="T88" s="1"/>
      <c r="U88" s="1"/>
      <c r="V88" s="1"/>
      <c r="W88" s="1"/>
      <c r="X88" s="1"/>
      <c r="Y88" s="1"/>
      <c r="Z88" s="106"/>
      <c r="AA88" s="107"/>
      <c r="AB88" s="1"/>
      <c r="AC88" s="4"/>
      <c r="AD88" s="4"/>
      <c r="AE88" s="4"/>
      <c r="AF88" s="4"/>
      <c r="AG88" s="4"/>
      <c r="AH88" s="4"/>
      <c r="AI88" s="4"/>
    </row>
    <row r="89" spans="1:35" ht="12.75" customHeight="1">
      <c r="A89" s="1"/>
      <c r="B89" s="1"/>
      <c r="C89" s="1"/>
      <c r="D89" s="115"/>
      <c r="E89" s="1"/>
      <c r="F89" s="1"/>
      <c r="G89" s="1"/>
      <c r="H89" s="1"/>
      <c r="I89" s="1"/>
      <c r="J89" s="114"/>
      <c r="K89" s="1"/>
      <c r="L89" s="1"/>
      <c r="M89" s="1"/>
      <c r="N89" s="1"/>
      <c r="O89" s="1"/>
      <c r="P89" s="1"/>
      <c r="Q89" s="1"/>
      <c r="R89" s="1"/>
      <c r="S89" s="1"/>
      <c r="T89" s="1"/>
      <c r="U89" s="1"/>
      <c r="V89" s="1"/>
      <c r="W89" s="1"/>
      <c r="X89" s="1"/>
      <c r="Y89" s="1"/>
      <c r="Z89" s="106"/>
      <c r="AA89" s="107"/>
      <c r="AB89" s="1"/>
      <c r="AC89" s="4"/>
      <c r="AD89" s="4"/>
      <c r="AE89" s="4"/>
      <c r="AF89" s="4"/>
      <c r="AG89" s="4"/>
      <c r="AH89" s="4"/>
      <c r="AI89" s="4"/>
    </row>
    <row r="90" spans="1:35" ht="12.75" customHeight="1">
      <c r="A90" s="1"/>
      <c r="B90" s="1"/>
      <c r="C90" s="1"/>
      <c r="D90" s="115"/>
      <c r="E90" s="1"/>
      <c r="F90" s="1"/>
      <c r="G90" s="1"/>
      <c r="H90" s="1"/>
      <c r="I90" s="1"/>
      <c r="J90" s="114"/>
      <c r="K90" s="1"/>
      <c r="L90" s="1"/>
      <c r="M90" s="1"/>
      <c r="N90" s="1"/>
      <c r="O90" s="1"/>
      <c r="P90" s="1"/>
      <c r="Q90" s="1"/>
      <c r="R90" s="1"/>
      <c r="S90" s="1"/>
      <c r="T90" s="1"/>
      <c r="U90" s="1"/>
      <c r="V90" s="1"/>
      <c r="W90" s="1"/>
      <c r="X90" s="1"/>
      <c r="Y90" s="1"/>
      <c r="Z90" s="106"/>
      <c r="AA90" s="107"/>
      <c r="AB90" s="1"/>
      <c r="AC90" s="4"/>
      <c r="AD90" s="4"/>
      <c r="AE90" s="4"/>
      <c r="AF90" s="4"/>
      <c r="AG90" s="4"/>
      <c r="AH90" s="4"/>
      <c r="AI90" s="4"/>
    </row>
    <row r="91" spans="1:35" ht="12.75" customHeight="1">
      <c r="A91" s="1"/>
      <c r="B91" s="1"/>
      <c r="C91" s="1"/>
      <c r="D91" s="115"/>
      <c r="E91" s="1"/>
      <c r="F91" s="1"/>
      <c r="G91" s="1"/>
      <c r="H91" s="1"/>
      <c r="I91" s="1"/>
      <c r="J91" s="114"/>
      <c r="K91" s="1"/>
      <c r="L91" s="1"/>
      <c r="M91" s="1"/>
      <c r="N91" s="1"/>
      <c r="O91" s="1"/>
      <c r="P91" s="1"/>
      <c r="Q91" s="1"/>
      <c r="R91" s="1"/>
      <c r="S91" s="1"/>
      <c r="T91" s="1"/>
      <c r="U91" s="1"/>
      <c r="V91" s="1"/>
      <c r="W91" s="1"/>
      <c r="X91" s="1"/>
      <c r="Y91" s="1"/>
      <c r="Z91" s="106"/>
      <c r="AA91" s="107"/>
      <c r="AB91" s="1"/>
      <c r="AC91" s="4"/>
      <c r="AD91" s="4"/>
      <c r="AE91" s="4"/>
      <c r="AF91" s="4"/>
      <c r="AG91" s="4"/>
      <c r="AH91" s="4"/>
      <c r="AI91" s="4"/>
    </row>
    <row r="92" spans="1:35" ht="12.75" customHeight="1">
      <c r="A92" s="1"/>
      <c r="B92" s="1"/>
      <c r="C92" s="1"/>
      <c r="D92" s="115"/>
      <c r="E92" s="1"/>
      <c r="F92" s="1"/>
      <c r="G92" s="1"/>
      <c r="H92" s="1"/>
      <c r="I92" s="1"/>
      <c r="J92" s="114"/>
      <c r="K92" s="1"/>
      <c r="L92" s="1"/>
      <c r="M92" s="1"/>
      <c r="N92" s="1"/>
      <c r="O92" s="1"/>
      <c r="P92" s="1"/>
      <c r="Q92" s="1"/>
      <c r="R92" s="1"/>
      <c r="S92" s="1"/>
      <c r="T92" s="1"/>
      <c r="U92" s="1"/>
      <c r="V92" s="1"/>
      <c r="W92" s="1"/>
      <c r="X92" s="1"/>
      <c r="Y92" s="1"/>
      <c r="Z92" s="106"/>
      <c r="AA92" s="107"/>
      <c r="AB92" s="1"/>
      <c r="AC92" s="4"/>
      <c r="AD92" s="4"/>
      <c r="AE92" s="4"/>
      <c r="AF92" s="4"/>
      <c r="AG92" s="4"/>
      <c r="AH92" s="4"/>
      <c r="AI92" s="4"/>
    </row>
    <row r="93" spans="1:35" ht="12.75" customHeight="1">
      <c r="A93" s="1"/>
      <c r="B93" s="1"/>
      <c r="C93" s="1"/>
      <c r="D93" s="115"/>
      <c r="E93" s="1"/>
      <c r="F93" s="1"/>
      <c r="G93" s="1"/>
      <c r="H93" s="1"/>
      <c r="I93" s="1"/>
      <c r="J93" s="114"/>
      <c r="K93" s="1"/>
      <c r="L93" s="1"/>
      <c r="M93" s="1"/>
      <c r="N93" s="1"/>
      <c r="O93" s="1"/>
      <c r="P93" s="1"/>
      <c r="Q93" s="1"/>
      <c r="R93" s="1"/>
      <c r="S93" s="1"/>
      <c r="T93" s="1"/>
      <c r="U93" s="1"/>
      <c r="V93" s="1"/>
      <c r="W93" s="1"/>
      <c r="X93" s="1"/>
      <c r="Y93" s="1"/>
      <c r="Z93" s="106"/>
      <c r="AA93" s="107"/>
      <c r="AB93" s="1"/>
      <c r="AC93" s="4"/>
      <c r="AD93" s="4"/>
      <c r="AE93" s="4"/>
      <c r="AF93" s="4"/>
      <c r="AG93" s="4"/>
      <c r="AH93" s="4"/>
      <c r="AI93" s="4"/>
    </row>
    <row r="94" spans="1:35" ht="12.75" customHeight="1">
      <c r="A94" s="1"/>
      <c r="B94" s="1"/>
      <c r="C94" s="1"/>
      <c r="D94" s="115"/>
      <c r="E94" s="1"/>
      <c r="F94" s="1"/>
      <c r="G94" s="1"/>
      <c r="H94" s="1"/>
      <c r="I94" s="1"/>
      <c r="J94" s="114"/>
      <c r="K94" s="1"/>
      <c r="L94" s="1"/>
      <c r="M94" s="1"/>
      <c r="N94" s="1"/>
      <c r="O94" s="1"/>
      <c r="P94" s="1"/>
      <c r="Q94" s="1"/>
      <c r="R94" s="1"/>
      <c r="S94" s="1"/>
      <c r="T94" s="1"/>
      <c r="U94" s="1"/>
      <c r="V94" s="1"/>
      <c r="W94" s="1"/>
      <c r="X94" s="1"/>
      <c r="Y94" s="1"/>
      <c r="Z94" s="106"/>
      <c r="AA94" s="107"/>
      <c r="AB94" s="1"/>
      <c r="AC94" s="4"/>
      <c r="AD94" s="4"/>
      <c r="AE94" s="4"/>
      <c r="AF94" s="4"/>
      <c r="AG94" s="4"/>
      <c r="AH94" s="4"/>
      <c r="AI94" s="4"/>
    </row>
    <row r="95" spans="1:35" ht="12.75" customHeight="1">
      <c r="A95" s="1"/>
      <c r="B95" s="1"/>
      <c r="C95" s="1"/>
      <c r="D95" s="115"/>
      <c r="E95" s="1"/>
      <c r="F95" s="1"/>
      <c r="G95" s="1"/>
      <c r="H95" s="1"/>
      <c r="I95" s="1"/>
      <c r="J95" s="114"/>
      <c r="K95" s="1"/>
      <c r="L95" s="1"/>
      <c r="M95" s="1"/>
      <c r="N95" s="1"/>
      <c r="O95" s="1"/>
      <c r="P95" s="1"/>
      <c r="Q95" s="1"/>
      <c r="R95" s="1"/>
      <c r="S95" s="1"/>
      <c r="T95" s="1"/>
      <c r="U95" s="1"/>
      <c r="V95" s="1"/>
      <c r="W95" s="1"/>
      <c r="X95" s="1"/>
      <c r="Y95" s="1"/>
      <c r="Z95" s="106"/>
      <c r="AA95" s="107"/>
      <c r="AB95" s="1"/>
      <c r="AC95" s="4"/>
      <c r="AD95" s="4"/>
      <c r="AE95" s="4"/>
      <c r="AF95" s="4"/>
      <c r="AG95" s="4"/>
      <c r="AH95" s="4"/>
      <c r="AI95" s="4"/>
    </row>
    <row r="96" spans="1:35" ht="12.75" customHeight="1">
      <c r="A96" s="1"/>
      <c r="B96" s="1"/>
      <c r="C96" s="1"/>
      <c r="D96" s="115"/>
      <c r="E96" s="1"/>
      <c r="F96" s="1"/>
      <c r="G96" s="1"/>
      <c r="H96" s="1"/>
      <c r="I96" s="1"/>
      <c r="J96" s="114"/>
      <c r="K96" s="1"/>
      <c r="L96" s="1"/>
      <c r="M96" s="1"/>
      <c r="N96" s="1"/>
      <c r="O96" s="1"/>
      <c r="P96" s="1"/>
      <c r="Q96" s="1"/>
      <c r="R96" s="1"/>
      <c r="S96" s="1"/>
      <c r="T96" s="1"/>
      <c r="U96" s="1"/>
      <c r="V96" s="1"/>
      <c r="W96" s="1"/>
      <c r="X96" s="1"/>
      <c r="Y96" s="1"/>
      <c r="Z96" s="106"/>
      <c r="AA96" s="107"/>
      <c r="AB96" s="1"/>
      <c r="AC96" s="4"/>
      <c r="AD96" s="4"/>
      <c r="AE96" s="4"/>
      <c r="AF96" s="4"/>
      <c r="AG96" s="4"/>
      <c r="AH96" s="4"/>
      <c r="AI96" s="4"/>
    </row>
    <row r="97" spans="1:35" ht="12.75" customHeight="1">
      <c r="A97" s="1"/>
      <c r="B97" s="1"/>
      <c r="C97" s="1"/>
      <c r="D97" s="115"/>
      <c r="E97" s="1"/>
      <c r="F97" s="1"/>
      <c r="G97" s="1"/>
      <c r="H97" s="1"/>
      <c r="I97" s="1"/>
      <c r="J97" s="114"/>
      <c r="K97" s="1"/>
      <c r="L97" s="1"/>
      <c r="M97" s="1"/>
      <c r="N97" s="1"/>
      <c r="O97" s="1"/>
      <c r="P97" s="1"/>
      <c r="Q97" s="1"/>
      <c r="R97" s="1"/>
      <c r="S97" s="1"/>
      <c r="T97" s="1"/>
      <c r="U97" s="1"/>
      <c r="V97" s="1"/>
      <c r="W97" s="1"/>
      <c r="X97" s="1"/>
      <c r="Y97" s="1"/>
      <c r="Z97" s="106"/>
      <c r="AA97" s="107"/>
      <c r="AB97" s="1"/>
      <c r="AC97" s="4"/>
      <c r="AD97" s="4"/>
      <c r="AE97" s="4"/>
      <c r="AF97" s="4"/>
      <c r="AG97" s="4"/>
      <c r="AH97" s="4"/>
      <c r="AI97" s="4"/>
    </row>
    <row r="98" spans="1:35" ht="12.75" customHeight="1">
      <c r="A98" s="1"/>
      <c r="B98" s="1"/>
      <c r="C98" s="1"/>
      <c r="D98" s="115"/>
      <c r="E98" s="1"/>
      <c r="F98" s="1"/>
      <c r="G98" s="1"/>
      <c r="H98" s="1"/>
      <c r="I98" s="1"/>
      <c r="J98" s="114"/>
      <c r="K98" s="1"/>
      <c r="L98" s="1"/>
      <c r="M98" s="1"/>
      <c r="N98" s="1"/>
      <c r="O98" s="1"/>
      <c r="P98" s="1"/>
      <c r="Q98" s="1"/>
      <c r="R98" s="1"/>
      <c r="S98" s="1"/>
      <c r="T98" s="1"/>
      <c r="U98" s="1"/>
      <c r="V98" s="1"/>
      <c r="W98" s="1"/>
      <c r="X98" s="1"/>
      <c r="Y98" s="1"/>
      <c r="Z98" s="106"/>
      <c r="AA98" s="107"/>
      <c r="AB98" s="1"/>
      <c r="AC98" s="4"/>
      <c r="AD98" s="4"/>
      <c r="AE98" s="4"/>
      <c r="AF98" s="4"/>
      <c r="AG98" s="4"/>
      <c r="AH98" s="4"/>
      <c r="AI98" s="4"/>
    </row>
    <row r="99" spans="1:35" ht="12.75" customHeight="1">
      <c r="A99" s="1"/>
      <c r="B99" s="1"/>
      <c r="C99" s="1"/>
      <c r="D99" s="115"/>
      <c r="E99" s="1"/>
      <c r="F99" s="1"/>
      <c r="G99" s="1"/>
      <c r="H99" s="1"/>
      <c r="I99" s="1"/>
      <c r="J99" s="114"/>
      <c r="K99" s="1"/>
      <c r="L99" s="1"/>
      <c r="M99" s="1"/>
      <c r="N99" s="1"/>
      <c r="O99" s="1"/>
      <c r="P99" s="1"/>
      <c r="Q99" s="1"/>
      <c r="R99" s="1"/>
      <c r="S99" s="1"/>
      <c r="T99" s="1"/>
      <c r="U99" s="1"/>
      <c r="V99" s="1"/>
      <c r="W99" s="1"/>
      <c r="X99" s="1"/>
      <c r="Y99" s="1"/>
      <c r="Z99" s="106"/>
      <c r="AA99" s="107"/>
      <c r="AB99" s="1"/>
      <c r="AC99" s="4"/>
      <c r="AD99" s="4"/>
      <c r="AE99" s="4"/>
      <c r="AF99" s="4"/>
      <c r="AG99" s="4"/>
      <c r="AH99" s="4"/>
      <c r="AI99" s="4"/>
    </row>
    <row r="100" spans="1:35" ht="12.75" customHeight="1">
      <c r="A100" s="1"/>
      <c r="B100" s="1"/>
      <c r="C100" s="1"/>
      <c r="D100" s="115"/>
      <c r="E100" s="1"/>
      <c r="F100" s="1"/>
      <c r="G100" s="1"/>
      <c r="H100" s="1"/>
      <c r="I100" s="1"/>
      <c r="J100" s="114"/>
      <c r="K100" s="1"/>
      <c r="L100" s="1"/>
      <c r="M100" s="1"/>
      <c r="N100" s="1"/>
      <c r="O100" s="1"/>
      <c r="P100" s="1"/>
      <c r="Q100" s="1"/>
      <c r="R100" s="1"/>
      <c r="S100" s="1"/>
      <c r="T100" s="1"/>
      <c r="U100" s="1"/>
      <c r="V100" s="1"/>
      <c r="W100" s="1"/>
      <c r="X100" s="1"/>
      <c r="Y100" s="1"/>
      <c r="Z100" s="106"/>
      <c r="AA100" s="107"/>
      <c r="AB100" s="1"/>
      <c r="AC100" s="4"/>
      <c r="AD100" s="4"/>
      <c r="AE100" s="4"/>
      <c r="AF100" s="4"/>
      <c r="AG100" s="4"/>
      <c r="AH100" s="4"/>
      <c r="AI100" s="4"/>
    </row>
    <row r="101" spans="1:35" ht="12.75" customHeight="1">
      <c r="A101" s="1"/>
      <c r="B101" s="1"/>
      <c r="C101" s="1"/>
      <c r="D101" s="115"/>
      <c r="E101" s="1"/>
      <c r="F101" s="1"/>
      <c r="G101" s="1"/>
      <c r="H101" s="1"/>
      <c r="I101" s="1"/>
      <c r="J101" s="114"/>
      <c r="K101" s="1"/>
      <c r="L101" s="1"/>
      <c r="M101" s="1"/>
      <c r="N101" s="1"/>
      <c r="O101" s="1"/>
      <c r="P101" s="1"/>
      <c r="Q101" s="1"/>
      <c r="R101" s="1"/>
      <c r="S101" s="1"/>
      <c r="T101" s="1"/>
      <c r="U101" s="1"/>
      <c r="V101" s="1"/>
      <c r="W101" s="1"/>
      <c r="X101" s="1"/>
      <c r="Y101" s="1"/>
      <c r="Z101" s="106"/>
      <c r="AA101" s="107"/>
      <c r="AB101" s="1"/>
      <c r="AC101" s="4"/>
      <c r="AD101" s="4"/>
      <c r="AE101" s="4"/>
      <c r="AF101" s="4"/>
      <c r="AG101" s="4"/>
      <c r="AH101" s="4"/>
      <c r="AI101" s="4"/>
    </row>
    <row r="102" spans="1:35" ht="12.75" customHeight="1">
      <c r="A102" s="1"/>
      <c r="B102" s="1"/>
      <c r="C102" s="1"/>
      <c r="D102" s="115"/>
      <c r="E102" s="1"/>
      <c r="F102" s="1"/>
      <c r="G102" s="1"/>
      <c r="H102" s="1"/>
      <c r="I102" s="1"/>
      <c r="J102" s="114"/>
      <c r="K102" s="1"/>
      <c r="L102" s="1"/>
      <c r="M102" s="1"/>
      <c r="N102" s="1"/>
      <c r="O102" s="1"/>
      <c r="P102" s="1"/>
      <c r="Q102" s="1"/>
      <c r="R102" s="1"/>
      <c r="S102" s="1"/>
      <c r="T102" s="1"/>
      <c r="U102" s="1"/>
      <c r="V102" s="1"/>
      <c r="W102" s="1"/>
      <c r="X102" s="1"/>
      <c r="Y102" s="1"/>
      <c r="Z102" s="106"/>
      <c r="AA102" s="107"/>
      <c r="AB102" s="1"/>
      <c r="AC102" s="4"/>
      <c r="AD102" s="4"/>
      <c r="AE102" s="4"/>
      <c r="AF102" s="4"/>
      <c r="AG102" s="4"/>
      <c r="AH102" s="4"/>
      <c r="AI102" s="4"/>
    </row>
    <row r="103" spans="1:35" ht="12.75" customHeight="1">
      <c r="A103" s="1"/>
      <c r="B103" s="1"/>
      <c r="C103" s="1"/>
      <c r="D103" s="115"/>
      <c r="E103" s="1"/>
      <c r="F103" s="1"/>
      <c r="G103" s="1"/>
      <c r="H103" s="1"/>
      <c r="I103" s="1"/>
      <c r="J103" s="114"/>
      <c r="K103" s="1"/>
      <c r="L103" s="1"/>
      <c r="M103" s="1"/>
      <c r="N103" s="1"/>
      <c r="O103" s="1"/>
      <c r="P103" s="1"/>
      <c r="Q103" s="1"/>
      <c r="R103" s="1"/>
      <c r="S103" s="1"/>
      <c r="T103" s="1"/>
      <c r="U103" s="1"/>
      <c r="V103" s="1"/>
      <c r="W103" s="1"/>
      <c r="X103" s="1"/>
      <c r="Y103" s="1"/>
      <c r="Z103" s="106"/>
      <c r="AA103" s="107"/>
      <c r="AB103" s="1"/>
      <c r="AC103" s="4"/>
      <c r="AD103" s="4"/>
      <c r="AE103" s="4"/>
      <c r="AF103" s="4"/>
      <c r="AG103" s="4"/>
      <c r="AH103" s="4"/>
      <c r="AI103" s="4"/>
    </row>
    <row r="104" spans="1:35" ht="12.75" customHeight="1">
      <c r="A104" s="1"/>
      <c r="B104" s="1"/>
      <c r="C104" s="1"/>
      <c r="D104" s="115"/>
      <c r="E104" s="1"/>
      <c r="F104" s="1"/>
      <c r="G104" s="1"/>
      <c r="H104" s="1"/>
      <c r="I104" s="1"/>
      <c r="J104" s="114"/>
      <c r="K104" s="1"/>
      <c r="L104" s="1"/>
      <c r="M104" s="1"/>
      <c r="N104" s="1"/>
      <c r="O104" s="1"/>
      <c r="P104" s="1"/>
      <c r="Q104" s="1"/>
      <c r="R104" s="1"/>
      <c r="S104" s="1"/>
      <c r="T104" s="1"/>
      <c r="U104" s="1"/>
      <c r="V104" s="1"/>
      <c r="W104" s="1"/>
      <c r="X104" s="1"/>
      <c r="Y104" s="1"/>
      <c r="Z104" s="106"/>
      <c r="AA104" s="107"/>
      <c r="AB104" s="1"/>
      <c r="AC104" s="4"/>
      <c r="AD104" s="4"/>
      <c r="AE104" s="4"/>
      <c r="AF104" s="4"/>
      <c r="AG104" s="4"/>
      <c r="AH104" s="4"/>
      <c r="AI104" s="4"/>
    </row>
    <row r="105" spans="1:35" ht="12.75" customHeight="1">
      <c r="A105" s="1"/>
      <c r="B105" s="1"/>
      <c r="C105" s="1"/>
      <c r="D105" s="115"/>
      <c r="E105" s="1"/>
      <c r="F105" s="1"/>
      <c r="G105" s="1"/>
      <c r="H105" s="1"/>
      <c r="I105" s="1"/>
      <c r="J105" s="114"/>
      <c r="K105" s="1"/>
      <c r="L105" s="1"/>
      <c r="M105" s="1"/>
      <c r="N105" s="1"/>
      <c r="O105" s="1"/>
      <c r="P105" s="1"/>
      <c r="Q105" s="1"/>
      <c r="R105" s="1"/>
      <c r="S105" s="1"/>
      <c r="T105" s="1"/>
      <c r="U105" s="1"/>
      <c r="V105" s="1"/>
      <c r="W105" s="1"/>
      <c r="X105" s="1"/>
      <c r="Y105" s="1"/>
      <c r="Z105" s="106"/>
      <c r="AA105" s="107"/>
      <c r="AB105" s="1"/>
      <c r="AC105" s="4"/>
      <c r="AD105" s="4"/>
      <c r="AE105" s="4"/>
      <c r="AF105" s="4"/>
      <c r="AG105" s="4"/>
      <c r="AH105" s="4"/>
      <c r="AI105" s="4"/>
    </row>
    <row r="106" spans="1:35" ht="12.75" customHeight="1">
      <c r="A106" s="1"/>
      <c r="B106" s="1"/>
      <c r="C106" s="1"/>
      <c r="D106" s="115"/>
      <c r="E106" s="1"/>
      <c r="F106" s="1"/>
      <c r="G106" s="1"/>
      <c r="H106" s="1"/>
      <c r="I106" s="1"/>
      <c r="J106" s="114"/>
      <c r="K106" s="1"/>
      <c r="L106" s="1"/>
      <c r="M106" s="1"/>
      <c r="N106" s="1"/>
      <c r="O106" s="1"/>
      <c r="P106" s="1"/>
      <c r="Q106" s="1"/>
      <c r="R106" s="1"/>
      <c r="S106" s="1"/>
      <c r="T106" s="1"/>
      <c r="U106" s="1"/>
      <c r="V106" s="1"/>
      <c r="W106" s="1"/>
      <c r="X106" s="1"/>
      <c r="Y106" s="1"/>
      <c r="Z106" s="106"/>
      <c r="AA106" s="107"/>
      <c r="AB106" s="1"/>
      <c r="AC106" s="4"/>
      <c r="AD106" s="4"/>
      <c r="AE106" s="4"/>
      <c r="AF106" s="4"/>
      <c r="AG106" s="4"/>
      <c r="AH106" s="4"/>
      <c r="AI106" s="4"/>
    </row>
    <row r="107" spans="1:35" ht="12.75" customHeight="1">
      <c r="A107" s="1"/>
      <c r="B107" s="1"/>
      <c r="C107" s="1"/>
      <c r="D107" s="115"/>
      <c r="E107" s="1"/>
      <c r="F107" s="1"/>
      <c r="G107" s="1"/>
      <c r="H107" s="1"/>
      <c r="I107" s="1"/>
      <c r="J107" s="114"/>
      <c r="K107" s="1"/>
      <c r="L107" s="1"/>
      <c r="M107" s="1"/>
      <c r="N107" s="1"/>
      <c r="O107" s="1"/>
      <c r="P107" s="1"/>
      <c r="Q107" s="1"/>
      <c r="R107" s="1"/>
      <c r="S107" s="1"/>
      <c r="T107" s="1"/>
      <c r="U107" s="1"/>
      <c r="V107" s="1"/>
      <c r="W107" s="1"/>
      <c r="X107" s="1"/>
      <c r="Y107" s="1"/>
      <c r="Z107" s="106"/>
      <c r="AA107" s="107"/>
      <c r="AB107" s="1"/>
      <c r="AC107" s="4"/>
      <c r="AD107" s="4"/>
      <c r="AE107" s="4"/>
      <c r="AF107" s="4"/>
      <c r="AG107" s="4"/>
      <c r="AH107" s="4"/>
      <c r="AI107" s="4"/>
    </row>
    <row r="108" spans="1:35" ht="12.75" customHeight="1">
      <c r="A108" s="1"/>
      <c r="B108" s="1"/>
      <c r="C108" s="1"/>
      <c r="D108" s="115"/>
      <c r="E108" s="1"/>
      <c r="F108" s="1"/>
      <c r="G108" s="1"/>
      <c r="H108" s="1"/>
      <c r="I108" s="1"/>
      <c r="J108" s="114"/>
      <c r="K108" s="1"/>
      <c r="L108" s="1"/>
      <c r="M108" s="1"/>
      <c r="N108" s="1"/>
      <c r="O108" s="1"/>
      <c r="P108" s="1"/>
      <c r="Q108" s="1"/>
      <c r="R108" s="1"/>
      <c r="S108" s="1"/>
      <c r="T108" s="1"/>
      <c r="U108" s="1"/>
      <c r="V108" s="1"/>
      <c r="W108" s="1"/>
      <c r="X108" s="1"/>
      <c r="Y108" s="1"/>
      <c r="Z108" s="106"/>
      <c r="AA108" s="107"/>
      <c r="AB108" s="1"/>
      <c r="AC108" s="4"/>
      <c r="AD108" s="4"/>
      <c r="AE108" s="4"/>
      <c r="AF108" s="4"/>
      <c r="AG108" s="4"/>
      <c r="AH108" s="4"/>
      <c r="AI108" s="4"/>
    </row>
    <row r="109" spans="1:35" ht="12.75" customHeight="1">
      <c r="A109" s="1"/>
      <c r="B109" s="1"/>
      <c r="C109" s="1"/>
      <c r="D109" s="115"/>
      <c r="E109" s="1"/>
      <c r="F109" s="1"/>
      <c r="G109" s="1"/>
      <c r="H109" s="1"/>
      <c r="I109" s="1"/>
      <c r="J109" s="114"/>
      <c r="K109" s="1"/>
      <c r="L109" s="1"/>
      <c r="M109" s="1"/>
      <c r="N109" s="1"/>
      <c r="O109" s="1"/>
      <c r="P109" s="1"/>
      <c r="Q109" s="1"/>
      <c r="R109" s="1"/>
      <c r="S109" s="1"/>
      <c r="T109" s="1"/>
      <c r="U109" s="1"/>
      <c r="V109" s="1"/>
      <c r="W109" s="1"/>
      <c r="X109" s="1"/>
      <c r="Y109" s="1"/>
      <c r="Z109" s="106"/>
      <c r="AA109" s="107"/>
      <c r="AB109" s="1"/>
      <c r="AC109" s="4"/>
      <c r="AD109" s="4"/>
      <c r="AE109" s="4"/>
      <c r="AF109" s="4"/>
      <c r="AG109" s="4"/>
      <c r="AH109" s="4"/>
      <c r="AI109" s="4"/>
    </row>
    <row r="110" spans="1:35" ht="12.75" customHeight="1">
      <c r="A110" s="1"/>
      <c r="B110" s="1"/>
      <c r="C110" s="1"/>
      <c r="D110" s="115"/>
      <c r="E110" s="1"/>
      <c r="F110" s="1"/>
      <c r="G110" s="1"/>
      <c r="H110" s="1"/>
      <c r="I110" s="1"/>
      <c r="J110" s="114"/>
      <c r="K110" s="1"/>
      <c r="L110" s="1"/>
      <c r="M110" s="1"/>
      <c r="N110" s="1"/>
      <c r="O110" s="1"/>
      <c r="P110" s="1"/>
      <c r="Q110" s="1"/>
      <c r="R110" s="1"/>
      <c r="S110" s="1"/>
      <c r="T110" s="1"/>
      <c r="U110" s="1"/>
      <c r="V110" s="1"/>
      <c r="W110" s="1"/>
      <c r="X110" s="1"/>
      <c r="Y110" s="1"/>
      <c r="Z110" s="106"/>
      <c r="AA110" s="107"/>
      <c r="AB110" s="1"/>
      <c r="AC110" s="4"/>
      <c r="AD110" s="4"/>
      <c r="AE110" s="4"/>
      <c r="AF110" s="4"/>
      <c r="AG110" s="4"/>
      <c r="AH110" s="4"/>
      <c r="AI110" s="4"/>
    </row>
    <row r="111" spans="1:35" ht="12.75" customHeight="1">
      <c r="A111" s="1"/>
      <c r="B111" s="1"/>
      <c r="C111" s="1"/>
      <c r="D111" s="115"/>
      <c r="E111" s="1"/>
      <c r="F111" s="1"/>
      <c r="G111" s="1"/>
      <c r="H111" s="1"/>
      <c r="I111" s="1"/>
      <c r="J111" s="114"/>
      <c r="K111" s="1"/>
      <c r="L111" s="1"/>
      <c r="M111" s="1"/>
      <c r="N111" s="1"/>
      <c r="O111" s="1"/>
      <c r="P111" s="1"/>
      <c r="Q111" s="1"/>
      <c r="R111" s="1"/>
      <c r="S111" s="1"/>
      <c r="T111" s="1"/>
      <c r="U111" s="1"/>
      <c r="V111" s="1"/>
      <c r="W111" s="1"/>
      <c r="X111" s="1"/>
      <c r="Y111" s="1"/>
      <c r="Z111" s="106"/>
      <c r="AA111" s="107"/>
      <c r="AB111" s="1"/>
      <c r="AC111" s="4"/>
      <c r="AD111" s="4"/>
      <c r="AE111" s="4"/>
      <c r="AF111" s="4"/>
      <c r="AG111" s="4"/>
      <c r="AH111" s="4"/>
      <c r="AI111" s="4"/>
    </row>
    <row r="112" spans="1:35" ht="12.75" customHeight="1">
      <c r="A112" s="1"/>
      <c r="B112" s="1"/>
      <c r="C112" s="1"/>
      <c r="D112" s="115"/>
      <c r="E112" s="1"/>
      <c r="F112" s="1"/>
      <c r="G112" s="1"/>
      <c r="H112" s="1"/>
      <c r="I112" s="1"/>
      <c r="J112" s="114"/>
      <c r="K112" s="1"/>
      <c r="L112" s="1"/>
      <c r="M112" s="1"/>
      <c r="N112" s="1"/>
      <c r="O112" s="1"/>
      <c r="P112" s="1"/>
      <c r="Q112" s="1"/>
      <c r="R112" s="1"/>
      <c r="S112" s="1"/>
      <c r="T112" s="1"/>
      <c r="U112" s="1"/>
      <c r="V112" s="1"/>
      <c r="W112" s="1"/>
      <c r="X112" s="1"/>
      <c r="Y112" s="1"/>
      <c r="Z112" s="106"/>
      <c r="AA112" s="107"/>
      <c r="AB112" s="1"/>
      <c r="AC112" s="4"/>
      <c r="AD112" s="4"/>
      <c r="AE112" s="4"/>
      <c r="AF112" s="4"/>
      <c r="AG112" s="4"/>
      <c r="AH112" s="4"/>
      <c r="AI112" s="4"/>
    </row>
    <row r="113" spans="1:35" ht="12.75" customHeight="1">
      <c r="A113" s="1"/>
      <c r="B113" s="1"/>
      <c r="C113" s="1"/>
      <c r="D113" s="115"/>
      <c r="E113" s="1"/>
      <c r="F113" s="1"/>
      <c r="G113" s="1"/>
      <c r="H113" s="1"/>
      <c r="I113" s="1"/>
      <c r="J113" s="114"/>
      <c r="K113" s="1"/>
      <c r="L113" s="1"/>
      <c r="M113" s="1"/>
      <c r="N113" s="1"/>
      <c r="O113" s="1"/>
      <c r="P113" s="1"/>
      <c r="Q113" s="1"/>
      <c r="R113" s="1"/>
      <c r="S113" s="1"/>
      <c r="T113" s="1"/>
      <c r="U113" s="1"/>
      <c r="V113" s="1"/>
      <c r="W113" s="1"/>
      <c r="X113" s="1"/>
      <c r="Y113" s="1"/>
      <c r="Z113" s="106"/>
      <c r="AA113" s="107"/>
      <c r="AB113" s="1"/>
      <c r="AC113" s="4"/>
      <c r="AD113" s="4"/>
      <c r="AE113" s="4"/>
      <c r="AF113" s="4"/>
      <c r="AG113" s="4"/>
      <c r="AH113" s="4"/>
      <c r="AI113" s="4"/>
    </row>
    <row r="114" spans="1:35" ht="12.75" customHeight="1">
      <c r="A114" s="1"/>
      <c r="B114" s="1"/>
      <c r="C114" s="1"/>
      <c r="D114" s="115"/>
      <c r="E114" s="1"/>
      <c r="F114" s="1"/>
      <c r="G114" s="1"/>
      <c r="H114" s="1"/>
      <c r="I114" s="1"/>
      <c r="J114" s="114"/>
      <c r="K114" s="1"/>
      <c r="L114" s="1"/>
      <c r="M114" s="1"/>
      <c r="N114" s="1"/>
      <c r="O114" s="1"/>
      <c r="P114" s="1"/>
      <c r="Q114" s="1"/>
      <c r="R114" s="1"/>
      <c r="S114" s="1"/>
      <c r="T114" s="1"/>
      <c r="U114" s="1"/>
      <c r="V114" s="1"/>
      <c r="W114" s="1"/>
      <c r="X114" s="1"/>
      <c r="Y114" s="1"/>
      <c r="Z114" s="106"/>
      <c r="AA114" s="107"/>
      <c r="AB114" s="1"/>
      <c r="AC114" s="4"/>
      <c r="AD114" s="4"/>
      <c r="AE114" s="4"/>
      <c r="AF114" s="4"/>
      <c r="AG114" s="4"/>
      <c r="AH114" s="4"/>
      <c r="AI114" s="4"/>
    </row>
    <row r="115" spans="1:35" ht="12.75" customHeight="1">
      <c r="A115" s="1"/>
      <c r="B115" s="1"/>
      <c r="C115" s="1"/>
      <c r="D115" s="115"/>
      <c r="E115" s="1"/>
      <c r="F115" s="1"/>
      <c r="G115" s="1"/>
      <c r="H115" s="1"/>
      <c r="I115" s="1"/>
      <c r="J115" s="114"/>
      <c r="K115" s="1"/>
      <c r="L115" s="1"/>
      <c r="M115" s="1"/>
      <c r="N115" s="1"/>
      <c r="O115" s="1"/>
      <c r="P115" s="1"/>
      <c r="Q115" s="1"/>
      <c r="R115" s="1"/>
      <c r="S115" s="1"/>
      <c r="T115" s="1"/>
      <c r="U115" s="1"/>
      <c r="V115" s="1"/>
      <c r="W115" s="1"/>
      <c r="X115" s="1"/>
      <c r="Y115" s="1"/>
      <c r="Z115" s="106"/>
      <c r="AA115" s="107"/>
      <c r="AB115" s="1"/>
      <c r="AC115" s="4"/>
      <c r="AD115" s="4"/>
      <c r="AE115" s="4"/>
      <c r="AF115" s="4"/>
      <c r="AG115" s="4"/>
      <c r="AH115" s="4"/>
      <c r="AI115" s="4"/>
    </row>
    <row r="116" spans="1:35" ht="12.75" customHeight="1">
      <c r="A116" s="1"/>
      <c r="B116" s="1"/>
      <c r="C116" s="1"/>
      <c r="D116" s="115"/>
      <c r="E116" s="1"/>
      <c r="F116" s="1"/>
      <c r="G116" s="1"/>
      <c r="H116" s="1"/>
      <c r="I116" s="1"/>
      <c r="J116" s="114"/>
      <c r="K116" s="1"/>
      <c r="L116" s="1"/>
      <c r="M116" s="1"/>
      <c r="N116" s="1"/>
      <c r="O116" s="1"/>
      <c r="P116" s="1"/>
      <c r="Q116" s="1"/>
      <c r="R116" s="1"/>
      <c r="S116" s="1"/>
      <c r="T116" s="1"/>
      <c r="U116" s="1"/>
      <c r="V116" s="1"/>
      <c r="W116" s="1"/>
      <c r="X116" s="1"/>
      <c r="Y116" s="1"/>
      <c r="Z116" s="106"/>
      <c r="AA116" s="107"/>
      <c r="AB116" s="1"/>
      <c r="AC116" s="4"/>
      <c r="AD116" s="4"/>
      <c r="AE116" s="4"/>
      <c r="AF116" s="4"/>
      <c r="AG116" s="4"/>
      <c r="AH116" s="4"/>
      <c r="AI116" s="4"/>
    </row>
    <row r="117" spans="1:35" ht="12.75" customHeight="1">
      <c r="A117" s="1"/>
      <c r="B117" s="1"/>
      <c r="C117" s="1"/>
      <c r="D117" s="115"/>
      <c r="E117" s="1"/>
      <c r="F117" s="1"/>
      <c r="G117" s="1"/>
      <c r="H117" s="1"/>
      <c r="I117" s="1"/>
      <c r="J117" s="114"/>
      <c r="K117" s="1"/>
      <c r="L117" s="1"/>
      <c r="M117" s="1"/>
      <c r="N117" s="1"/>
      <c r="O117" s="1"/>
      <c r="P117" s="1"/>
      <c r="Q117" s="1"/>
      <c r="R117" s="1"/>
      <c r="S117" s="1"/>
      <c r="T117" s="1"/>
      <c r="U117" s="1"/>
      <c r="V117" s="1"/>
      <c r="W117" s="1"/>
      <c r="X117" s="1"/>
      <c r="Y117" s="1"/>
      <c r="Z117" s="106"/>
      <c r="AA117" s="107"/>
      <c r="AB117" s="1"/>
      <c r="AC117" s="4"/>
      <c r="AD117" s="4"/>
      <c r="AE117" s="4"/>
      <c r="AF117" s="4"/>
      <c r="AG117" s="4"/>
      <c r="AH117" s="4"/>
      <c r="AI117" s="4"/>
    </row>
    <row r="118" spans="1:35" ht="12.75" customHeight="1">
      <c r="A118" s="1"/>
      <c r="B118" s="1"/>
      <c r="C118" s="1"/>
      <c r="D118" s="115"/>
      <c r="E118" s="1"/>
      <c r="F118" s="1"/>
      <c r="G118" s="1"/>
      <c r="H118" s="1"/>
      <c r="I118" s="1"/>
      <c r="J118" s="114"/>
      <c r="K118" s="1"/>
      <c r="L118" s="1"/>
      <c r="M118" s="1"/>
      <c r="N118" s="1"/>
      <c r="O118" s="1"/>
      <c r="P118" s="1"/>
      <c r="Q118" s="1"/>
      <c r="R118" s="1"/>
      <c r="S118" s="1"/>
      <c r="T118" s="1"/>
      <c r="U118" s="1"/>
      <c r="V118" s="1"/>
      <c r="W118" s="1"/>
      <c r="X118" s="1"/>
      <c r="Y118" s="1"/>
      <c r="Z118" s="106"/>
      <c r="AA118" s="107"/>
      <c r="AB118" s="1"/>
      <c r="AC118" s="4"/>
      <c r="AD118" s="4"/>
      <c r="AE118" s="4"/>
      <c r="AF118" s="4"/>
      <c r="AG118" s="4"/>
      <c r="AH118" s="4"/>
      <c r="AI118" s="4"/>
    </row>
    <row r="119" spans="1:35" ht="12.75" customHeight="1">
      <c r="A119" s="1"/>
      <c r="B119" s="1"/>
      <c r="C119" s="1"/>
      <c r="D119" s="115"/>
      <c r="E119" s="1"/>
      <c r="F119" s="1"/>
      <c r="G119" s="1"/>
      <c r="H119" s="1"/>
      <c r="I119" s="1"/>
      <c r="J119" s="114"/>
      <c r="K119" s="1"/>
      <c r="L119" s="1"/>
      <c r="M119" s="1"/>
      <c r="N119" s="1"/>
      <c r="O119" s="1"/>
      <c r="P119" s="1"/>
      <c r="Q119" s="1"/>
      <c r="R119" s="1"/>
      <c r="S119" s="1"/>
      <c r="T119" s="1"/>
      <c r="U119" s="1"/>
      <c r="V119" s="1"/>
      <c r="W119" s="1"/>
      <c r="X119" s="1"/>
      <c r="Y119" s="1"/>
      <c r="Z119" s="106"/>
      <c r="AA119" s="107"/>
      <c r="AB119" s="1"/>
      <c r="AC119" s="4"/>
      <c r="AD119" s="4"/>
      <c r="AE119" s="4"/>
      <c r="AF119" s="4"/>
      <c r="AG119" s="4"/>
      <c r="AH119" s="4"/>
      <c r="AI119" s="4"/>
    </row>
    <row r="120" spans="1:35" ht="12.75" customHeight="1">
      <c r="A120" s="1"/>
      <c r="B120" s="1"/>
      <c r="C120" s="1"/>
      <c r="D120" s="115"/>
      <c r="E120" s="1"/>
      <c r="F120" s="1"/>
      <c r="G120" s="1"/>
      <c r="H120" s="1"/>
      <c r="I120" s="1"/>
      <c r="J120" s="114"/>
      <c r="K120" s="1"/>
      <c r="L120" s="1"/>
      <c r="M120" s="1"/>
      <c r="N120" s="1"/>
      <c r="O120" s="1"/>
      <c r="P120" s="1"/>
      <c r="Q120" s="1"/>
      <c r="R120" s="1"/>
      <c r="S120" s="1"/>
      <c r="T120" s="1"/>
      <c r="U120" s="1"/>
      <c r="V120" s="1"/>
      <c r="W120" s="1"/>
      <c r="X120" s="1"/>
      <c r="Y120" s="1"/>
      <c r="Z120" s="106"/>
      <c r="AA120" s="107"/>
      <c r="AB120" s="1"/>
      <c r="AC120" s="4"/>
      <c r="AD120" s="4"/>
      <c r="AE120" s="4"/>
      <c r="AF120" s="4"/>
      <c r="AG120" s="4"/>
      <c r="AH120" s="4"/>
      <c r="AI120" s="4"/>
    </row>
    <row r="121" spans="1:35" ht="12.75" customHeight="1">
      <c r="A121" s="1"/>
      <c r="B121" s="1"/>
      <c r="C121" s="1"/>
      <c r="D121" s="115"/>
      <c r="E121" s="1"/>
      <c r="F121" s="1"/>
      <c r="G121" s="1"/>
      <c r="H121" s="1"/>
      <c r="I121" s="1"/>
      <c r="J121" s="114"/>
      <c r="K121" s="1"/>
      <c r="L121" s="1"/>
      <c r="M121" s="1"/>
      <c r="N121" s="1"/>
      <c r="O121" s="1"/>
      <c r="P121" s="1"/>
      <c r="Q121" s="1"/>
      <c r="R121" s="1"/>
      <c r="S121" s="1"/>
      <c r="T121" s="1"/>
      <c r="U121" s="1"/>
      <c r="V121" s="1"/>
      <c r="W121" s="1"/>
      <c r="X121" s="1"/>
      <c r="Y121" s="1"/>
      <c r="Z121" s="106"/>
      <c r="AA121" s="107"/>
      <c r="AB121" s="1"/>
      <c r="AC121" s="4"/>
      <c r="AD121" s="4"/>
      <c r="AE121" s="4"/>
      <c r="AF121" s="4"/>
      <c r="AG121" s="4"/>
      <c r="AH121" s="4"/>
      <c r="AI121" s="4"/>
    </row>
    <row r="122" spans="1:35" ht="12.75" customHeight="1">
      <c r="A122" s="1"/>
      <c r="B122" s="1"/>
      <c r="C122" s="1"/>
      <c r="D122" s="115"/>
      <c r="E122" s="1"/>
      <c r="F122" s="1"/>
      <c r="G122" s="1"/>
      <c r="H122" s="1"/>
      <c r="I122" s="1"/>
      <c r="J122" s="114"/>
      <c r="K122" s="1"/>
      <c r="L122" s="1"/>
      <c r="M122" s="1"/>
      <c r="N122" s="1"/>
      <c r="O122" s="1"/>
      <c r="P122" s="1"/>
      <c r="Q122" s="1"/>
      <c r="R122" s="1"/>
      <c r="S122" s="1"/>
      <c r="T122" s="1"/>
      <c r="U122" s="1"/>
      <c r="V122" s="1"/>
      <c r="W122" s="1"/>
      <c r="X122" s="1"/>
      <c r="Y122" s="1"/>
      <c r="Z122" s="106"/>
      <c r="AA122" s="107"/>
      <c r="AB122" s="1"/>
      <c r="AC122" s="4"/>
      <c r="AD122" s="4"/>
      <c r="AE122" s="4"/>
      <c r="AF122" s="4"/>
      <c r="AG122" s="4"/>
      <c r="AH122" s="4"/>
      <c r="AI122" s="4"/>
    </row>
    <row r="123" spans="1:35" ht="12.75" customHeight="1">
      <c r="A123" s="1"/>
      <c r="B123" s="1"/>
      <c r="C123" s="1"/>
      <c r="D123" s="115"/>
      <c r="E123" s="1"/>
      <c r="F123" s="1"/>
      <c r="G123" s="1"/>
      <c r="H123" s="1"/>
      <c r="I123" s="1"/>
      <c r="J123" s="114"/>
      <c r="K123" s="1"/>
      <c r="L123" s="1"/>
      <c r="M123" s="1"/>
      <c r="N123" s="1"/>
      <c r="O123" s="1"/>
      <c r="P123" s="1"/>
      <c r="Q123" s="1"/>
      <c r="R123" s="1"/>
      <c r="S123" s="1"/>
      <c r="T123" s="1"/>
      <c r="U123" s="1"/>
      <c r="V123" s="1"/>
      <c r="W123" s="1"/>
      <c r="X123" s="1"/>
      <c r="Y123" s="1"/>
      <c r="Z123" s="106"/>
      <c r="AA123" s="107"/>
      <c r="AB123" s="1"/>
      <c r="AC123" s="4"/>
      <c r="AD123" s="4"/>
      <c r="AE123" s="4"/>
      <c r="AF123" s="4"/>
      <c r="AG123" s="4"/>
      <c r="AH123" s="4"/>
      <c r="AI123" s="4"/>
    </row>
    <row r="124" spans="1:35" ht="12.75" customHeight="1">
      <c r="A124" s="1"/>
      <c r="B124" s="1"/>
      <c r="C124" s="1"/>
      <c r="D124" s="115"/>
      <c r="E124" s="1"/>
      <c r="F124" s="1"/>
      <c r="G124" s="1"/>
      <c r="H124" s="1"/>
      <c r="I124" s="1"/>
      <c r="J124" s="114"/>
      <c r="K124" s="1"/>
      <c r="L124" s="1"/>
      <c r="M124" s="1"/>
      <c r="N124" s="1"/>
      <c r="O124" s="1"/>
      <c r="P124" s="1"/>
      <c r="Q124" s="1"/>
      <c r="R124" s="1"/>
      <c r="S124" s="1"/>
      <c r="T124" s="1"/>
      <c r="U124" s="1"/>
      <c r="V124" s="1"/>
      <c r="W124" s="1"/>
      <c r="X124" s="1"/>
      <c r="Y124" s="1"/>
      <c r="Z124" s="106"/>
      <c r="AA124" s="107"/>
      <c r="AB124" s="1"/>
      <c r="AC124" s="4"/>
      <c r="AD124" s="4"/>
      <c r="AE124" s="4"/>
      <c r="AF124" s="4"/>
      <c r="AG124" s="4"/>
      <c r="AH124" s="4"/>
      <c r="AI124" s="4"/>
    </row>
    <row r="125" spans="1:35" ht="12.75" customHeight="1">
      <c r="A125" s="1"/>
      <c r="B125" s="1"/>
      <c r="C125" s="1"/>
      <c r="D125" s="115"/>
      <c r="E125" s="1"/>
      <c r="F125" s="1"/>
      <c r="G125" s="1"/>
      <c r="H125" s="1"/>
      <c r="I125" s="1"/>
      <c r="J125" s="114"/>
      <c r="K125" s="1"/>
      <c r="L125" s="1"/>
      <c r="M125" s="1"/>
      <c r="N125" s="1"/>
      <c r="O125" s="1"/>
      <c r="P125" s="1"/>
      <c r="Q125" s="1"/>
      <c r="R125" s="1"/>
      <c r="S125" s="1"/>
      <c r="T125" s="1"/>
      <c r="U125" s="1"/>
      <c r="V125" s="1"/>
      <c r="W125" s="1"/>
      <c r="X125" s="1"/>
      <c r="Y125" s="1"/>
      <c r="Z125" s="106"/>
      <c r="AA125" s="107"/>
      <c r="AB125" s="1"/>
      <c r="AC125" s="4"/>
      <c r="AD125" s="4"/>
      <c r="AE125" s="4"/>
      <c r="AF125" s="4"/>
      <c r="AG125" s="4"/>
      <c r="AH125" s="4"/>
      <c r="AI125" s="4"/>
    </row>
    <row r="126" spans="1:35" ht="12.75" customHeight="1">
      <c r="A126" s="1"/>
      <c r="B126" s="1"/>
      <c r="C126" s="1"/>
      <c r="D126" s="115"/>
      <c r="E126" s="1"/>
      <c r="F126" s="1"/>
      <c r="G126" s="1"/>
      <c r="H126" s="1"/>
      <c r="I126" s="1"/>
      <c r="J126" s="114"/>
      <c r="K126" s="1"/>
      <c r="L126" s="1"/>
      <c r="M126" s="1"/>
      <c r="N126" s="1"/>
      <c r="O126" s="1"/>
      <c r="P126" s="1"/>
      <c r="Q126" s="1"/>
      <c r="R126" s="1"/>
      <c r="S126" s="1"/>
      <c r="T126" s="1"/>
      <c r="U126" s="1"/>
      <c r="V126" s="1"/>
      <c r="W126" s="1"/>
      <c r="X126" s="1"/>
      <c r="Y126" s="1"/>
      <c r="Z126" s="106"/>
      <c r="AA126" s="107"/>
      <c r="AB126" s="1"/>
      <c r="AC126" s="4"/>
      <c r="AD126" s="4"/>
      <c r="AE126" s="4"/>
      <c r="AF126" s="4"/>
      <c r="AG126" s="4"/>
      <c r="AH126" s="4"/>
      <c r="AI126" s="4"/>
    </row>
    <row r="127" spans="1:35" ht="12.75" customHeight="1">
      <c r="A127" s="1"/>
      <c r="B127" s="1"/>
      <c r="C127" s="1"/>
      <c r="D127" s="115"/>
      <c r="E127" s="1"/>
      <c r="F127" s="1"/>
      <c r="G127" s="1"/>
      <c r="H127" s="1"/>
      <c r="I127" s="1"/>
      <c r="J127" s="114"/>
      <c r="K127" s="1"/>
      <c r="L127" s="1"/>
      <c r="M127" s="1"/>
      <c r="N127" s="1"/>
      <c r="O127" s="1"/>
      <c r="P127" s="1"/>
      <c r="Q127" s="1"/>
      <c r="R127" s="1"/>
      <c r="S127" s="1"/>
      <c r="T127" s="1"/>
      <c r="U127" s="1"/>
      <c r="V127" s="1"/>
      <c r="W127" s="1"/>
      <c r="X127" s="1"/>
      <c r="Y127" s="1"/>
      <c r="Z127" s="106"/>
      <c r="AA127" s="107"/>
      <c r="AB127" s="1"/>
      <c r="AC127" s="4"/>
      <c r="AD127" s="4"/>
      <c r="AE127" s="4"/>
      <c r="AF127" s="4"/>
      <c r="AG127" s="4"/>
      <c r="AH127" s="4"/>
      <c r="AI127" s="4"/>
    </row>
    <row r="128" spans="1:35" ht="12.75" customHeight="1">
      <c r="A128" s="1"/>
      <c r="B128" s="1"/>
      <c r="C128" s="1"/>
      <c r="D128" s="115"/>
      <c r="E128" s="1"/>
      <c r="F128" s="1"/>
      <c r="G128" s="1"/>
      <c r="H128" s="1"/>
      <c r="I128" s="1"/>
      <c r="J128" s="114"/>
      <c r="K128" s="1"/>
      <c r="L128" s="1"/>
      <c r="M128" s="1"/>
      <c r="N128" s="1"/>
      <c r="O128" s="1"/>
      <c r="P128" s="1"/>
      <c r="Q128" s="1"/>
      <c r="R128" s="1"/>
      <c r="S128" s="1"/>
      <c r="T128" s="1"/>
      <c r="U128" s="1"/>
      <c r="V128" s="1"/>
      <c r="W128" s="1"/>
      <c r="X128" s="1"/>
      <c r="Y128" s="1"/>
      <c r="Z128" s="106"/>
      <c r="AA128" s="107"/>
      <c r="AB128" s="1"/>
      <c r="AC128" s="4"/>
      <c r="AD128" s="4"/>
      <c r="AE128" s="4"/>
      <c r="AF128" s="4"/>
      <c r="AG128" s="4"/>
      <c r="AH128" s="4"/>
      <c r="AI128" s="4"/>
    </row>
    <row r="129" spans="1:35" ht="12.75" customHeight="1">
      <c r="A129" s="1"/>
      <c r="B129" s="1"/>
      <c r="C129" s="1"/>
      <c r="D129" s="115"/>
      <c r="E129" s="1"/>
      <c r="F129" s="1"/>
      <c r="G129" s="1"/>
      <c r="H129" s="1"/>
      <c r="I129" s="1"/>
      <c r="J129" s="114"/>
      <c r="K129" s="1"/>
      <c r="L129" s="1"/>
      <c r="M129" s="1"/>
      <c r="N129" s="1"/>
      <c r="O129" s="1"/>
      <c r="P129" s="1"/>
      <c r="Q129" s="1"/>
      <c r="R129" s="1"/>
      <c r="S129" s="1"/>
      <c r="T129" s="1"/>
      <c r="U129" s="1"/>
      <c r="V129" s="1"/>
      <c r="W129" s="1"/>
      <c r="X129" s="1"/>
      <c r="Y129" s="1"/>
      <c r="Z129" s="106"/>
      <c r="AA129" s="107"/>
      <c r="AB129" s="1"/>
      <c r="AC129" s="4"/>
      <c r="AD129" s="4"/>
      <c r="AE129" s="4"/>
      <c r="AF129" s="4"/>
      <c r="AG129" s="4"/>
      <c r="AH129" s="4"/>
      <c r="AI129" s="4"/>
    </row>
    <row r="130" spans="1:35" ht="12.75" customHeight="1">
      <c r="A130" s="1"/>
      <c r="B130" s="1"/>
      <c r="C130" s="1"/>
      <c r="D130" s="115"/>
      <c r="E130" s="1"/>
      <c r="F130" s="1"/>
      <c r="G130" s="1"/>
      <c r="H130" s="1"/>
      <c r="I130" s="1"/>
      <c r="J130" s="114"/>
      <c r="K130" s="1"/>
      <c r="L130" s="1"/>
      <c r="M130" s="1"/>
      <c r="N130" s="1"/>
      <c r="O130" s="1"/>
      <c r="P130" s="1"/>
      <c r="Q130" s="1"/>
      <c r="R130" s="1"/>
      <c r="S130" s="1"/>
      <c r="T130" s="1"/>
      <c r="U130" s="1"/>
      <c r="V130" s="1"/>
      <c r="W130" s="1"/>
      <c r="X130" s="1"/>
      <c r="Y130" s="1"/>
      <c r="Z130" s="106"/>
      <c r="AA130" s="107"/>
      <c r="AB130" s="1"/>
      <c r="AC130" s="4"/>
      <c r="AD130" s="4"/>
      <c r="AE130" s="4"/>
      <c r="AF130" s="4"/>
      <c r="AG130" s="4"/>
      <c r="AH130" s="4"/>
      <c r="AI130" s="4"/>
    </row>
    <row r="131" spans="1:35" ht="12.75" customHeight="1">
      <c r="A131" s="1"/>
      <c r="B131" s="1"/>
      <c r="C131" s="1"/>
      <c r="D131" s="115"/>
      <c r="E131" s="1"/>
      <c r="F131" s="1"/>
      <c r="G131" s="1"/>
      <c r="H131" s="1"/>
      <c r="I131" s="1"/>
      <c r="J131" s="114"/>
      <c r="K131" s="1"/>
      <c r="L131" s="1"/>
      <c r="M131" s="1"/>
      <c r="N131" s="1"/>
      <c r="O131" s="1"/>
      <c r="P131" s="1"/>
      <c r="Q131" s="1"/>
      <c r="R131" s="1"/>
      <c r="S131" s="1"/>
      <c r="T131" s="1"/>
      <c r="U131" s="1"/>
      <c r="V131" s="1"/>
      <c r="W131" s="1"/>
      <c r="X131" s="1"/>
      <c r="Y131" s="1"/>
      <c r="Z131" s="106"/>
      <c r="AA131" s="107"/>
      <c r="AB131" s="1"/>
      <c r="AC131" s="4"/>
      <c r="AD131" s="4"/>
      <c r="AE131" s="4"/>
      <c r="AF131" s="4"/>
      <c r="AG131" s="4"/>
      <c r="AH131" s="4"/>
      <c r="AI131" s="4"/>
    </row>
    <row r="132" spans="1:35" ht="12.75" customHeight="1">
      <c r="A132" s="1"/>
      <c r="B132" s="1"/>
      <c r="C132" s="1"/>
      <c r="D132" s="115"/>
      <c r="E132" s="1"/>
      <c r="F132" s="1"/>
      <c r="G132" s="1"/>
      <c r="H132" s="1"/>
      <c r="I132" s="1"/>
      <c r="J132" s="114"/>
      <c r="K132" s="1"/>
      <c r="L132" s="1"/>
      <c r="M132" s="1"/>
      <c r="N132" s="1"/>
      <c r="O132" s="1"/>
      <c r="P132" s="1"/>
      <c r="Q132" s="1"/>
      <c r="R132" s="1"/>
      <c r="S132" s="1"/>
      <c r="T132" s="1"/>
      <c r="U132" s="1"/>
      <c r="V132" s="1"/>
      <c r="W132" s="1"/>
      <c r="X132" s="1"/>
      <c r="Y132" s="1"/>
      <c r="Z132" s="106"/>
      <c r="AA132" s="107"/>
      <c r="AB132" s="1"/>
      <c r="AC132" s="4"/>
      <c r="AD132" s="4"/>
      <c r="AE132" s="4"/>
      <c r="AF132" s="4"/>
      <c r="AG132" s="4"/>
      <c r="AH132" s="4"/>
      <c r="AI132" s="4"/>
    </row>
    <row r="133" spans="1:35" ht="12.75" customHeight="1">
      <c r="A133" s="1"/>
      <c r="B133" s="1"/>
      <c r="C133" s="1"/>
      <c r="D133" s="115"/>
      <c r="E133" s="1"/>
      <c r="F133" s="1"/>
      <c r="G133" s="1"/>
      <c r="H133" s="1"/>
      <c r="I133" s="1"/>
      <c r="J133" s="114"/>
      <c r="K133" s="1"/>
      <c r="L133" s="1"/>
      <c r="M133" s="1"/>
      <c r="N133" s="1"/>
      <c r="O133" s="1"/>
      <c r="P133" s="1"/>
      <c r="Q133" s="1"/>
      <c r="R133" s="1"/>
      <c r="S133" s="1"/>
      <c r="T133" s="1"/>
      <c r="U133" s="1"/>
      <c r="V133" s="1"/>
      <c r="W133" s="1"/>
      <c r="X133" s="1"/>
      <c r="Y133" s="1"/>
      <c r="Z133" s="106"/>
      <c r="AA133" s="107"/>
      <c r="AB133" s="1"/>
      <c r="AC133" s="4"/>
      <c r="AD133" s="4"/>
      <c r="AE133" s="4"/>
      <c r="AF133" s="4"/>
      <c r="AG133" s="4"/>
      <c r="AH133" s="4"/>
      <c r="AI133" s="4"/>
    </row>
    <row r="134" spans="1:35" ht="12.75" customHeight="1">
      <c r="A134" s="1"/>
      <c r="B134" s="1"/>
      <c r="C134" s="1"/>
      <c r="D134" s="115"/>
      <c r="E134" s="1"/>
      <c r="F134" s="1"/>
      <c r="G134" s="1"/>
      <c r="H134" s="1"/>
      <c r="I134" s="1"/>
      <c r="J134" s="114"/>
      <c r="K134" s="1"/>
      <c r="L134" s="1"/>
      <c r="M134" s="1"/>
      <c r="N134" s="1"/>
      <c r="O134" s="1"/>
      <c r="P134" s="1"/>
      <c r="Q134" s="1"/>
      <c r="R134" s="1"/>
      <c r="S134" s="1"/>
      <c r="T134" s="1"/>
      <c r="U134" s="1"/>
      <c r="V134" s="1"/>
      <c r="W134" s="1"/>
      <c r="X134" s="1"/>
      <c r="Y134" s="1"/>
      <c r="Z134" s="106"/>
      <c r="AA134" s="107"/>
      <c r="AB134" s="1"/>
      <c r="AC134" s="4"/>
      <c r="AD134" s="4"/>
      <c r="AE134" s="4"/>
      <c r="AF134" s="4"/>
      <c r="AG134" s="4"/>
      <c r="AH134" s="4"/>
      <c r="AI134" s="4"/>
    </row>
    <row r="135" spans="1:35" ht="12.75" customHeight="1">
      <c r="A135" s="1"/>
      <c r="B135" s="1"/>
      <c r="C135" s="1"/>
      <c r="D135" s="115"/>
      <c r="E135" s="1"/>
      <c r="F135" s="1"/>
      <c r="G135" s="1"/>
      <c r="H135" s="1"/>
      <c r="I135" s="1"/>
      <c r="J135" s="114"/>
      <c r="K135" s="1"/>
      <c r="L135" s="1"/>
      <c r="M135" s="1"/>
      <c r="N135" s="1"/>
      <c r="O135" s="1"/>
      <c r="P135" s="1"/>
      <c r="Q135" s="1"/>
      <c r="R135" s="1"/>
      <c r="S135" s="1"/>
      <c r="T135" s="1"/>
      <c r="U135" s="1"/>
      <c r="V135" s="1"/>
      <c r="W135" s="1"/>
      <c r="X135" s="1"/>
      <c r="Y135" s="1"/>
      <c r="Z135" s="106"/>
      <c r="AA135" s="107"/>
      <c r="AB135" s="1"/>
      <c r="AC135" s="4"/>
      <c r="AD135" s="4"/>
      <c r="AE135" s="4"/>
      <c r="AF135" s="4"/>
      <c r="AG135" s="4"/>
      <c r="AH135" s="4"/>
      <c r="AI135" s="4"/>
    </row>
    <row r="136" spans="1:35" ht="12.75" customHeight="1">
      <c r="A136" s="1"/>
      <c r="B136" s="1"/>
      <c r="C136" s="1"/>
      <c r="D136" s="115"/>
      <c r="E136" s="1"/>
      <c r="F136" s="1"/>
      <c r="G136" s="1"/>
      <c r="H136" s="1"/>
      <c r="I136" s="1"/>
      <c r="J136" s="114"/>
      <c r="K136" s="1"/>
      <c r="L136" s="1"/>
      <c r="M136" s="1"/>
      <c r="N136" s="1"/>
      <c r="O136" s="1"/>
      <c r="P136" s="1"/>
      <c r="Q136" s="1"/>
      <c r="R136" s="1"/>
      <c r="S136" s="1"/>
      <c r="T136" s="1"/>
      <c r="U136" s="1"/>
      <c r="V136" s="1"/>
      <c r="W136" s="1"/>
      <c r="X136" s="1"/>
      <c r="Y136" s="1"/>
      <c r="Z136" s="106"/>
      <c r="AA136" s="107"/>
      <c r="AB136" s="1"/>
      <c r="AC136" s="4"/>
      <c r="AD136" s="4"/>
      <c r="AE136" s="4"/>
      <c r="AF136" s="4"/>
      <c r="AG136" s="4"/>
      <c r="AH136" s="4"/>
      <c r="AI136" s="4"/>
    </row>
    <row r="137" spans="1:35" ht="12.75" customHeight="1">
      <c r="A137" s="1"/>
      <c r="B137" s="1"/>
      <c r="C137" s="1"/>
      <c r="D137" s="115"/>
      <c r="E137" s="1"/>
      <c r="F137" s="1"/>
      <c r="G137" s="1"/>
      <c r="H137" s="1"/>
      <c r="I137" s="1"/>
      <c r="J137" s="114"/>
      <c r="K137" s="1"/>
      <c r="L137" s="1"/>
      <c r="M137" s="1"/>
      <c r="N137" s="1"/>
      <c r="O137" s="1"/>
      <c r="P137" s="1"/>
      <c r="Q137" s="1"/>
      <c r="R137" s="1"/>
      <c r="S137" s="1"/>
      <c r="T137" s="1"/>
      <c r="U137" s="1"/>
      <c r="V137" s="1"/>
      <c r="W137" s="1"/>
      <c r="X137" s="1"/>
      <c r="Y137" s="1"/>
      <c r="Z137" s="106"/>
      <c r="AA137" s="107"/>
      <c r="AB137" s="1"/>
      <c r="AC137" s="4"/>
      <c r="AD137" s="4"/>
      <c r="AE137" s="4"/>
      <c r="AF137" s="4"/>
      <c r="AG137" s="4"/>
      <c r="AH137" s="4"/>
      <c r="AI137" s="4"/>
    </row>
    <row r="138" spans="1:35" ht="12.75" customHeight="1">
      <c r="A138" s="1"/>
      <c r="B138" s="1"/>
      <c r="C138" s="1"/>
      <c r="D138" s="115"/>
      <c r="E138" s="1"/>
      <c r="F138" s="1"/>
      <c r="G138" s="1"/>
      <c r="H138" s="1"/>
      <c r="I138" s="1"/>
      <c r="J138" s="114"/>
      <c r="K138" s="1"/>
      <c r="L138" s="1"/>
      <c r="M138" s="1"/>
      <c r="N138" s="1"/>
      <c r="O138" s="1"/>
      <c r="P138" s="1"/>
      <c r="Q138" s="1"/>
      <c r="R138" s="1"/>
      <c r="S138" s="1"/>
      <c r="T138" s="1"/>
      <c r="U138" s="1"/>
      <c r="V138" s="1"/>
      <c r="W138" s="1"/>
      <c r="X138" s="1"/>
      <c r="Y138" s="1"/>
      <c r="Z138" s="106"/>
      <c r="AA138" s="107"/>
      <c r="AB138" s="1"/>
      <c r="AC138" s="4"/>
      <c r="AD138" s="4"/>
      <c r="AE138" s="4"/>
      <c r="AF138" s="4"/>
      <c r="AG138" s="4"/>
      <c r="AH138" s="4"/>
      <c r="AI138" s="4"/>
    </row>
    <row r="139" spans="1:35" ht="12.75" customHeight="1">
      <c r="A139" s="1"/>
      <c r="B139" s="1"/>
      <c r="C139" s="1"/>
      <c r="D139" s="115"/>
      <c r="E139" s="1"/>
      <c r="F139" s="1"/>
      <c r="G139" s="1"/>
      <c r="H139" s="1"/>
      <c r="I139" s="1"/>
      <c r="J139" s="114"/>
      <c r="K139" s="1"/>
      <c r="L139" s="1"/>
      <c r="M139" s="1"/>
      <c r="N139" s="1"/>
      <c r="O139" s="1"/>
      <c r="P139" s="1"/>
      <c r="Q139" s="1"/>
      <c r="R139" s="1"/>
      <c r="S139" s="1"/>
      <c r="T139" s="1"/>
      <c r="U139" s="1"/>
      <c r="V139" s="1"/>
      <c r="W139" s="1"/>
      <c r="X139" s="1"/>
      <c r="Y139" s="1"/>
      <c r="Z139" s="106"/>
      <c r="AA139" s="107"/>
      <c r="AB139" s="1"/>
      <c r="AC139" s="4"/>
      <c r="AD139" s="4"/>
      <c r="AE139" s="4"/>
      <c r="AF139" s="4"/>
      <c r="AG139" s="4"/>
      <c r="AH139" s="4"/>
      <c r="AI139" s="4"/>
    </row>
    <row r="140" spans="1:35" ht="12.75" customHeight="1">
      <c r="A140" s="1"/>
      <c r="B140" s="1"/>
      <c r="C140" s="1"/>
      <c r="D140" s="115"/>
      <c r="E140" s="1"/>
      <c r="F140" s="1"/>
      <c r="G140" s="1"/>
      <c r="H140" s="1"/>
      <c r="I140" s="1"/>
      <c r="J140" s="114"/>
      <c r="K140" s="1"/>
      <c r="L140" s="1"/>
      <c r="M140" s="1"/>
      <c r="N140" s="1"/>
      <c r="O140" s="1"/>
      <c r="P140" s="1"/>
      <c r="Q140" s="1"/>
      <c r="R140" s="1"/>
      <c r="S140" s="1"/>
      <c r="T140" s="1"/>
      <c r="U140" s="1"/>
      <c r="V140" s="1"/>
      <c r="W140" s="1"/>
      <c r="X140" s="1"/>
      <c r="Y140" s="1"/>
      <c r="Z140" s="106"/>
      <c r="AA140" s="107"/>
      <c r="AB140" s="1"/>
      <c r="AC140" s="4"/>
      <c r="AD140" s="4"/>
      <c r="AE140" s="4"/>
      <c r="AF140" s="4"/>
      <c r="AG140" s="4"/>
      <c r="AH140" s="4"/>
      <c r="AI140" s="4"/>
    </row>
    <row r="141" spans="1:35" ht="12.75" customHeight="1">
      <c r="A141" s="1"/>
      <c r="B141" s="1"/>
      <c r="C141" s="1"/>
      <c r="D141" s="115"/>
      <c r="E141" s="1"/>
      <c r="F141" s="1"/>
      <c r="G141" s="1"/>
      <c r="H141" s="1"/>
      <c r="I141" s="1"/>
      <c r="J141" s="114"/>
      <c r="K141" s="1"/>
      <c r="L141" s="1"/>
      <c r="M141" s="1"/>
      <c r="N141" s="1"/>
      <c r="O141" s="1"/>
      <c r="P141" s="1"/>
      <c r="Q141" s="1"/>
      <c r="R141" s="1"/>
      <c r="S141" s="1"/>
      <c r="T141" s="1"/>
      <c r="U141" s="1"/>
      <c r="V141" s="1"/>
      <c r="W141" s="1"/>
      <c r="X141" s="1"/>
      <c r="Y141" s="1"/>
      <c r="Z141" s="106"/>
      <c r="AA141" s="107"/>
      <c r="AB141" s="1"/>
      <c r="AC141" s="4"/>
      <c r="AD141" s="4"/>
      <c r="AE141" s="4"/>
      <c r="AF141" s="4"/>
      <c r="AG141" s="4"/>
      <c r="AH141" s="4"/>
      <c r="AI141" s="4"/>
    </row>
    <row r="142" spans="1:35" ht="12.75" customHeight="1">
      <c r="A142" s="1"/>
      <c r="B142" s="1"/>
      <c r="C142" s="1"/>
      <c r="D142" s="115"/>
      <c r="E142" s="1"/>
      <c r="F142" s="1"/>
      <c r="G142" s="1"/>
      <c r="H142" s="1"/>
      <c r="I142" s="1"/>
      <c r="J142" s="114"/>
      <c r="K142" s="1"/>
      <c r="L142" s="1"/>
      <c r="M142" s="1"/>
      <c r="N142" s="1"/>
      <c r="O142" s="1"/>
      <c r="P142" s="1"/>
      <c r="Q142" s="1"/>
      <c r="R142" s="1"/>
      <c r="S142" s="1"/>
      <c r="T142" s="1"/>
      <c r="U142" s="1"/>
      <c r="V142" s="1"/>
      <c r="W142" s="1"/>
      <c r="X142" s="1"/>
      <c r="Y142" s="1"/>
      <c r="Z142" s="106"/>
      <c r="AA142" s="107"/>
      <c r="AB142" s="1"/>
      <c r="AC142" s="4"/>
      <c r="AD142" s="4"/>
      <c r="AE142" s="4"/>
      <c r="AF142" s="4"/>
      <c r="AG142" s="4"/>
      <c r="AH142" s="4"/>
      <c r="AI142" s="4"/>
    </row>
    <row r="143" spans="1:35" ht="12.75" customHeight="1">
      <c r="A143" s="1"/>
      <c r="B143" s="1"/>
      <c r="C143" s="1"/>
      <c r="D143" s="115"/>
      <c r="E143" s="1"/>
      <c r="F143" s="1"/>
      <c r="G143" s="1"/>
      <c r="H143" s="1"/>
      <c r="I143" s="1"/>
      <c r="J143" s="114"/>
      <c r="K143" s="1"/>
      <c r="L143" s="1"/>
      <c r="M143" s="1"/>
      <c r="N143" s="1"/>
      <c r="O143" s="1"/>
      <c r="P143" s="1"/>
      <c r="Q143" s="1"/>
      <c r="R143" s="1"/>
      <c r="S143" s="1"/>
      <c r="T143" s="1"/>
      <c r="U143" s="1"/>
      <c r="V143" s="1"/>
      <c r="W143" s="1"/>
      <c r="X143" s="1"/>
      <c r="Y143" s="1"/>
      <c r="Z143" s="106"/>
      <c r="AA143" s="107"/>
      <c r="AB143" s="1"/>
      <c r="AC143" s="4"/>
      <c r="AD143" s="4"/>
      <c r="AE143" s="4"/>
      <c r="AF143" s="4"/>
      <c r="AG143" s="4"/>
      <c r="AH143" s="4"/>
      <c r="AI143" s="4"/>
    </row>
    <row r="144" spans="1:35" ht="12.75" customHeight="1">
      <c r="A144" s="1"/>
      <c r="B144" s="1"/>
      <c r="C144" s="1"/>
      <c r="D144" s="115"/>
      <c r="E144" s="1"/>
      <c r="F144" s="1"/>
      <c r="G144" s="1"/>
      <c r="H144" s="1"/>
      <c r="I144" s="1"/>
      <c r="J144" s="114"/>
      <c r="K144" s="1"/>
      <c r="L144" s="1"/>
      <c r="M144" s="1"/>
      <c r="N144" s="1"/>
      <c r="O144" s="1"/>
      <c r="P144" s="1"/>
      <c r="Q144" s="1"/>
      <c r="R144" s="1"/>
      <c r="S144" s="1"/>
      <c r="T144" s="1"/>
      <c r="U144" s="1"/>
      <c r="V144" s="1"/>
      <c r="W144" s="1"/>
      <c r="X144" s="1"/>
      <c r="Y144" s="1"/>
      <c r="Z144" s="106"/>
      <c r="AA144" s="107"/>
      <c r="AB144" s="1"/>
      <c r="AC144" s="4"/>
      <c r="AD144" s="4"/>
      <c r="AE144" s="4"/>
      <c r="AF144" s="4"/>
      <c r="AG144" s="4"/>
      <c r="AH144" s="4"/>
      <c r="AI144" s="4"/>
    </row>
    <row r="145" spans="1:35" ht="12.75" customHeight="1">
      <c r="A145" s="1"/>
      <c r="B145" s="1"/>
      <c r="C145" s="1"/>
      <c r="D145" s="115"/>
      <c r="E145" s="1"/>
      <c r="F145" s="1"/>
      <c r="G145" s="1"/>
      <c r="H145" s="1"/>
      <c r="I145" s="1"/>
      <c r="J145" s="114"/>
      <c r="K145" s="1"/>
      <c r="L145" s="1"/>
      <c r="M145" s="1"/>
      <c r="N145" s="1"/>
      <c r="O145" s="1"/>
      <c r="P145" s="1"/>
      <c r="Q145" s="1"/>
      <c r="R145" s="1"/>
      <c r="S145" s="1"/>
      <c r="T145" s="1"/>
      <c r="U145" s="1"/>
      <c r="V145" s="1"/>
      <c r="W145" s="1"/>
      <c r="X145" s="1"/>
      <c r="Y145" s="1"/>
      <c r="Z145" s="106"/>
      <c r="AA145" s="107"/>
      <c r="AB145" s="1"/>
      <c r="AC145" s="4"/>
      <c r="AD145" s="4"/>
      <c r="AE145" s="4"/>
      <c r="AF145" s="4"/>
      <c r="AG145" s="4"/>
      <c r="AH145" s="4"/>
      <c r="AI145" s="4"/>
    </row>
    <row r="146" spans="1:35" ht="12.75" customHeight="1">
      <c r="A146" s="1"/>
      <c r="B146" s="1"/>
      <c r="C146" s="1"/>
      <c r="D146" s="115"/>
      <c r="E146" s="1"/>
      <c r="F146" s="1"/>
      <c r="G146" s="1"/>
      <c r="H146" s="1"/>
      <c r="I146" s="1"/>
      <c r="J146" s="114"/>
      <c r="K146" s="1"/>
      <c r="L146" s="1"/>
      <c r="M146" s="1"/>
      <c r="N146" s="1"/>
      <c r="O146" s="1"/>
      <c r="P146" s="1"/>
      <c r="Q146" s="1"/>
      <c r="R146" s="1"/>
      <c r="S146" s="1"/>
      <c r="T146" s="1"/>
      <c r="U146" s="1"/>
      <c r="V146" s="1"/>
      <c r="W146" s="1"/>
      <c r="X146" s="1"/>
      <c r="Y146" s="1"/>
      <c r="Z146" s="106"/>
      <c r="AA146" s="107"/>
      <c r="AB146" s="1"/>
      <c r="AC146" s="4"/>
      <c r="AD146" s="4"/>
      <c r="AE146" s="4"/>
      <c r="AF146" s="4"/>
      <c r="AG146" s="4"/>
      <c r="AH146" s="4"/>
      <c r="AI146" s="4"/>
    </row>
    <row r="147" spans="1:35" ht="12.75" customHeight="1">
      <c r="A147" s="1"/>
      <c r="B147" s="1"/>
      <c r="C147" s="1"/>
      <c r="D147" s="115"/>
      <c r="E147" s="1"/>
      <c r="F147" s="1"/>
      <c r="G147" s="1"/>
      <c r="H147" s="1"/>
      <c r="I147" s="1"/>
      <c r="J147" s="114"/>
      <c r="K147" s="1"/>
      <c r="L147" s="1"/>
      <c r="M147" s="1"/>
      <c r="N147" s="1"/>
      <c r="O147" s="1"/>
      <c r="P147" s="1"/>
      <c r="Q147" s="1"/>
      <c r="R147" s="1"/>
      <c r="S147" s="1"/>
      <c r="T147" s="1"/>
      <c r="U147" s="1"/>
      <c r="V147" s="1"/>
      <c r="W147" s="1"/>
      <c r="X147" s="1"/>
      <c r="Y147" s="1"/>
      <c r="Z147" s="106"/>
      <c r="AA147" s="107"/>
      <c r="AB147" s="1"/>
      <c r="AC147" s="4"/>
      <c r="AD147" s="4"/>
      <c r="AE147" s="4"/>
      <c r="AF147" s="4"/>
      <c r="AG147" s="4"/>
      <c r="AH147" s="4"/>
      <c r="AI147" s="4"/>
    </row>
    <row r="148" spans="1:35" ht="12.75" customHeight="1">
      <c r="A148" s="1"/>
      <c r="B148" s="1"/>
      <c r="C148" s="1"/>
      <c r="D148" s="115"/>
      <c r="E148" s="1"/>
      <c r="F148" s="1"/>
      <c r="G148" s="1"/>
      <c r="H148" s="1"/>
      <c r="I148" s="1"/>
      <c r="J148" s="114"/>
      <c r="K148" s="1"/>
      <c r="L148" s="1"/>
      <c r="M148" s="1"/>
      <c r="N148" s="1"/>
      <c r="O148" s="1"/>
      <c r="P148" s="1"/>
      <c r="Q148" s="1"/>
      <c r="R148" s="1"/>
      <c r="S148" s="1"/>
      <c r="T148" s="1"/>
      <c r="U148" s="1"/>
      <c r="V148" s="1"/>
      <c r="W148" s="1"/>
      <c r="X148" s="1"/>
      <c r="Y148" s="1"/>
      <c r="Z148" s="106"/>
      <c r="AA148" s="107"/>
      <c r="AB148" s="1"/>
      <c r="AC148" s="4"/>
      <c r="AD148" s="4"/>
      <c r="AE148" s="4"/>
      <c r="AF148" s="4"/>
      <c r="AG148" s="4"/>
      <c r="AH148" s="4"/>
      <c r="AI148" s="4"/>
    </row>
    <row r="149" spans="1:35" ht="12.75" customHeight="1">
      <c r="A149" s="1"/>
      <c r="B149" s="1"/>
      <c r="C149" s="1"/>
      <c r="D149" s="115"/>
      <c r="E149" s="1"/>
      <c r="F149" s="1"/>
      <c r="G149" s="1"/>
      <c r="H149" s="1"/>
      <c r="I149" s="1"/>
      <c r="J149" s="114"/>
      <c r="K149" s="1"/>
      <c r="L149" s="1"/>
      <c r="M149" s="1"/>
      <c r="N149" s="1"/>
      <c r="O149" s="1"/>
      <c r="P149" s="1"/>
      <c r="Q149" s="1"/>
      <c r="R149" s="1"/>
      <c r="S149" s="1"/>
      <c r="T149" s="1"/>
      <c r="U149" s="1"/>
      <c r="V149" s="1"/>
      <c r="W149" s="1"/>
      <c r="X149" s="1"/>
      <c r="Y149" s="1"/>
      <c r="Z149" s="106"/>
      <c r="AA149" s="107"/>
      <c r="AB149" s="1"/>
      <c r="AC149" s="4"/>
      <c r="AD149" s="4"/>
      <c r="AE149" s="4"/>
      <c r="AF149" s="4"/>
      <c r="AG149" s="4"/>
      <c r="AH149" s="4"/>
      <c r="AI149" s="4"/>
    </row>
    <row r="150" spans="1:35" ht="12.75" customHeight="1">
      <c r="A150" s="1"/>
      <c r="B150" s="1"/>
      <c r="C150" s="1"/>
      <c r="D150" s="115"/>
      <c r="E150" s="1"/>
      <c r="F150" s="1"/>
      <c r="G150" s="1"/>
      <c r="H150" s="1"/>
      <c r="I150" s="1"/>
      <c r="J150" s="114"/>
      <c r="K150" s="1"/>
      <c r="L150" s="1"/>
      <c r="M150" s="1"/>
      <c r="N150" s="1"/>
      <c r="O150" s="1"/>
      <c r="P150" s="1"/>
      <c r="Q150" s="1"/>
      <c r="R150" s="1"/>
      <c r="S150" s="1"/>
      <c r="T150" s="1"/>
      <c r="U150" s="1"/>
      <c r="V150" s="1"/>
      <c r="W150" s="1"/>
      <c r="X150" s="1"/>
      <c r="Y150" s="1"/>
      <c r="Z150" s="106"/>
      <c r="AA150" s="107"/>
      <c r="AB150" s="1"/>
      <c r="AC150" s="4"/>
      <c r="AD150" s="4"/>
      <c r="AE150" s="4"/>
      <c r="AF150" s="4"/>
      <c r="AG150" s="4"/>
      <c r="AH150" s="4"/>
      <c r="AI150" s="4"/>
    </row>
    <row r="151" spans="1:35" ht="12.75" customHeight="1">
      <c r="A151" s="1"/>
      <c r="B151" s="1"/>
      <c r="C151" s="1"/>
      <c r="D151" s="115"/>
      <c r="E151" s="1"/>
      <c r="F151" s="1"/>
      <c r="G151" s="1"/>
      <c r="H151" s="1"/>
      <c r="I151" s="1"/>
      <c r="J151" s="114"/>
      <c r="K151" s="1"/>
      <c r="L151" s="1"/>
      <c r="M151" s="1"/>
      <c r="N151" s="1"/>
      <c r="O151" s="1"/>
      <c r="P151" s="1"/>
      <c r="Q151" s="1"/>
      <c r="R151" s="1"/>
      <c r="S151" s="1"/>
      <c r="T151" s="1"/>
      <c r="U151" s="1"/>
      <c r="V151" s="1"/>
      <c r="W151" s="1"/>
      <c r="X151" s="1"/>
      <c r="Y151" s="1"/>
      <c r="Z151" s="106"/>
      <c r="AA151" s="107"/>
      <c r="AB151" s="1"/>
      <c r="AC151" s="4"/>
      <c r="AD151" s="4"/>
      <c r="AE151" s="4"/>
      <c r="AF151" s="4"/>
      <c r="AG151" s="4"/>
      <c r="AH151" s="4"/>
      <c r="AI151" s="4"/>
    </row>
    <row r="152" spans="1:35" ht="12.75" customHeight="1">
      <c r="A152" s="1"/>
      <c r="B152" s="1"/>
      <c r="C152" s="1"/>
      <c r="D152" s="115"/>
      <c r="E152" s="1"/>
      <c r="F152" s="1"/>
      <c r="G152" s="1"/>
      <c r="H152" s="1"/>
      <c r="I152" s="1"/>
      <c r="J152" s="114"/>
      <c r="K152" s="1"/>
      <c r="L152" s="1"/>
      <c r="M152" s="1"/>
      <c r="N152" s="1"/>
      <c r="O152" s="1"/>
      <c r="P152" s="1"/>
      <c r="Q152" s="1"/>
      <c r="R152" s="1"/>
      <c r="S152" s="1"/>
      <c r="T152" s="1"/>
      <c r="U152" s="1"/>
      <c r="V152" s="1"/>
      <c r="W152" s="1"/>
      <c r="X152" s="1"/>
      <c r="Y152" s="1"/>
      <c r="Z152" s="106"/>
      <c r="AA152" s="107"/>
      <c r="AB152" s="1"/>
      <c r="AC152" s="4"/>
      <c r="AD152" s="4"/>
      <c r="AE152" s="4"/>
      <c r="AF152" s="4"/>
      <c r="AG152" s="4"/>
      <c r="AH152" s="4"/>
      <c r="AI152" s="4"/>
    </row>
    <row r="153" spans="1:35" ht="12.75" customHeight="1">
      <c r="A153" s="1"/>
      <c r="B153" s="1"/>
      <c r="C153" s="1"/>
      <c r="D153" s="115"/>
      <c r="E153" s="1"/>
      <c r="F153" s="1"/>
      <c r="G153" s="1"/>
      <c r="H153" s="1"/>
      <c r="I153" s="1"/>
      <c r="J153" s="114"/>
      <c r="K153" s="1"/>
      <c r="L153" s="1"/>
      <c r="M153" s="1"/>
      <c r="N153" s="1"/>
      <c r="O153" s="1"/>
      <c r="P153" s="1"/>
      <c r="Q153" s="1"/>
      <c r="R153" s="1"/>
      <c r="S153" s="1"/>
      <c r="T153" s="1"/>
      <c r="U153" s="1"/>
      <c r="V153" s="1"/>
      <c r="W153" s="1"/>
      <c r="X153" s="1"/>
      <c r="Y153" s="1"/>
      <c r="Z153" s="106"/>
      <c r="AA153" s="107"/>
      <c r="AB153" s="1"/>
      <c r="AC153" s="4"/>
      <c r="AD153" s="4"/>
      <c r="AE153" s="4"/>
      <c r="AF153" s="4"/>
      <c r="AG153" s="4"/>
      <c r="AH153" s="4"/>
      <c r="AI153" s="4"/>
    </row>
    <row r="154" spans="1:35" ht="12.75" customHeight="1">
      <c r="A154" s="1"/>
      <c r="B154" s="1"/>
      <c r="C154" s="1"/>
      <c r="D154" s="115"/>
      <c r="E154" s="1"/>
      <c r="F154" s="1"/>
      <c r="G154" s="1"/>
      <c r="H154" s="1"/>
      <c r="I154" s="1"/>
      <c r="J154" s="114"/>
      <c r="K154" s="1"/>
      <c r="L154" s="1"/>
      <c r="M154" s="1"/>
      <c r="N154" s="1"/>
      <c r="O154" s="1"/>
      <c r="P154" s="1"/>
      <c r="Q154" s="1"/>
      <c r="R154" s="1"/>
      <c r="S154" s="1"/>
      <c r="T154" s="1"/>
      <c r="U154" s="1"/>
      <c r="V154" s="1"/>
      <c r="W154" s="1"/>
      <c r="X154" s="1"/>
      <c r="Y154" s="1"/>
      <c r="Z154" s="106"/>
      <c r="AA154" s="107"/>
      <c r="AB154" s="1"/>
      <c r="AC154" s="4"/>
      <c r="AD154" s="4"/>
      <c r="AE154" s="4"/>
      <c r="AF154" s="4"/>
      <c r="AG154" s="4"/>
      <c r="AH154" s="4"/>
      <c r="AI154" s="4"/>
    </row>
    <row r="155" spans="1:35" ht="12.75" customHeight="1">
      <c r="A155" s="1"/>
      <c r="B155" s="1"/>
      <c r="C155" s="1"/>
      <c r="D155" s="115"/>
      <c r="E155" s="1"/>
      <c r="F155" s="1"/>
      <c r="G155" s="1"/>
      <c r="H155" s="1"/>
      <c r="I155" s="1"/>
      <c r="J155" s="114"/>
      <c r="K155" s="1"/>
      <c r="L155" s="1"/>
      <c r="M155" s="1"/>
      <c r="N155" s="1"/>
      <c r="O155" s="1"/>
      <c r="P155" s="1"/>
      <c r="Q155" s="1"/>
      <c r="R155" s="1"/>
      <c r="S155" s="1"/>
      <c r="T155" s="1"/>
      <c r="U155" s="1"/>
      <c r="V155" s="1"/>
      <c r="W155" s="1"/>
      <c r="X155" s="1"/>
      <c r="Y155" s="1"/>
      <c r="Z155" s="106"/>
      <c r="AA155" s="107"/>
      <c r="AB155" s="1"/>
      <c r="AC155" s="4"/>
      <c r="AD155" s="4"/>
      <c r="AE155" s="4"/>
      <c r="AF155" s="4"/>
      <c r="AG155" s="4"/>
      <c r="AH155" s="4"/>
      <c r="AI155" s="4"/>
    </row>
    <row r="156" spans="1:35" ht="12.75" customHeight="1">
      <c r="A156" s="1"/>
      <c r="B156" s="1"/>
      <c r="C156" s="1"/>
      <c r="D156" s="115"/>
      <c r="E156" s="1"/>
      <c r="F156" s="1"/>
      <c r="G156" s="1"/>
      <c r="H156" s="1"/>
      <c r="I156" s="1"/>
      <c r="J156" s="114"/>
      <c r="K156" s="1"/>
      <c r="L156" s="1"/>
      <c r="M156" s="1"/>
      <c r="N156" s="1"/>
      <c r="O156" s="1"/>
      <c r="P156" s="1"/>
      <c r="Q156" s="1"/>
      <c r="R156" s="1"/>
      <c r="S156" s="1"/>
      <c r="T156" s="1"/>
      <c r="U156" s="1"/>
      <c r="V156" s="1"/>
      <c r="W156" s="1"/>
      <c r="X156" s="1"/>
      <c r="Y156" s="1"/>
      <c r="Z156" s="106"/>
      <c r="AA156" s="107"/>
      <c r="AB156" s="1"/>
      <c r="AC156" s="4"/>
      <c r="AD156" s="4"/>
      <c r="AE156" s="4"/>
      <c r="AF156" s="4"/>
      <c r="AG156" s="4"/>
      <c r="AH156" s="4"/>
      <c r="AI156" s="4"/>
    </row>
    <row r="157" spans="1:35" ht="12.75" customHeight="1">
      <c r="A157" s="1"/>
      <c r="B157" s="1"/>
      <c r="C157" s="1"/>
      <c r="D157" s="115"/>
      <c r="E157" s="1"/>
      <c r="F157" s="1"/>
      <c r="G157" s="1"/>
      <c r="H157" s="1"/>
      <c r="I157" s="1"/>
      <c r="J157" s="114"/>
      <c r="K157" s="1"/>
      <c r="L157" s="1"/>
      <c r="M157" s="1"/>
      <c r="N157" s="1"/>
      <c r="O157" s="1"/>
      <c r="P157" s="1"/>
      <c r="Q157" s="1"/>
      <c r="R157" s="1"/>
      <c r="S157" s="1"/>
      <c r="T157" s="1"/>
      <c r="U157" s="1"/>
      <c r="V157" s="1"/>
      <c r="W157" s="1"/>
      <c r="X157" s="1"/>
      <c r="Y157" s="1"/>
      <c r="Z157" s="106"/>
      <c r="AA157" s="107"/>
      <c r="AB157" s="1"/>
      <c r="AC157" s="4"/>
      <c r="AD157" s="4"/>
      <c r="AE157" s="4"/>
      <c r="AF157" s="4"/>
      <c r="AG157" s="4"/>
      <c r="AH157" s="4"/>
      <c r="AI157" s="4"/>
    </row>
    <row r="158" spans="1:35" ht="12.75" customHeight="1">
      <c r="A158" s="1"/>
      <c r="B158" s="1"/>
      <c r="C158" s="1"/>
      <c r="D158" s="115"/>
      <c r="E158" s="1"/>
      <c r="F158" s="1"/>
      <c r="G158" s="1"/>
      <c r="H158" s="1"/>
      <c r="I158" s="1"/>
      <c r="J158" s="114"/>
      <c r="K158" s="1"/>
      <c r="L158" s="1"/>
      <c r="M158" s="1"/>
      <c r="N158" s="1"/>
      <c r="O158" s="1"/>
      <c r="P158" s="1"/>
      <c r="Q158" s="1"/>
      <c r="R158" s="1"/>
      <c r="S158" s="1"/>
      <c r="T158" s="1"/>
      <c r="U158" s="1"/>
      <c r="V158" s="1"/>
      <c r="W158" s="1"/>
      <c r="X158" s="1"/>
      <c r="Y158" s="1"/>
      <c r="Z158" s="106"/>
      <c r="AA158" s="107"/>
      <c r="AB158" s="1"/>
      <c r="AC158" s="4"/>
      <c r="AD158" s="4"/>
      <c r="AE158" s="4"/>
      <c r="AF158" s="4"/>
      <c r="AG158" s="4"/>
      <c r="AH158" s="4"/>
      <c r="AI158" s="4"/>
    </row>
    <row r="159" spans="1:35" ht="12.75" customHeight="1">
      <c r="A159" s="1"/>
      <c r="B159" s="1"/>
      <c r="C159" s="1"/>
      <c r="D159" s="115"/>
      <c r="E159" s="1"/>
      <c r="F159" s="1"/>
      <c r="G159" s="1"/>
      <c r="H159" s="1"/>
      <c r="I159" s="1"/>
      <c r="J159" s="114"/>
      <c r="K159" s="1"/>
      <c r="L159" s="1"/>
      <c r="M159" s="1"/>
      <c r="N159" s="1"/>
      <c r="O159" s="1"/>
      <c r="P159" s="1"/>
      <c r="Q159" s="1"/>
      <c r="R159" s="1"/>
      <c r="S159" s="1"/>
      <c r="T159" s="1"/>
      <c r="U159" s="1"/>
      <c r="V159" s="1"/>
      <c r="W159" s="1"/>
      <c r="X159" s="1"/>
      <c r="Y159" s="1"/>
      <c r="Z159" s="106"/>
      <c r="AA159" s="107"/>
      <c r="AB159" s="1"/>
      <c r="AC159" s="4"/>
      <c r="AD159" s="4"/>
      <c r="AE159" s="4"/>
      <c r="AF159" s="4"/>
      <c r="AG159" s="4"/>
      <c r="AH159" s="4"/>
      <c r="AI159" s="4"/>
    </row>
    <row r="160" spans="1:35" ht="12.75" customHeight="1">
      <c r="A160" s="1"/>
      <c r="B160" s="1"/>
      <c r="C160" s="1"/>
      <c r="D160" s="115"/>
      <c r="E160" s="1"/>
      <c r="F160" s="1"/>
      <c r="G160" s="1"/>
      <c r="H160" s="1"/>
      <c r="I160" s="1"/>
      <c r="J160" s="114"/>
      <c r="K160" s="1"/>
      <c r="L160" s="1"/>
      <c r="M160" s="1"/>
      <c r="N160" s="1"/>
      <c r="O160" s="1"/>
      <c r="P160" s="1"/>
      <c r="Q160" s="1"/>
      <c r="R160" s="1"/>
      <c r="S160" s="1"/>
      <c r="T160" s="1"/>
      <c r="U160" s="1"/>
      <c r="V160" s="1"/>
      <c r="W160" s="1"/>
      <c r="X160" s="1"/>
      <c r="Y160" s="1"/>
      <c r="Z160" s="106"/>
      <c r="AA160" s="107"/>
      <c r="AB160" s="1"/>
      <c r="AC160" s="4"/>
      <c r="AD160" s="4"/>
      <c r="AE160" s="4"/>
      <c r="AF160" s="4"/>
      <c r="AG160" s="4"/>
      <c r="AH160" s="4"/>
      <c r="AI160" s="4"/>
    </row>
    <row r="161" spans="1:35" ht="12.75" customHeight="1">
      <c r="A161" s="1"/>
      <c r="B161" s="1"/>
      <c r="C161" s="1"/>
      <c r="D161" s="115"/>
      <c r="E161" s="1"/>
      <c r="F161" s="1"/>
      <c r="G161" s="1"/>
      <c r="H161" s="1"/>
      <c r="I161" s="1"/>
      <c r="J161" s="114"/>
      <c r="K161" s="1"/>
      <c r="L161" s="1"/>
      <c r="M161" s="1"/>
      <c r="N161" s="1"/>
      <c r="O161" s="1"/>
      <c r="P161" s="1"/>
      <c r="Q161" s="1"/>
      <c r="R161" s="1"/>
      <c r="S161" s="1"/>
      <c r="T161" s="1"/>
      <c r="U161" s="1"/>
      <c r="V161" s="1"/>
      <c r="W161" s="1"/>
      <c r="X161" s="1"/>
      <c r="Y161" s="1"/>
      <c r="Z161" s="106"/>
      <c r="AA161" s="107"/>
      <c r="AB161" s="1"/>
      <c r="AC161" s="4"/>
      <c r="AD161" s="4"/>
      <c r="AE161" s="4"/>
      <c r="AF161" s="4"/>
      <c r="AG161" s="4"/>
      <c r="AH161" s="4"/>
      <c r="AI161" s="4"/>
    </row>
    <row r="162" spans="1:35" ht="12.75" customHeight="1">
      <c r="A162" s="1"/>
      <c r="B162" s="1"/>
      <c r="C162" s="1"/>
      <c r="D162" s="115"/>
      <c r="E162" s="1"/>
      <c r="F162" s="1"/>
      <c r="G162" s="1"/>
      <c r="H162" s="1"/>
      <c r="I162" s="1"/>
      <c r="J162" s="114"/>
      <c r="K162" s="1"/>
      <c r="L162" s="1"/>
      <c r="M162" s="1"/>
      <c r="N162" s="1"/>
      <c r="O162" s="1"/>
      <c r="P162" s="1"/>
      <c r="Q162" s="1"/>
      <c r="R162" s="1"/>
      <c r="S162" s="1"/>
      <c r="T162" s="1"/>
      <c r="U162" s="1"/>
      <c r="V162" s="1"/>
      <c r="W162" s="1"/>
      <c r="X162" s="1"/>
      <c r="Y162" s="1"/>
      <c r="Z162" s="106"/>
      <c r="AA162" s="107"/>
      <c r="AB162" s="1"/>
      <c r="AC162" s="4"/>
      <c r="AD162" s="4"/>
      <c r="AE162" s="4"/>
      <c r="AF162" s="4"/>
      <c r="AG162" s="4"/>
      <c r="AH162" s="4"/>
      <c r="AI162" s="4"/>
    </row>
    <row r="163" spans="1:35" ht="12.75" customHeight="1">
      <c r="A163" s="1"/>
      <c r="B163" s="1"/>
      <c r="C163" s="1"/>
      <c r="D163" s="115"/>
      <c r="E163" s="1"/>
      <c r="F163" s="1"/>
      <c r="G163" s="1"/>
      <c r="H163" s="1"/>
      <c r="I163" s="1"/>
      <c r="J163" s="114"/>
      <c r="K163" s="1"/>
      <c r="L163" s="1"/>
      <c r="M163" s="1"/>
      <c r="N163" s="1"/>
      <c r="O163" s="1"/>
      <c r="P163" s="1"/>
      <c r="Q163" s="1"/>
      <c r="R163" s="1"/>
      <c r="S163" s="1"/>
      <c r="T163" s="1"/>
      <c r="U163" s="1"/>
      <c r="V163" s="1"/>
      <c r="W163" s="1"/>
      <c r="X163" s="1"/>
      <c r="Y163" s="1"/>
      <c r="Z163" s="106"/>
      <c r="AA163" s="107"/>
      <c r="AB163" s="1"/>
      <c r="AC163" s="4"/>
      <c r="AD163" s="4"/>
      <c r="AE163" s="4"/>
      <c r="AF163" s="4"/>
      <c r="AG163" s="4"/>
      <c r="AH163" s="4"/>
      <c r="AI163" s="4"/>
    </row>
    <row r="164" spans="1:35" ht="12.75" customHeight="1">
      <c r="A164" s="1"/>
      <c r="B164" s="1"/>
      <c r="C164" s="1"/>
      <c r="D164" s="115"/>
      <c r="E164" s="1"/>
      <c r="F164" s="1"/>
      <c r="G164" s="1"/>
      <c r="H164" s="1"/>
      <c r="I164" s="1"/>
      <c r="J164" s="114"/>
      <c r="K164" s="1"/>
      <c r="L164" s="1"/>
      <c r="M164" s="1"/>
      <c r="N164" s="1"/>
      <c r="O164" s="1"/>
      <c r="P164" s="1"/>
      <c r="Q164" s="1"/>
      <c r="R164" s="1"/>
      <c r="S164" s="1"/>
      <c r="T164" s="1"/>
      <c r="U164" s="1"/>
      <c r="V164" s="1"/>
      <c r="W164" s="1"/>
      <c r="X164" s="1"/>
      <c r="Y164" s="1"/>
      <c r="Z164" s="106"/>
      <c r="AA164" s="107"/>
      <c r="AB164" s="1"/>
      <c r="AC164" s="4"/>
      <c r="AD164" s="4"/>
      <c r="AE164" s="4"/>
      <c r="AF164" s="4"/>
      <c r="AG164" s="4"/>
      <c r="AH164" s="4"/>
      <c r="AI164" s="4"/>
    </row>
    <row r="165" spans="1:35" ht="12.75" customHeight="1">
      <c r="A165" s="1"/>
      <c r="B165" s="1"/>
      <c r="C165" s="1"/>
      <c r="D165" s="115"/>
      <c r="E165" s="1"/>
      <c r="F165" s="1"/>
      <c r="G165" s="1"/>
      <c r="H165" s="1"/>
      <c r="I165" s="1"/>
      <c r="J165" s="114"/>
      <c r="K165" s="1"/>
      <c r="L165" s="1"/>
      <c r="M165" s="1"/>
      <c r="N165" s="1"/>
      <c r="O165" s="1"/>
      <c r="P165" s="1"/>
      <c r="Q165" s="1"/>
      <c r="R165" s="1"/>
      <c r="S165" s="1"/>
      <c r="T165" s="1"/>
      <c r="U165" s="1"/>
      <c r="V165" s="1"/>
      <c r="W165" s="1"/>
      <c r="X165" s="1"/>
      <c r="Y165" s="1"/>
      <c r="Z165" s="106"/>
      <c r="AA165" s="107"/>
      <c r="AB165" s="1"/>
      <c r="AC165" s="4"/>
      <c r="AD165" s="4"/>
      <c r="AE165" s="4"/>
      <c r="AF165" s="4"/>
      <c r="AG165" s="4"/>
      <c r="AH165" s="4"/>
      <c r="AI165" s="4"/>
    </row>
    <row r="166" spans="1:35" ht="12.75" customHeight="1">
      <c r="A166" s="1"/>
      <c r="B166" s="1"/>
      <c r="C166" s="1"/>
      <c r="D166" s="115"/>
      <c r="E166" s="1"/>
      <c r="F166" s="1"/>
      <c r="G166" s="1"/>
      <c r="H166" s="1"/>
      <c r="I166" s="1"/>
      <c r="J166" s="114"/>
      <c r="K166" s="1"/>
      <c r="L166" s="1"/>
      <c r="M166" s="1"/>
      <c r="N166" s="1"/>
      <c r="O166" s="1"/>
      <c r="P166" s="1"/>
      <c r="Q166" s="1"/>
      <c r="R166" s="1"/>
      <c r="S166" s="1"/>
      <c r="T166" s="1"/>
      <c r="U166" s="1"/>
      <c r="V166" s="1"/>
      <c r="W166" s="1"/>
      <c r="X166" s="1"/>
      <c r="Y166" s="1"/>
      <c r="Z166" s="106"/>
      <c r="AA166" s="107"/>
      <c r="AB166" s="1"/>
      <c r="AC166" s="4"/>
      <c r="AD166" s="4"/>
      <c r="AE166" s="4"/>
      <c r="AF166" s="4"/>
      <c r="AG166" s="4"/>
      <c r="AH166" s="4"/>
      <c r="AI166" s="4"/>
    </row>
    <row r="167" spans="1:35" ht="12.75" customHeight="1">
      <c r="A167" s="1"/>
      <c r="B167" s="1"/>
      <c r="C167" s="1"/>
      <c r="D167" s="115"/>
      <c r="E167" s="1"/>
      <c r="F167" s="1"/>
      <c r="G167" s="1"/>
      <c r="H167" s="1"/>
      <c r="I167" s="1"/>
      <c r="J167" s="114"/>
      <c r="K167" s="1"/>
      <c r="L167" s="1"/>
      <c r="M167" s="1"/>
      <c r="N167" s="1"/>
      <c r="O167" s="1"/>
      <c r="P167" s="1"/>
      <c r="Q167" s="1"/>
      <c r="R167" s="1"/>
      <c r="S167" s="1"/>
      <c r="T167" s="1"/>
      <c r="U167" s="1"/>
      <c r="V167" s="1"/>
      <c r="W167" s="1"/>
      <c r="X167" s="1"/>
      <c r="Y167" s="1"/>
      <c r="Z167" s="106"/>
      <c r="AA167" s="107"/>
      <c r="AB167" s="1"/>
      <c r="AC167" s="4"/>
      <c r="AD167" s="4"/>
      <c r="AE167" s="4"/>
      <c r="AF167" s="4"/>
      <c r="AG167" s="4"/>
      <c r="AH167" s="4"/>
      <c r="AI167" s="4"/>
    </row>
    <row r="168" spans="1:35" ht="12.75" customHeight="1">
      <c r="A168" s="1"/>
      <c r="B168" s="1"/>
      <c r="C168" s="1"/>
      <c r="D168" s="115"/>
      <c r="E168" s="1"/>
      <c r="F168" s="1"/>
      <c r="G168" s="1"/>
      <c r="H168" s="1"/>
      <c r="I168" s="1"/>
      <c r="J168" s="114"/>
      <c r="K168" s="1"/>
      <c r="L168" s="1"/>
      <c r="M168" s="1"/>
      <c r="N168" s="1"/>
      <c r="O168" s="1"/>
      <c r="P168" s="1"/>
      <c r="Q168" s="1"/>
      <c r="R168" s="1"/>
      <c r="S168" s="1"/>
      <c r="T168" s="1"/>
      <c r="U168" s="1"/>
      <c r="V168" s="1"/>
      <c r="W168" s="1"/>
      <c r="X168" s="1"/>
      <c r="Y168" s="1"/>
      <c r="Z168" s="106"/>
      <c r="AA168" s="107"/>
      <c r="AB168" s="1"/>
      <c r="AC168" s="4"/>
      <c r="AD168" s="4"/>
      <c r="AE168" s="4"/>
      <c r="AF168" s="4"/>
      <c r="AG168" s="4"/>
      <c r="AH168" s="4"/>
      <c r="AI168" s="4"/>
    </row>
    <row r="169" spans="1:35" ht="12.75" customHeight="1">
      <c r="A169" s="1"/>
      <c r="B169" s="1"/>
      <c r="C169" s="1"/>
      <c r="D169" s="115"/>
      <c r="E169" s="1"/>
      <c r="F169" s="1"/>
      <c r="G169" s="1"/>
      <c r="H169" s="1"/>
      <c r="I169" s="1"/>
      <c r="J169" s="114"/>
      <c r="K169" s="1"/>
      <c r="L169" s="1"/>
      <c r="M169" s="1"/>
      <c r="N169" s="1"/>
      <c r="O169" s="1"/>
      <c r="P169" s="1"/>
      <c r="Q169" s="1"/>
      <c r="R169" s="1"/>
      <c r="S169" s="1"/>
      <c r="T169" s="1"/>
      <c r="U169" s="1"/>
      <c r="V169" s="1"/>
      <c r="W169" s="1"/>
      <c r="X169" s="1"/>
      <c r="Y169" s="1"/>
      <c r="Z169" s="106"/>
      <c r="AA169" s="107"/>
      <c r="AB169" s="1"/>
      <c r="AC169" s="4"/>
      <c r="AD169" s="4"/>
      <c r="AE169" s="4"/>
      <c r="AF169" s="4"/>
      <c r="AG169" s="4"/>
      <c r="AH169" s="4"/>
      <c r="AI169" s="4"/>
    </row>
    <row r="170" spans="1:35" ht="12.75" customHeight="1">
      <c r="A170" s="1"/>
      <c r="B170" s="1"/>
      <c r="C170" s="1"/>
      <c r="D170" s="115"/>
      <c r="E170" s="1"/>
      <c r="F170" s="1"/>
      <c r="G170" s="1"/>
      <c r="H170" s="1"/>
      <c r="I170" s="1"/>
      <c r="J170" s="114"/>
      <c r="K170" s="1"/>
      <c r="L170" s="1"/>
      <c r="M170" s="1"/>
      <c r="N170" s="1"/>
      <c r="O170" s="1"/>
      <c r="P170" s="1"/>
      <c r="Q170" s="1"/>
      <c r="R170" s="1"/>
      <c r="S170" s="1"/>
      <c r="T170" s="1"/>
      <c r="U170" s="1"/>
      <c r="V170" s="1"/>
      <c r="W170" s="1"/>
      <c r="X170" s="1"/>
      <c r="Y170" s="1"/>
      <c r="Z170" s="106"/>
      <c r="AA170" s="107"/>
      <c r="AB170" s="1"/>
      <c r="AC170" s="4"/>
      <c r="AD170" s="4"/>
      <c r="AE170" s="4"/>
      <c r="AF170" s="4"/>
      <c r="AG170" s="4"/>
      <c r="AH170" s="4"/>
      <c r="AI170" s="4"/>
    </row>
    <row r="171" spans="1:35" ht="12.75" customHeight="1">
      <c r="A171" s="1"/>
      <c r="B171" s="1"/>
      <c r="C171" s="1"/>
      <c r="D171" s="115"/>
      <c r="E171" s="1"/>
      <c r="F171" s="1"/>
      <c r="G171" s="1"/>
      <c r="H171" s="1"/>
      <c r="I171" s="1"/>
      <c r="J171" s="114"/>
      <c r="K171" s="1"/>
      <c r="L171" s="1"/>
      <c r="M171" s="1"/>
      <c r="N171" s="1"/>
      <c r="O171" s="1"/>
      <c r="P171" s="1"/>
      <c r="Q171" s="1"/>
      <c r="R171" s="1"/>
      <c r="S171" s="1"/>
      <c r="T171" s="1"/>
      <c r="U171" s="1"/>
      <c r="V171" s="1"/>
      <c r="W171" s="1"/>
      <c r="X171" s="1"/>
      <c r="Y171" s="1"/>
      <c r="Z171" s="106"/>
      <c r="AA171" s="107"/>
      <c r="AB171" s="1"/>
      <c r="AC171" s="4"/>
      <c r="AD171" s="4"/>
      <c r="AE171" s="4"/>
      <c r="AF171" s="4"/>
      <c r="AG171" s="4"/>
      <c r="AH171" s="4"/>
      <c r="AI171" s="4"/>
    </row>
    <row r="172" spans="1:35" ht="12.75" customHeight="1">
      <c r="A172" s="1"/>
      <c r="B172" s="1"/>
      <c r="C172" s="1"/>
      <c r="D172" s="115"/>
      <c r="E172" s="1"/>
      <c r="F172" s="1"/>
      <c r="G172" s="1"/>
      <c r="H172" s="1"/>
      <c r="I172" s="1"/>
      <c r="J172" s="114"/>
      <c r="K172" s="1"/>
      <c r="L172" s="1"/>
      <c r="M172" s="1"/>
      <c r="N172" s="1"/>
      <c r="O172" s="1"/>
      <c r="P172" s="1"/>
      <c r="Q172" s="1"/>
      <c r="R172" s="1"/>
      <c r="S172" s="1"/>
      <c r="T172" s="1"/>
      <c r="U172" s="1"/>
      <c r="V172" s="1"/>
      <c r="W172" s="1"/>
      <c r="X172" s="1"/>
      <c r="Y172" s="1"/>
      <c r="Z172" s="106"/>
      <c r="AA172" s="107"/>
      <c r="AB172" s="1"/>
      <c r="AC172" s="4"/>
      <c r="AD172" s="4"/>
      <c r="AE172" s="4"/>
      <c r="AF172" s="4"/>
      <c r="AG172" s="4"/>
      <c r="AH172" s="4"/>
      <c r="AI172" s="4"/>
    </row>
    <row r="173" spans="1:35" ht="12.75" customHeight="1">
      <c r="A173" s="1"/>
      <c r="B173" s="1"/>
      <c r="C173" s="1"/>
      <c r="D173" s="115"/>
      <c r="E173" s="1"/>
      <c r="F173" s="1"/>
      <c r="G173" s="1"/>
      <c r="H173" s="1"/>
      <c r="I173" s="1"/>
      <c r="J173" s="114"/>
      <c r="K173" s="1"/>
      <c r="L173" s="1"/>
      <c r="M173" s="1"/>
      <c r="N173" s="1"/>
      <c r="O173" s="1"/>
      <c r="P173" s="1"/>
      <c r="Q173" s="1"/>
      <c r="R173" s="1"/>
      <c r="S173" s="1"/>
      <c r="T173" s="1"/>
      <c r="U173" s="1"/>
      <c r="V173" s="1"/>
      <c r="W173" s="1"/>
      <c r="X173" s="1"/>
      <c r="Y173" s="1"/>
      <c r="Z173" s="106"/>
      <c r="AA173" s="107"/>
      <c r="AB173" s="1"/>
      <c r="AC173" s="4"/>
      <c r="AD173" s="4"/>
      <c r="AE173" s="4"/>
      <c r="AF173" s="4"/>
      <c r="AG173" s="4"/>
      <c r="AH173" s="4"/>
      <c r="AI173" s="4"/>
    </row>
    <row r="174" spans="1:35" ht="12.75" customHeight="1">
      <c r="A174" s="1"/>
      <c r="B174" s="1"/>
      <c r="C174" s="1"/>
      <c r="D174" s="115"/>
      <c r="E174" s="1"/>
      <c r="F174" s="1"/>
      <c r="G174" s="1"/>
      <c r="H174" s="1"/>
      <c r="I174" s="1"/>
      <c r="J174" s="114"/>
      <c r="K174" s="1"/>
      <c r="L174" s="1"/>
      <c r="M174" s="1"/>
      <c r="N174" s="1"/>
      <c r="O174" s="1"/>
      <c r="P174" s="1"/>
      <c r="Q174" s="1"/>
      <c r="R174" s="1"/>
      <c r="S174" s="1"/>
      <c r="T174" s="1"/>
      <c r="U174" s="1"/>
      <c r="V174" s="1"/>
      <c r="W174" s="1"/>
      <c r="X174" s="1"/>
      <c r="Y174" s="1"/>
      <c r="Z174" s="106"/>
      <c r="AA174" s="107"/>
      <c r="AB174" s="1"/>
      <c r="AC174" s="4"/>
      <c r="AD174" s="4"/>
      <c r="AE174" s="4"/>
      <c r="AF174" s="4"/>
      <c r="AG174" s="4"/>
      <c r="AH174" s="4"/>
      <c r="AI174" s="4"/>
    </row>
    <row r="175" spans="1:35" ht="12.75" customHeight="1">
      <c r="A175" s="1"/>
      <c r="B175" s="1"/>
      <c r="C175" s="1"/>
      <c r="D175" s="115"/>
      <c r="E175" s="1"/>
      <c r="F175" s="1"/>
      <c r="G175" s="1"/>
      <c r="H175" s="1"/>
      <c r="I175" s="1"/>
      <c r="J175" s="114"/>
      <c r="K175" s="1"/>
      <c r="L175" s="1"/>
      <c r="M175" s="1"/>
      <c r="N175" s="1"/>
      <c r="O175" s="1"/>
      <c r="P175" s="1"/>
      <c r="Q175" s="1"/>
      <c r="R175" s="1"/>
      <c r="S175" s="1"/>
      <c r="T175" s="1"/>
      <c r="U175" s="1"/>
      <c r="V175" s="1"/>
      <c r="W175" s="1"/>
      <c r="X175" s="1"/>
      <c r="Y175" s="1"/>
      <c r="Z175" s="106"/>
      <c r="AA175" s="107"/>
      <c r="AB175" s="1"/>
      <c r="AC175" s="4"/>
      <c r="AD175" s="4"/>
      <c r="AE175" s="4"/>
      <c r="AF175" s="4"/>
      <c r="AG175" s="4"/>
      <c r="AH175" s="4"/>
      <c r="AI175" s="4"/>
    </row>
    <row r="176" spans="1:35" ht="12.75" customHeight="1">
      <c r="A176" s="1"/>
      <c r="B176" s="1"/>
      <c r="C176" s="1"/>
      <c r="D176" s="115"/>
      <c r="E176" s="1"/>
      <c r="F176" s="1"/>
      <c r="G176" s="1"/>
      <c r="H176" s="1"/>
      <c r="I176" s="1"/>
      <c r="J176" s="114"/>
      <c r="K176" s="1"/>
      <c r="L176" s="1"/>
      <c r="M176" s="1"/>
      <c r="N176" s="1"/>
      <c r="O176" s="1"/>
      <c r="P176" s="1"/>
      <c r="Q176" s="1"/>
      <c r="R176" s="1"/>
      <c r="S176" s="1"/>
      <c r="T176" s="1"/>
      <c r="U176" s="1"/>
      <c r="V176" s="1"/>
      <c r="W176" s="1"/>
      <c r="X176" s="1"/>
      <c r="Y176" s="1"/>
      <c r="Z176" s="106"/>
      <c r="AA176" s="107"/>
      <c r="AB176" s="1"/>
      <c r="AC176" s="4"/>
      <c r="AD176" s="4"/>
      <c r="AE176" s="4"/>
      <c r="AF176" s="4"/>
      <c r="AG176" s="4"/>
      <c r="AH176" s="4"/>
      <c r="AI176" s="4"/>
    </row>
    <row r="177" spans="1:35" ht="12.75" customHeight="1">
      <c r="A177" s="1"/>
      <c r="B177" s="1"/>
      <c r="C177" s="1"/>
      <c r="D177" s="115"/>
      <c r="E177" s="1"/>
      <c r="F177" s="1"/>
      <c r="G177" s="1"/>
      <c r="H177" s="1"/>
      <c r="I177" s="1"/>
      <c r="J177" s="114"/>
      <c r="K177" s="1"/>
      <c r="L177" s="1"/>
      <c r="M177" s="1"/>
      <c r="N177" s="1"/>
      <c r="O177" s="1"/>
      <c r="P177" s="1"/>
      <c r="Q177" s="1"/>
      <c r="R177" s="1"/>
      <c r="S177" s="1"/>
      <c r="T177" s="1"/>
      <c r="U177" s="1"/>
      <c r="V177" s="1"/>
      <c r="W177" s="1"/>
      <c r="X177" s="1"/>
      <c r="Y177" s="1"/>
      <c r="Z177" s="106"/>
      <c r="AA177" s="107"/>
      <c r="AB177" s="1"/>
      <c r="AC177" s="4"/>
      <c r="AD177" s="4"/>
      <c r="AE177" s="4"/>
      <c r="AF177" s="4"/>
      <c r="AG177" s="4"/>
      <c r="AH177" s="4"/>
      <c r="AI177" s="4"/>
    </row>
    <row r="178" spans="1:35" ht="12.75" customHeight="1">
      <c r="A178" s="1"/>
      <c r="B178" s="1"/>
      <c r="C178" s="1"/>
      <c r="D178" s="115"/>
      <c r="E178" s="1"/>
      <c r="F178" s="1"/>
      <c r="G178" s="1"/>
      <c r="H178" s="1"/>
      <c r="I178" s="1"/>
      <c r="J178" s="114"/>
      <c r="K178" s="1"/>
      <c r="L178" s="1"/>
      <c r="M178" s="1"/>
      <c r="N178" s="1"/>
      <c r="O178" s="1"/>
      <c r="P178" s="1"/>
      <c r="Q178" s="1"/>
      <c r="R178" s="1"/>
      <c r="S178" s="1"/>
      <c r="T178" s="1"/>
      <c r="U178" s="1"/>
      <c r="V178" s="1"/>
      <c r="W178" s="1"/>
      <c r="X178" s="1"/>
      <c r="Y178" s="1"/>
      <c r="Z178" s="106"/>
      <c r="AA178" s="107"/>
      <c r="AB178" s="1"/>
      <c r="AC178" s="4"/>
      <c r="AD178" s="4"/>
      <c r="AE178" s="4"/>
      <c r="AF178" s="4"/>
      <c r="AG178" s="4"/>
      <c r="AH178" s="4"/>
      <c r="AI178" s="4"/>
    </row>
    <row r="179" spans="1:35" ht="12.75" customHeight="1">
      <c r="A179" s="1"/>
      <c r="B179" s="1"/>
      <c r="C179" s="1"/>
      <c r="D179" s="115"/>
      <c r="E179" s="1"/>
      <c r="F179" s="1"/>
      <c r="G179" s="1"/>
      <c r="H179" s="1"/>
      <c r="I179" s="1"/>
      <c r="J179" s="114"/>
      <c r="K179" s="1"/>
      <c r="L179" s="1"/>
      <c r="M179" s="1"/>
      <c r="N179" s="1"/>
      <c r="O179" s="1"/>
      <c r="P179" s="1"/>
      <c r="Q179" s="1"/>
      <c r="R179" s="1"/>
      <c r="S179" s="1"/>
      <c r="T179" s="1"/>
      <c r="U179" s="1"/>
      <c r="V179" s="1"/>
      <c r="W179" s="1"/>
      <c r="X179" s="1"/>
      <c r="Y179" s="1"/>
      <c r="Z179" s="106"/>
      <c r="AA179" s="107"/>
      <c r="AB179" s="1"/>
      <c r="AC179" s="4"/>
      <c r="AD179" s="4"/>
      <c r="AE179" s="4"/>
      <c r="AF179" s="4"/>
      <c r="AG179" s="4"/>
      <c r="AH179" s="4"/>
      <c r="AI179" s="4"/>
    </row>
    <row r="180" spans="1:35" ht="12.75" customHeight="1">
      <c r="A180" s="1"/>
      <c r="B180" s="1"/>
      <c r="C180" s="1"/>
      <c r="D180" s="115"/>
      <c r="E180" s="1"/>
      <c r="F180" s="1"/>
      <c r="G180" s="1"/>
      <c r="H180" s="1"/>
      <c r="I180" s="1"/>
      <c r="J180" s="114"/>
      <c r="K180" s="1"/>
      <c r="L180" s="1"/>
      <c r="M180" s="1"/>
      <c r="N180" s="1"/>
      <c r="O180" s="1"/>
      <c r="P180" s="1"/>
      <c r="Q180" s="1"/>
      <c r="R180" s="1"/>
      <c r="S180" s="1"/>
      <c r="T180" s="1"/>
      <c r="U180" s="1"/>
      <c r="V180" s="1"/>
      <c r="W180" s="1"/>
      <c r="X180" s="1"/>
      <c r="Y180" s="1"/>
      <c r="Z180" s="106"/>
      <c r="AA180" s="107"/>
      <c r="AB180" s="1"/>
      <c r="AC180" s="4"/>
      <c r="AD180" s="4"/>
      <c r="AE180" s="4"/>
      <c r="AF180" s="4"/>
      <c r="AG180" s="4"/>
      <c r="AH180" s="4"/>
      <c r="AI180" s="4"/>
    </row>
    <row r="181" spans="1:35" ht="12.75" customHeight="1">
      <c r="A181" s="1"/>
      <c r="B181" s="1"/>
      <c r="C181" s="1"/>
      <c r="D181" s="115"/>
      <c r="E181" s="1"/>
      <c r="F181" s="1"/>
      <c r="G181" s="1"/>
      <c r="H181" s="1"/>
      <c r="I181" s="1"/>
      <c r="J181" s="114"/>
      <c r="K181" s="1"/>
      <c r="L181" s="1"/>
      <c r="M181" s="1"/>
      <c r="N181" s="1"/>
      <c r="O181" s="1"/>
      <c r="P181" s="1"/>
      <c r="Q181" s="1"/>
      <c r="R181" s="1"/>
      <c r="S181" s="1"/>
      <c r="T181" s="1"/>
      <c r="U181" s="1"/>
      <c r="V181" s="1"/>
      <c r="W181" s="1"/>
      <c r="X181" s="1"/>
      <c r="Y181" s="1"/>
      <c r="Z181" s="106"/>
      <c r="AA181" s="107"/>
      <c r="AB181" s="1"/>
      <c r="AC181" s="4"/>
      <c r="AD181" s="4"/>
      <c r="AE181" s="4"/>
      <c r="AF181" s="4"/>
      <c r="AG181" s="4"/>
      <c r="AH181" s="4"/>
      <c r="AI181" s="4"/>
    </row>
    <row r="182" spans="1:35" ht="12.75" customHeight="1">
      <c r="A182" s="1"/>
      <c r="B182" s="1"/>
      <c r="C182" s="1"/>
      <c r="D182" s="115"/>
      <c r="E182" s="1"/>
      <c r="F182" s="1"/>
      <c r="G182" s="1"/>
      <c r="H182" s="1"/>
      <c r="I182" s="1"/>
      <c r="J182" s="114"/>
      <c r="K182" s="1"/>
      <c r="L182" s="1"/>
      <c r="M182" s="1"/>
      <c r="N182" s="1"/>
      <c r="O182" s="1"/>
      <c r="P182" s="1"/>
      <c r="Q182" s="1"/>
      <c r="R182" s="1"/>
      <c r="S182" s="1"/>
      <c r="T182" s="1"/>
      <c r="U182" s="1"/>
      <c r="V182" s="1"/>
      <c r="W182" s="1"/>
      <c r="X182" s="1"/>
      <c r="Y182" s="1"/>
      <c r="Z182" s="106"/>
      <c r="AA182" s="107"/>
      <c r="AB182" s="1"/>
      <c r="AC182" s="4"/>
      <c r="AD182" s="4"/>
      <c r="AE182" s="4"/>
      <c r="AF182" s="4"/>
      <c r="AG182" s="4"/>
      <c r="AH182" s="4"/>
      <c r="AI182" s="4"/>
    </row>
    <row r="183" spans="1:35" ht="12.75" customHeight="1">
      <c r="A183" s="1"/>
      <c r="B183" s="1"/>
      <c r="C183" s="1"/>
      <c r="D183" s="115"/>
      <c r="E183" s="1"/>
      <c r="F183" s="1"/>
      <c r="G183" s="1"/>
      <c r="H183" s="1"/>
      <c r="I183" s="1"/>
      <c r="J183" s="114"/>
      <c r="K183" s="1"/>
      <c r="L183" s="1"/>
      <c r="M183" s="1"/>
      <c r="N183" s="1"/>
      <c r="O183" s="1"/>
      <c r="P183" s="1"/>
      <c r="Q183" s="1"/>
      <c r="R183" s="1"/>
      <c r="S183" s="1"/>
      <c r="T183" s="1"/>
      <c r="U183" s="1"/>
      <c r="V183" s="1"/>
      <c r="W183" s="1"/>
      <c r="X183" s="1"/>
      <c r="Y183" s="1"/>
      <c r="Z183" s="106"/>
      <c r="AA183" s="107"/>
      <c r="AB183" s="1"/>
      <c r="AC183" s="4"/>
      <c r="AD183" s="4"/>
      <c r="AE183" s="4"/>
      <c r="AF183" s="4"/>
      <c r="AG183" s="4"/>
      <c r="AH183" s="4"/>
      <c r="AI183" s="4"/>
    </row>
    <row r="184" spans="1:35" ht="12.75" customHeight="1">
      <c r="A184" s="1"/>
      <c r="B184" s="1"/>
      <c r="C184" s="1"/>
      <c r="D184" s="115"/>
      <c r="E184" s="1"/>
      <c r="F184" s="1"/>
      <c r="G184" s="1"/>
      <c r="H184" s="1"/>
      <c r="I184" s="1"/>
      <c r="J184" s="114"/>
      <c r="K184" s="1"/>
      <c r="L184" s="1"/>
      <c r="M184" s="1"/>
      <c r="N184" s="1"/>
      <c r="O184" s="1"/>
      <c r="P184" s="1"/>
      <c r="Q184" s="1"/>
      <c r="R184" s="1"/>
      <c r="S184" s="1"/>
      <c r="T184" s="1"/>
      <c r="U184" s="1"/>
      <c r="V184" s="1"/>
      <c r="W184" s="1"/>
      <c r="X184" s="1"/>
      <c r="Y184" s="1"/>
      <c r="Z184" s="106"/>
      <c r="AA184" s="107"/>
      <c r="AB184" s="1"/>
      <c r="AC184" s="4"/>
      <c r="AD184" s="4"/>
      <c r="AE184" s="4"/>
      <c r="AF184" s="4"/>
      <c r="AG184" s="4"/>
      <c r="AH184" s="4"/>
      <c r="AI184" s="4"/>
    </row>
    <row r="185" spans="1:35" ht="12.75" customHeight="1">
      <c r="A185" s="1"/>
      <c r="B185" s="1"/>
      <c r="C185" s="1"/>
      <c r="D185" s="115"/>
      <c r="E185" s="1"/>
      <c r="F185" s="1"/>
      <c r="G185" s="1"/>
      <c r="H185" s="1"/>
      <c r="I185" s="1"/>
      <c r="J185" s="114"/>
      <c r="K185" s="1"/>
      <c r="L185" s="1"/>
      <c r="M185" s="1"/>
      <c r="N185" s="1"/>
      <c r="O185" s="1"/>
      <c r="P185" s="1"/>
      <c r="Q185" s="1"/>
      <c r="R185" s="1"/>
      <c r="S185" s="1"/>
      <c r="T185" s="1"/>
      <c r="U185" s="1"/>
      <c r="V185" s="1"/>
      <c r="W185" s="1"/>
      <c r="X185" s="1"/>
      <c r="Y185" s="1"/>
      <c r="Z185" s="106"/>
      <c r="AA185" s="107"/>
      <c r="AB185" s="1"/>
      <c r="AC185" s="4"/>
      <c r="AD185" s="4"/>
      <c r="AE185" s="4"/>
      <c r="AF185" s="4"/>
      <c r="AG185" s="4"/>
      <c r="AH185" s="4"/>
      <c r="AI185" s="4"/>
    </row>
    <row r="186" spans="1:35" ht="12.75" customHeight="1">
      <c r="A186" s="1"/>
      <c r="B186" s="1"/>
      <c r="C186" s="1"/>
      <c r="D186" s="115"/>
      <c r="E186" s="1"/>
      <c r="F186" s="1"/>
      <c r="G186" s="1"/>
      <c r="H186" s="1"/>
      <c r="I186" s="1"/>
      <c r="J186" s="114"/>
      <c r="K186" s="1"/>
      <c r="L186" s="1"/>
      <c r="M186" s="1"/>
      <c r="N186" s="1"/>
      <c r="O186" s="1"/>
      <c r="P186" s="1"/>
      <c r="Q186" s="1"/>
      <c r="R186" s="1"/>
      <c r="S186" s="1"/>
      <c r="T186" s="1"/>
      <c r="U186" s="1"/>
      <c r="V186" s="1"/>
      <c r="W186" s="1"/>
      <c r="X186" s="1"/>
      <c r="Y186" s="1"/>
      <c r="Z186" s="106"/>
      <c r="AA186" s="107"/>
      <c r="AB186" s="1"/>
      <c r="AC186" s="4"/>
      <c r="AD186" s="4"/>
      <c r="AE186" s="4"/>
      <c r="AF186" s="4"/>
      <c r="AG186" s="4"/>
      <c r="AH186" s="4"/>
      <c r="AI186" s="4"/>
    </row>
    <row r="187" spans="1:35" ht="12.75" customHeight="1">
      <c r="A187" s="1"/>
      <c r="B187" s="1"/>
      <c r="C187" s="1"/>
      <c r="D187" s="115"/>
      <c r="E187" s="1"/>
      <c r="F187" s="1"/>
      <c r="G187" s="1"/>
      <c r="H187" s="1"/>
      <c r="I187" s="1"/>
      <c r="J187" s="114"/>
      <c r="K187" s="1"/>
      <c r="L187" s="1"/>
      <c r="M187" s="1"/>
      <c r="N187" s="1"/>
      <c r="O187" s="1"/>
      <c r="P187" s="1"/>
      <c r="Q187" s="1"/>
      <c r="R187" s="1"/>
      <c r="S187" s="1"/>
      <c r="T187" s="1"/>
      <c r="U187" s="1"/>
      <c r="V187" s="1"/>
      <c r="W187" s="1"/>
      <c r="X187" s="1"/>
      <c r="Y187" s="1"/>
      <c r="Z187" s="106"/>
      <c r="AA187" s="107"/>
      <c r="AB187" s="1"/>
      <c r="AC187" s="4"/>
      <c r="AD187" s="4"/>
      <c r="AE187" s="4"/>
      <c r="AF187" s="4"/>
      <c r="AG187" s="4"/>
      <c r="AH187" s="4"/>
      <c r="AI187" s="4"/>
    </row>
    <row r="188" spans="1:35" ht="12.75" customHeight="1">
      <c r="A188" s="1"/>
      <c r="B188" s="1"/>
      <c r="C188" s="1"/>
      <c r="D188" s="115"/>
      <c r="E188" s="1"/>
      <c r="F188" s="1"/>
      <c r="G188" s="1"/>
      <c r="H188" s="1"/>
      <c r="I188" s="1"/>
      <c r="J188" s="114"/>
      <c r="K188" s="1"/>
      <c r="L188" s="1"/>
      <c r="M188" s="1"/>
      <c r="N188" s="1"/>
      <c r="O188" s="1"/>
      <c r="P188" s="1"/>
      <c r="Q188" s="1"/>
      <c r="R188" s="1"/>
      <c r="S188" s="1"/>
      <c r="T188" s="1"/>
      <c r="U188" s="1"/>
      <c r="V188" s="1"/>
      <c r="W188" s="1"/>
      <c r="X188" s="1"/>
      <c r="Y188" s="1"/>
      <c r="Z188" s="106"/>
      <c r="AA188" s="107"/>
      <c r="AB188" s="1"/>
      <c r="AC188" s="4"/>
      <c r="AD188" s="4"/>
      <c r="AE188" s="4"/>
      <c r="AF188" s="4"/>
      <c r="AG188" s="4"/>
      <c r="AH188" s="4"/>
      <c r="AI188" s="4"/>
    </row>
    <row r="189" spans="1:35" ht="12.75" customHeight="1">
      <c r="A189" s="1"/>
      <c r="B189" s="1"/>
      <c r="C189" s="1"/>
      <c r="D189" s="115"/>
      <c r="E189" s="1"/>
      <c r="F189" s="1"/>
      <c r="G189" s="1"/>
      <c r="H189" s="1"/>
      <c r="I189" s="1"/>
      <c r="J189" s="114"/>
      <c r="K189" s="1"/>
      <c r="L189" s="1"/>
      <c r="M189" s="1"/>
      <c r="N189" s="1"/>
      <c r="O189" s="1"/>
      <c r="P189" s="1"/>
      <c r="Q189" s="1"/>
      <c r="R189" s="1"/>
      <c r="S189" s="1"/>
      <c r="T189" s="1"/>
      <c r="U189" s="1"/>
      <c r="V189" s="1"/>
      <c r="W189" s="1"/>
      <c r="X189" s="1"/>
      <c r="Y189" s="1"/>
      <c r="Z189" s="106"/>
      <c r="AA189" s="107"/>
      <c r="AB189" s="1"/>
      <c r="AC189" s="4"/>
      <c r="AD189" s="4"/>
      <c r="AE189" s="4"/>
      <c r="AF189" s="4"/>
      <c r="AG189" s="4"/>
      <c r="AH189" s="4"/>
      <c r="AI189" s="4"/>
    </row>
    <row r="190" spans="1:35" ht="12.75" customHeight="1">
      <c r="A190" s="1"/>
      <c r="B190" s="1"/>
      <c r="C190" s="1"/>
      <c r="D190" s="115"/>
      <c r="E190" s="1"/>
      <c r="F190" s="1"/>
      <c r="G190" s="1"/>
      <c r="H190" s="1"/>
      <c r="I190" s="1"/>
      <c r="J190" s="114"/>
      <c r="K190" s="1"/>
      <c r="L190" s="1"/>
      <c r="M190" s="1"/>
      <c r="N190" s="1"/>
      <c r="O190" s="1"/>
      <c r="P190" s="1"/>
      <c r="Q190" s="1"/>
      <c r="R190" s="1"/>
      <c r="S190" s="1"/>
      <c r="T190" s="1"/>
      <c r="U190" s="1"/>
      <c r="V190" s="1"/>
      <c r="W190" s="1"/>
      <c r="X190" s="1"/>
      <c r="Y190" s="1"/>
      <c r="Z190" s="106"/>
      <c r="AA190" s="107"/>
      <c r="AB190" s="1"/>
      <c r="AC190" s="4"/>
      <c r="AD190" s="4"/>
      <c r="AE190" s="4"/>
      <c r="AF190" s="4"/>
      <c r="AG190" s="4"/>
      <c r="AH190" s="4"/>
      <c r="AI190" s="4"/>
    </row>
    <row r="191" spans="1:35" ht="12.75" customHeight="1">
      <c r="A191" s="1"/>
      <c r="B191" s="1"/>
      <c r="C191" s="1"/>
      <c r="D191" s="115"/>
      <c r="E191" s="1"/>
      <c r="F191" s="1"/>
      <c r="G191" s="1"/>
      <c r="H191" s="1"/>
      <c r="I191" s="1"/>
      <c r="J191" s="114"/>
      <c r="K191" s="1"/>
      <c r="L191" s="1"/>
      <c r="M191" s="1"/>
      <c r="N191" s="1"/>
      <c r="O191" s="1"/>
      <c r="P191" s="1"/>
      <c r="Q191" s="1"/>
      <c r="R191" s="1"/>
      <c r="S191" s="1"/>
      <c r="T191" s="1"/>
      <c r="U191" s="1"/>
      <c r="V191" s="1"/>
      <c r="W191" s="1"/>
      <c r="X191" s="1"/>
      <c r="Y191" s="1"/>
      <c r="Z191" s="106"/>
      <c r="AA191" s="107"/>
      <c r="AB191" s="1"/>
      <c r="AC191" s="4"/>
      <c r="AD191" s="4"/>
      <c r="AE191" s="4"/>
      <c r="AF191" s="4"/>
      <c r="AG191" s="4"/>
      <c r="AH191" s="4"/>
      <c r="AI191" s="4"/>
    </row>
    <row r="192" spans="1:35" ht="12.75" customHeight="1">
      <c r="A192" s="1"/>
      <c r="B192" s="1"/>
      <c r="C192" s="1"/>
      <c r="D192" s="115"/>
      <c r="E192" s="1"/>
      <c r="F192" s="1"/>
      <c r="G192" s="1"/>
      <c r="H192" s="1"/>
      <c r="I192" s="1"/>
      <c r="J192" s="114"/>
      <c r="K192" s="1"/>
      <c r="L192" s="1"/>
      <c r="M192" s="1"/>
      <c r="N192" s="1"/>
      <c r="O192" s="1"/>
      <c r="P192" s="1"/>
      <c r="Q192" s="1"/>
      <c r="R192" s="1"/>
      <c r="S192" s="1"/>
      <c r="T192" s="1"/>
      <c r="U192" s="1"/>
      <c r="V192" s="1"/>
      <c r="W192" s="1"/>
      <c r="X192" s="1"/>
      <c r="Y192" s="1"/>
      <c r="Z192" s="106"/>
      <c r="AA192" s="107"/>
      <c r="AB192" s="1"/>
      <c r="AC192" s="4"/>
      <c r="AD192" s="4"/>
      <c r="AE192" s="4"/>
      <c r="AF192" s="4"/>
      <c r="AG192" s="4"/>
      <c r="AH192" s="4"/>
      <c r="AI192" s="4"/>
    </row>
    <row r="193" spans="1:35" ht="12.75" customHeight="1">
      <c r="A193" s="1"/>
      <c r="B193" s="1"/>
      <c r="C193" s="1"/>
      <c r="D193" s="115"/>
      <c r="E193" s="1"/>
      <c r="F193" s="1"/>
      <c r="G193" s="1"/>
      <c r="H193" s="1"/>
      <c r="I193" s="1"/>
      <c r="J193" s="114"/>
      <c r="K193" s="1"/>
      <c r="L193" s="1"/>
      <c r="M193" s="1"/>
      <c r="N193" s="1"/>
      <c r="O193" s="1"/>
      <c r="P193" s="1"/>
      <c r="Q193" s="1"/>
      <c r="R193" s="1"/>
      <c r="S193" s="1"/>
      <c r="T193" s="1"/>
      <c r="U193" s="1"/>
      <c r="V193" s="1"/>
      <c r="W193" s="1"/>
      <c r="X193" s="1"/>
      <c r="Y193" s="1"/>
      <c r="Z193" s="106"/>
      <c r="AA193" s="107"/>
      <c r="AB193" s="1"/>
      <c r="AC193" s="4"/>
      <c r="AD193" s="4"/>
      <c r="AE193" s="4"/>
      <c r="AF193" s="4"/>
      <c r="AG193" s="4"/>
      <c r="AH193" s="4"/>
      <c r="AI193" s="4"/>
    </row>
    <row r="194" spans="1:35" ht="12.75" customHeight="1">
      <c r="A194" s="1"/>
      <c r="B194" s="1"/>
      <c r="C194" s="1"/>
      <c r="D194" s="115"/>
      <c r="E194" s="1"/>
      <c r="F194" s="1"/>
      <c r="G194" s="1"/>
      <c r="H194" s="1"/>
      <c r="I194" s="1"/>
      <c r="J194" s="114"/>
      <c r="K194" s="1"/>
      <c r="L194" s="1"/>
      <c r="M194" s="1"/>
      <c r="N194" s="1"/>
      <c r="O194" s="1"/>
      <c r="P194" s="1"/>
      <c r="Q194" s="1"/>
      <c r="R194" s="1"/>
      <c r="S194" s="1"/>
      <c r="T194" s="1"/>
      <c r="U194" s="1"/>
      <c r="V194" s="1"/>
      <c r="W194" s="1"/>
      <c r="X194" s="1"/>
      <c r="Y194" s="1"/>
      <c r="Z194" s="106"/>
      <c r="AA194" s="107"/>
      <c r="AB194" s="1"/>
      <c r="AC194" s="4"/>
      <c r="AD194" s="4"/>
      <c r="AE194" s="4"/>
      <c r="AF194" s="4"/>
      <c r="AG194" s="4"/>
      <c r="AH194" s="4"/>
      <c r="AI194" s="4"/>
    </row>
    <row r="195" spans="1:35" ht="12.75" customHeight="1">
      <c r="A195" s="1"/>
      <c r="B195" s="1"/>
      <c r="C195" s="1"/>
      <c r="D195" s="115"/>
      <c r="E195" s="1"/>
      <c r="F195" s="1"/>
      <c r="G195" s="1"/>
      <c r="H195" s="1"/>
      <c r="I195" s="1"/>
      <c r="J195" s="114"/>
      <c r="K195" s="1"/>
      <c r="L195" s="1"/>
      <c r="M195" s="1"/>
      <c r="N195" s="1"/>
      <c r="O195" s="1"/>
      <c r="P195" s="1"/>
      <c r="Q195" s="1"/>
      <c r="R195" s="1"/>
      <c r="S195" s="1"/>
      <c r="T195" s="1"/>
      <c r="U195" s="1"/>
      <c r="V195" s="1"/>
      <c r="W195" s="1"/>
      <c r="X195" s="1"/>
      <c r="Y195" s="1"/>
      <c r="Z195" s="106"/>
      <c r="AA195" s="107"/>
      <c r="AB195" s="1"/>
      <c r="AC195" s="4"/>
      <c r="AD195" s="4"/>
      <c r="AE195" s="4"/>
      <c r="AF195" s="4"/>
      <c r="AG195" s="4"/>
      <c r="AH195" s="4"/>
      <c r="AI195" s="4"/>
    </row>
    <row r="196" spans="1:35" ht="12.75" customHeight="1">
      <c r="A196" s="1"/>
      <c r="B196" s="1"/>
      <c r="C196" s="1"/>
      <c r="D196" s="115"/>
      <c r="E196" s="1"/>
      <c r="F196" s="1"/>
      <c r="G196" s="1"/>
      <c r="H196" s="1"/>
      <c r="I196" s="1"/>
      <c r="J196" s="114"/>
      <c r="K196" s="1"/>
      <c r="L196" s="1"/>
      <c r="M196" s="1"/>
      <c r="N196" s="1"/>
      <c r="O196" s="1"/>
      <c r="P196" s="1"/>
      <c r="Q196" s="1"/>
      <c r="R196" s="1"/>
      <c r="S196" s="1"/>
      <c r="T196" s="1"/>
      <c r="U196" s="1"/>
      <c r="V196" s="1"/>
      <c r="W196" s="1"/>
      <c r="X196" s="1"/>
      <c r="Y196" s="1"/>
      <c r="Z196" s="106"/>
      <c r="AA196" s="107"/>
      <c r="AB196" s="1"/>
      <c r="AC196" s="4"/>
      <c r="AD196" s="4"/>
      <c r="AE196" s="4"/>
      <c r="AF196" s="4"/>
      <c r="AG196" s="4"/>
      <c r="AH196" s="4"/>
      <c r="AI196" s="4"/>
    </row>
    <row r="197" spans="1:35" ht="12.75" customHeight="1">
      <c r="A197" s="1"/>
      <c r="B197" s="1"/>
      <c r="C197" s="1"/>
      <c r="D197" s="115"/>
      <c r="E197" s="1"/>
      <c r="F197" s="1"/>
      <c r="G197" s="1"/>
      <c r="H197" s="1"/>
      <c r="I197" s="1"/>
      <c r="J197" s="114"/>
      <c r="K197" s="1"/>
      <c r="L197" s="1"/>
      <c r="M197" s="1"/>
      <c r="N197" s="1"/>
      <c r="O197" s="1"/>
      <c r="P197" s="1"/>
      <c r="Q197" s="1"/>
      <c r="R197" s="1"/>
      <c r="S197" s="1"/>
      <c r="T197" s="1"/>
      <c r="U197" s="1"/>
      <c r="V197" s="1"/>
      <c r="W197" s="1"/>
      <c r="X197" s="1"/>
      <c r="Y197" s="1"/>
      <c r="Z197" s="106"/>
      <c r="AA197" s="107"/>
      <c r="AB197" s="1"/>
      <c r="AC197" s="4"/>
      <c r="AD197" s="4"/>
      <c r="AE197" s="4"/>
      <c r="AF197" s="4"/>
      <c r="AG197" s="4"/>
      <c r="AH197" s="4"/>
      <c r="AI197" s="4"/>
    </row>
    <row r="198" spans="1:35" ht="12.75" customHeight="1">
      <c r="A198" s="1"/>
      <c r="B198" s="1"/>
      <c r="C198" s="1"/>
      <c r="D198" s="115"/>
      <c r="E198" s="1"/>
      <c r="F198" s="1"/>
      <c r="G198" s="1"/>
      <c r="H198" s="1"/>
      <c r="I198" s="1"/>
      <c r="J198" s="114"/>
      <c r="K198" s="1"/>
      <c r="L198" s="1"/>
      <c r="M198" s="1"/>
      <c r="N198" s="1"/>
      <c r="O198" s="1"/>
      <c r="P198" s="1"/>
      <c r="Q198" s="1"/>
      <c r="R198" s="1"/>
      <c r="S198" s="1"/>
      <c r="T198" s="1"/>
      <c r="U198" s="1"/>
      <c r="V198" s="1"/>
      <c r="W198" s="1"/>
      <c r="X198" s="1"/>
      <c r="Y198" s="1"/>
      <c r="Z198" s="106"/>
      <c r="AA198" s="107"/>
      <c r="AB198" s="1"/>
      <c r="AC198" s="4"/>
      <c r="AD198" s="4"/>
      <c r="AE198" s="4"/>
      <c r="AF198" s="4"/>
      <c r="AG198" s="4"/>
      <c r="AH198" s="4"/>
      <c r="AI198" s="4"/>
    </row>
    <row r="199" spans="1:35" ht="12.75" customHeight="1">
      <c r="A199" s="1"/>
      <c r="B199" s="1"/>
      <c r="C199" s="1"/>
      <c r="D199" s="115"/>
      <c r="E199" s="1"/>
      <c r="F199" s="1"/>
      <c r="G199" s="1"/>
      <c r="H199" s="1"/>
      <c r="I199" s="1"/>
      <c r="J199" s="114"/>
      <c r="K199" s="1"/>
      <c r="L199" s="1"/>
      <c r="M199" s="1"/>
      <c r="N199" s="1"/>
      <c r="O199" s="1"/>
      <c r="P199" s="1"/>
      <c r="Q199" s="1"/>
      <c r="R199" s="1"/>
      <c r="S199" s="1"/>
      <c r="T199" s="1"/>
      <c r="U199" s="1"/>
      <c r="V199" s="1"/>
      <c r="W199" s="1"/>
      <c r="X199" s="1"/>
      <c r="Y199" s="1"/>
      <c r="Z199" s="106"/>
      <c r="AA199" s="107"/>
      <c r="AB199" s="1"/>
      <c r="AC199" s="4"/>
      <c r="AD199" s="4"/>
      <c r="AE199" s="4"/>
      <c r="AF199" s="4"/>
      <c r="AG199" s="4"/>
      <c r="AH199" s="4"/>
      <c r="AI199" s="4"/>
    </row>
    <row r="200" spans="1:35" ht="12.75" customHeight="1">
      <c r="A200" s="1"/>
      <c r="B200" s="1"/>
      <c r="C200" s="1"/>
      <c r="D200" s="115"/>
      <c r="E200" s="1"/>
      <c r="F200" s="1"/>
      <c r="G200" s="1"/>
      <c r="H200" s="1"/>
      <c r="I200" s="1"/>
      <c r="J200" s="114"/>
      <c r="K200" s="1"/>
      <c r="L200" s="1"/>
      <c r="M200" s="1"/>
      <c r="N200" s="1"/>
      <c r="O200" s="1"/>
      <c r="P200" s="1"/>
      <c r="Q200" s="1"/>
      <c r="R200" s="1"/>
      <c r="S200" s="1"/>
      <c r="T200" s="1"/>
      <c r="U200" s="1"/>
      <c r="V200" s="1"/>
      <c r="W200" s="1"/>
      <c r="X200" s="1"/>
      <c r="Y200" s="1"/>
      <c r="Z200" s="106"/>
      <c r="AA200" s="107"/>
      <c r="AB200" s="1"/>
      <c r="AC200" s="4"/>
      <c r="AD200" s="4"/>
      <c r="AE200" s="4"/>
      <c r="AF200" s="4"/>
      <c r="AG200" s="4"/>
      <c r="AH200" s="4"/>
      <c r="AI200" s="4"/>
    </row>
    <row r="201" spans="1:35" ht="12.75" customHeight="1">
      <c r="A201" s="1"/>
      <c r="B201" s="1"/>
      <c r="C201" s="1"/>
      <c r="D201" s="115"/>
      <c r="E201" s="1"/>
      <c r="F201" s="1"/>
      <c r="G201" s="1"/>
      <c r="H201" s="1"/>
      <c r="I201" s="1"/>
      <c r="J201" s="114"/>
      <c r="K201" s="1"/>
      <c r="L201" s="1"/>
      <c r="M201" s="1"/>
      <c r="N201" s="1"/>
      <c r="O201" s="1"/>
      <c r="P201" s="1"/>
      <c r="Q201" s="1"/>
      <c r="R201" s="1"/>
      <c r="S201" s="1"/>
      <c r="T201" s="1"/>
      <c r="U201" s="1"/>
      <c r="V201" s="1"/>
      <c r="W201" s="1"/>
      <c r="X201" s="1"/>
      <c r="Y201" s="1"/>
      <c r="Z201" s="106"/>
      <c r="AA201" s="107"/>
      <c r="AB201" s="1"/>
      <c r="AC201" s="4"/>
      <c r="AD201" s="4"/>
      <c r="AE201" s="4"/>
      <c r="AF201" s="4"/>
      <c r="AG201" s="4"/>
      <c r="AH201" s="4"/>
      <c r="AI201" s="4"/>
    </row>
    <row r="202" spans="1:35" ht="12.75" customHeight="1">
      <c r="A202" s="1"/>
      <c r="B202" s="1"/>
      <c r="C202" s="1"/>
      <c r="D202" s="115"/>
      <c r="E202" s="1"/>
      <c r="F202" s="1"/>
      <c r="G202" s="1"/>
      <c r="H202" s="1"/>
      <c r="I202" s="1"/>
      <c r="J202" s="114"/>
      <c r="K202" s="1"/>
      <c r="L202" s="1"/>
      <c r="M202" s="1"/>
      <c r="N202" s="1"/>
      <c r="O202" s="1"/>
      <c r="P202" s="1"/>
      <c r="Q202" s="1"/>
      <c r="R202" s="1"/>
      <c r="S202" s="1"/>
      <c r="T202" s="1"/>
      <c r="U202" s="1"/>
      <c r="V202" s="1"/>
      <c r="W202" s="1"/>
      <c r="X202" s="1"/>
      <c r="Y202" s="1"/>
      <c r="Z202" s="106"/>
      <c r="AA202" s="107"/>
      <c r="AB202" s="1"/>
      <c r="AC202" s="4"/>
      <c r="AD202" s="4"/>
      <c r="AE202" s="4"/>
      <c r="AF202" s="4"/>
      <c r="AG202" s="4"/>
      <c r="AH202" s="4"/>
      <c r="AI202" s="4"/>
    </row>
    <row r="203" spans="1:35" ht="12.75" customHeight="1">
      <c r="A203" s="1"/>
      <c r="B203" s="1"/>
      <c r="C203" s="1"/>
      <c r="D203" s="115"/>
      <c r="E203" s="1"/>
      <c r="F203" s="1"/>
      <c r="G203" s="1"/>
      <c r="H203" s="1"/>
      <c r="I203" s="1"/>
      <c r="J203" s="114"/>
      <c r="K203" s="1"/>
      <c r="L203" s="1"/>
      <c r="M203" s="1"/>
      <c r="N203" s="1"/>
      <c r="O203" s="1"/>
      <c r="P203" s="1"/>
      <c r="Q203" s="1"/>
      <c r="R203" s="1"/>
      <c r="S203" s="1"/>
      <c r="T203" s="1"/>
      <c r="U203" s="1"/>
      <c r="V203" s="1"/>
      <c r="W203" s="1"/>
      <c r="X203" s="1"/>
      <c r="Y203" s="1"/>
      <c r="Z203" s="106"/>
      <c r="AA203" s="107"/>
      <c r="AB203" s="1"/>
      <c r="AC203" s="4"/>
      <c r="AD203" s="4"/>
      <c r="AE203" s="4"/>
      <c r="AF203" s="4"/>
      <c r="AG203" s="4"/>
      <c r="AH203" s="4"/>
      <c r="AI203" s="4"/>
    </row>
    <row r="204" spans="1:35" ht="12.75" customHeight="1">
      <c r="A204" s="1"/>
      <c r="B204" s="1"/>
      <c r="C204" s="1"/>
      <c r="D204" s="115"/>
      <c r="E204" s="1"/>
      <c r="F204" s="1"/>
      <c r="G204" s="1"/>
      <c r="H204" s="1"/>
      <c r="I204" s="1"/>
      <c r="J204" s="114"/>
      <c r="K204" s="1"/>
      <c r="L204" s="1"/>
      <c r="M204" s="1"/>
      <c r="N204" s="1"/>
      <c r="O204" s="1"/>
      <c r="P204" s="1"/>
      <c r="Q204" s="1"/>
      <c r="R204" s="1"/>
      <c r="S204" s="1"/>
      <c r="T204" s="1"/>
      <c r="U204" s="1"/>
      <c r="V204" s="1"/>
      <c r="W204" s="1"/>
      <c r="X204" s="1"/>
      <c r="Y204" s="1"/>
      <c r="Z204" s="106"/>
      <c r="AA204" s="107"/>
      <c r="AB204" s="1"/>
      <c r="AC204" s="4"/>
      <c r="AD204" s="4"/>
      <c r="AE204" s="4"/>
      <c r="AF204" s="4"/>
      <c r="AG204" s="4"/>
      <c r="AH204" s="4"/>
      <c r="AI204" s="4"/>
    </row>
    <row r="205" spans="1:35" ht="12.75" customHeight="1">
      <c r="A205" s="1"/>
      <c r="B205" s="1"/>
      <c r="C205" s="1"/>
      <c r="D205" s="115"/>
      <c r="E205" s="1"/>
      <c r="F205" s="1"/>
      <c r="G205" s="1"/>
      <c r="H205" s="1"/>
      <c r="I205" s="1"/>
      <c r="J205" s="114"/>
      <c r="K205" s="1"/>
      <c r="L205" s="1"/>
      <c r="M205" s="1"/>
      <c r="N205" s="1"/>
      <c r="O205" s="1"/>
      <c r="P205" s="1"/>
      <c r="Q205" s="1"/>
      <c r="R205" s="1"/>
      <c r="S205" s="1"/>
      <c r="T205" s="1"/>
      <c r="U205" s="1"/>
      <c r="V205" s="1"/>
      <c r="W205" s="1"/>
      <c r="X205" s="1"/>
      <c r="Y205" s="1"/>
      <c r="Z205" s="106"/>
      <c r="AA205" s="107"/>
      <c r="AB205" s="1"/>
      <c r="AC205" s="4"/>
      <c r="AD205" s="4"/>
      <c r="AE205" s="4"/>
      <c r="AF205" s="4"/>
      <c r="AG205" s="4"/>
      <c r="AH205" s="4"/>
      <c r="AI205" s="4"/>
    </row>
    <row r="206" spans="1:35" ht="12.75" customHeight="1">
      <c r="A206" s="1"/>
      <c r="B206" s="1"/>
      <c r="C206" s="1"/>
      <c r="D206" s="115"/>
      <c r="E206" s="1"/>
      <c r="F206" s="1"/>
      <c r="G206" s="1"/>
      <c r="H206" s="1"/>
      <c r="I206" s="1"/>
      <c r="J206" s="114"/>
      <c r="K206" s="1"/>
      <c r="L206" s="1"/>
      <c r="M206" s="1"/>
      <c r="N206" s="1"/>
      <c r="O206" s="1"/>
      <c r="P206" s="1"/>
      <c r="Q206" s="1"/>
      <c r="R206" s="1"/>
      <c r="S206" s="1"/>
      <c r="T206" s="1"/>
      <c r="U206" s="1"/>
      <c r="V206" s="1"/>
      <c r="W206" s="1"/>
      <c r="X206" s="1"/>
      <c r="Y206" s="1"/>
      <c r="Z206" s="106"/>
      <c r="AA206" s="107"/>
      <c r="AB206" s="1"/>
      <c r="AC206" s="4"/>
      <c r="AD206" s="4"/>
      <c r="AE206" s="4"/>
      <c r="AF206" s="4"/>
      <c r="AG206" s="4"/>
      <c r="AH206" s="4"/>
      <c r="AI206" s="4"/>
    </row>
    <row r="207" spans="1:35" ht="12.75" customHeight="1">
      <c r="A207" s="1"/>
      <c r="B207" s="1"/>
      <c r="C207" s="1"/>
      <c r="D207" s="115"/>
      <c r="E207" s="1"/>
      <c r="F207" s="1"/>
      <c r="G207" s="1"/>
      <c r="H207" s="1"/>
      <c r="I207" s="1"/>
      <c r="J207" s="114"/>
      <c r="K207" s="1"/>
      <c r="L207" s="1"/>
      <c r="M207" s="1"/>
      <c r="N207" s="1"/>
      <c r="O207" s="1"/>
      <c r="P207" s="1"/>
      <c r="Q207" s="1"/>
      <c r="R207" s="1"/>
      <c r="S207" s="1"/>
      <c r="T207" s="1"/>
      <c r="U207" s="1"/>
      <c r="V207" s="1"/>
      <c r="W207" s="1"/>
      <c r="X207" s="1"/>
      <c r="Y207" s="1"/>
      <c r="Z207" s="106"/>
      <c r="AA207" s="107"/>
      <c r="AB207" s="1"/>
      <c r="AC207" s="4"/>
      <c r="AD207" s="4"/>
      <c r="AE207" s="4"/>
      <c r="AF207" s="4"/>
      <c r="AG207" s="4"/>
      <c r="AH207" s="4"/>
      <c r="AI207" s="4"/>
    </row>
    <row r="208" spans="1:35" ht="12.75" customHeight="1">
      <c r="A208" s="1"/>
      <c r="B208" s="1"/>
      <c r="C208" s="1"/>
      <c r="D208" s="115"/>
      <c r="E208" s="1"/>
      <c r="F208" s="1"/>
      <c r="G208" s="1"/>
      <c r="H208" s="1"/>
      <c r="I208" s="1"/>
      <c r="J208" s="114"/>
      <c r="K208" s="1"/>
      <c r="L208" s="1"/>
      <c r="M208" s="1"/>
      <c r="N208" s="1"/>
      <c r="O208" s="1"/>
      <c r="P208" s="1"/>
      <c r="Q208" s="1"/>
      <c r="R208" s="1"/>
      <c r="S208" s="1"/>
      <c r="T208" s="1"/>
      <c r="U208" s="1"/>
      <c r="V208" s="1"/>
      <c r="W208" s="1"/>
      <c r="X208" s="1"/>
      <c r="Y208" s="1"/>
      <c r="Z208" s="106"/>
      <c r="AA208" s="107"/>
      <c r="AB208" s="1"/>
      <c r="AC208" s="4"/>
      <c r="AD208" s="4"/>
      <c r="AE208" s="4"/>
      <c r="AF208" s="4"/>
      <c r="AG208" s="4"/>
      <c r="AH208" s="4"/>
      <c r="AI208" s="4"/>
    </row>
    <row r="209" spans="1:35" ht="12.75" customHeight="1">
      <c r="A209" s="1"/>
      <c r="B209" s="1"/>
      <c r="C209" s="1"/>
      <c r="D209" s="115"/>
      <c r="E209" s="1"/>
      <c r="F209" s="1"/>
      <c r="G209" s="1"/>
      <c r="H209" s="1"/>
      <c r="I209" s="1"/>
      <c r="J209" s="114"/>
      <c r="K209" s="1"/>
      <c r="L209" s="1"/>
      <c r="M209" s="1"/>
      <c r="N209" s="1"/>
      <c r="O209" s="1"/>
      <c r="P209" s="1"/>
      <c r="Q209" s="1"/>
      <c r="R209" s="1"/>
      <c r="S209" s="1"/>
      <c r="T209" s="1"/>
      <c r="U209" s="1"/>
      <c r="V209" s="1"/>
      <c r="W209" s="1"/>
      <c r="X209" s="1"/>
      <c r="Y209" s="1"/>
      <c r="Z209" s="106"/>
      <c r="AA209" s="107"/>
      <c r="AB209" s="1"/>
      <c r="AC209" s="4"/>
      <c r="AD209" s="4"/>
      <c r="AE209" s="4"/>
      <c r="AF209" s="4"/>
      <c r="AG209" s="4"/>
      <c r="AH209" s="4"/>
      <c r="AI209" s="4"/>
    </row>
    <row r="210" spans="1:35" ht="12.75" customHeight="1">
      <c r="A210" s="1"/>
      <c r="B210" s="1"/>
      <c r="C210" s="1"/>
      <c r="D210" s="115"/>
      <c r="E210" s="1"/>
      <c r="F210" s="1"/>
      <c r="G210" s="1"/>
      <c r="H210" s="1"/>
      <c r="I210" s="1"/>
      <c r="J210" s="114"/>
      <c r="K210" s="1"/>
      <c r="L210" s="1"/>
      <c r="M210" s="1"/>
      <c r="N210" s="1"/>
      <c r="O210" s="1"/>
      <c r="P210" s="1"/>
      <c r="Q210" s="1"/>
      <c r="R210" s="1"/>
      <c r="S210" s="1"/>
      <c r="T210" s="1"/>
      <c r="U210" s="1"/>
      <c r="V210" s="1"/>
      <c r="W210" s="1"/>
      <c r="X210" s="1"/>
      <c r="Y210" s="1"/>
      <c r="Z210" s="106"/>
      <c r="AA210" s="107"/>
      <c r="AB210" s="1"/>
      <c r="AC210" s="4"/>
      <c r="AD210" s="4"/>
      <c r="AE210" s="4"/>
      <c r="AF210" s="4"/>
      <c r="AG210" s="4"/>
      <c r="AH210" s="4"/>
      <c r="AI210" s="4"/>
    </row>
    <row r="211" spans="1:35" ht="12.75" customHeight="1">
      <c r="A211" s="1"/>
      <c r="B211" s="1"/>
      <c r="C211" s="1"/>
      <c r="D211" s="115"/>
      <c r="E211" s="1"/>
      <c r="F211" s="1"/>
      <c r="G211" s="1"/>
      <c r="H211" s="1"/>
      <c r="I211" s="1"/>
      <c r="J211" s="114"/>
      <c r="K211" s="1"/>
      <c r="L211" s="1"/>
      <c r="M211" s="1"/>
      <c r="N211" s="1"/>
      <c r="O211" s="1"/>
      <c r="P211" s="1"/>
      <c r="Q211" s="1"/>
      <c r="R211" s="1"/>
      <c r="S211" s="1"/>
      <c r="T211" s="1"/>
      <c r="U211" s="1"/>
      <c r="V211" s="1"/>
      <c r="W211" s="1"/>
      <c r="X211" s="1"/>
      <c r="Y211" s="1"/>
      <c r="Z211" s="106"/>
      <c r="AA211" s="107"/>
      <c r="AB211" s="1"/>
      <c r="AC211" s="4"/>
      <c r="AD211" s="4"/>
      <c r="AE211" s="4"/>
      <c r="AF211" s="4"/>
      <c r="AG211" s="4"/>
      <c r="AH211" s="4"/>
      <c r="AI211" s="4"/>
    </row>
    <row r="212" spans="1:35" ht="12.75" customHeight="1">
      <c r="A212" s="1"/>
      <c r="B212" s="1"/>
      <c r="C212" s="1"/>
      <c r="D212" s="115"/>
      <c r="E212" s="1"/>
      <c r="F212" s="1"/>
      <c r="G212" s="1"/>
      <c r="H212" s="1"/>
      <c r="I212" s="1"/>
      <c r="J212" s="114"/>
      <c r="K212" s="1"/>
      <c r="L212" s="1"/>
      <c r="M212" s="1"/>
      <c r="N212" s="1"/>
      <c r="O212" s="1"/>
      <c r="P212" s="1"/>
      <c r="Q212" s="1"/>
      <c r="R212" s="1"/>
      <c r="S212" s="1"/>
      <c r="T212" s="1"/>
      <c r="U212" s="1"/>
      <c r="V212" s="1"/>
      <c r="W212" s="1"/>
      <c r="X212" s="1"/>
      <c r="Y212" s="1"/>
      <c r="Z212" s="106"/>
      <c r="AA212" s="107"/>
      <c r="AB212" s="1"/>
      <c r="AC212" s="4"/>
      <c r="AD212" s="4"/>
      <c r="AE212" s="4"/>
      <c r="AF212" s="4"/>
      <c r="AG212" s="4"/>
      <c r="AH212" s="4"/>
      <c r="AI212" s="4"/>
    </row>
    <row r="213" spans="1:35" ht="12.75" customHeight="1">
      <c r="A213" s="1"/>
      <c r="B213" s="1"/>
      <c r="C213" s="1"/>
      <c r="D213" s="115"/>
      <c r="E213" s="1"/>
      <c r="F213" s="1"/>
      <c r="G213" s="1"/>
      <c r="H213" s="1"/>
      <c r="I213" s="1"/>
      <c r="J213" s="114"/>
      <c r="K213" s="1"/>
      <c r="L213" s="1"/>
      <c r="M213" s="1"/>
      <c r="N213" s="1"/>
      <c r="O213" s="1"/>
      <c r="P213" s="1"/>
      <c r="Q213" s="1"/>
      <c r="R213" s="1"/>
      <c r="S213" s="1"/>
      <c r="T213" s="1"/>
      <c r="U213" s="1"/>
      <c r="V213" s="1"/>
      <c r="W213" s="1"/>
      <c r="X213" s="1"/>
      <c r="Y213" s="1"/>
      <c r="Z213" s="106"/>
      <c r="AA213" s="107"/>
      <c r="AB213" s="1"/>
      <c r="AC213" s="4"/>
      <c r="AD213" s="4"/>
      <c r="AE213" s="4"/>
      <c r="AF213" s="4"/>
      <c r="AG213" s="4"/>
      <c r="AH213" s="4"/>
      <c r="AI213" s="4"/>
    </row>
    <row r="214" spans="1:35" ht="12.75" customHeight="1">
      <c r="A214" s="1"/>
      <c r="B214" s="1"/>
      <c r="C214" s="1"/>
      <c r="D214" s="115"/>
      <c r="E214" s="1"/>
      <c r="F214" s="1"/>
      <c r="G214" s="1"/>
      <c r="H214" s="1"/>
      <c r="I214" s="1"/>
      <c r="J214" s="114"/>
      <c r="K214" s="1"/>
      <c r="L214" s="1"/>
      <c r="M214" s="1"/>
      <c r="N214" s="1"/>
      <c r="O214" s="1"/>
      <c r="P214" s="1"/>
      <c r="Q214" s="1"/>
      <c r="R214" s="1"/>
      <c r="S214" s="1"/>
      <c r="T214" s="1"/>
      <c r="U214" s="1"/>
      <c r="V214" s="1"/>
      <c r="W214" s="1"/>
      <c r="X214" s="1"/>
      <c r="Y214" s="1"/>
      <c r="Z214" s="106"/>
      <c r="AA214" s="107"/>
      <c r="AB214" s="1"/>
      <c r="AC214" s="4"/>
      <c r="AD214" s="4"/>
      <c r="AE214" s="4"/>
      <c r="AF214" s="4"/>
      <c r="AG214" s="4"/>
      <c r="AH214" s="4"/>
      <c r="AI214" s="4"/>
    </row>
    <row r="215" spans="1:35" ht="12.75" customHeight="1">
      <c r="A215" s="1"/>
      <c r="B215" s="1"/>
      <c r="C215" s="1"/>
      <c r="D215" s="115"/>
      <c r="E215" s="1"/>
      <c r="F215" s="1"/>
      <c r="G215" s="1"/>
      <c r="H215" s="1"/>
      <c r="I215" s="1"/>
      <c r="J215" s="114"/>
      <c r="K215" s="1"/>
      <c r="L215" s="1"/>
      <c r="M215" s="1"/>
      <c r="N215" s="1"/>
      <c r="O215" s="1"/>
      <c r="P215" s="1"/>
      <c r="Q215" s="1"/>
      <c r="R215" s="1"/>
      <c r="S215" s="1"/>
      <c r="T215" s="1"/>
      <c r="U215" s="1"/>
      <c r="V215" s="1"/>
      <c r="W215" s="1"/>
      <c r="X215" s="1"/>
      <c r="Y215" s="1"/>
      <c r="Z215" s="106"/>
      <c r="AA215" s="107"/>
      <c r="AB215" s="1"/>
      <c r="AC215" s="4"/>
      <c r="AD215" s="4"/>
      <c r="AE215" s="4"/>
      <c r="AF215" s="4"/>
      <c r="AG215" s="4"/>
      <c r="AH215" s="4"/>
      <c r="AI215" s="4"/>
    </row>
    <row r="216" spans="1:35" ht="12.75" customHeight="1">
      <c r="A216" s="1"/>
      <c r="B216" s="1"/>
      <c r="C216" s="1"/>
      <c r="D216" s="115"/>
      <c r="E216" s="1"/>
      <c r="F216" s="1"/>
      <c r="G216" s="1"/>
      <c r="H216" s="1"/>
      <c r="I216" s="1"/>
      <c r="J216" s="114"/>
      <c r="K216" s="1"/>
      <c r="L216" s="1"/>
      <c r="M216" s="1"/>
      <c r="N216" s="1"/>
      <c r="O216" s="1"/>
      <c r="P216" s="1"/>
      <c r="Q216" s="1"/>
      <c r="R216" s="1"/>
      <c r="S216" s="1"/>
      <c r="T216" s="1"/>
      <c r="U216" s="1"/>
      <c r="V216" s="1"/>
      <c r="W216" s="1"/>
      <c r="X216" s="1"/>
      <c r="Y216" s="1"/>
      <c r="Z216" s="106"/>
      <c r="AA216" s="107"/>
      <c r="AB216" s="1"/>
      <c r="AC216" s="4"/>
      <c r="AD216" s="4"/>
      <c r="AE216" s="4"/>
      <c r="AF216" s="4"/>
      <c r="AG216" s="4"/>
      <c r="AH216" s="4"/>
      <c r="AI216" s="4"/>
    </row>
    <row r="217" spans="1:35" ht="12.75" customHeight="1">
      <c r="A217" s="1"/>
      <c r="B217" s="1"/>
      <c r="C217" s="1"/>
      <c r="D217" s="115"/>
      <c r="E217" s="1"/>
      <c r="F217" s="1"/>
      <c r="G217" s="1"/>
      <c r="H217" s="1"/>
      <c r="I217" s="1"/>
      <c r="J217" s="114"/>
      <c r="K217" s="1"/>
      <c r="L217" s="1"/>
      <c r="M217" s="1"/>
      <c r="N217" s="1"/>
      <c r="O217" s="1"/>
      <c r="P217" s="1"/>
      <c r="Q217" s="1"/>
      <c r="R217" s="1"/>
      <c r="S217" s="1"/>
      <c r="T217" s="1"/>
      <c r="U217" s="1"/>
      <c r="V217" s="1"/>
      <c r="W217" s="1"/>
      <c r="X217" s="1"/>
      <c r="Y217" s="1"/>
      <c r="Z217" s="106"/>
      <c r="AA217" s="107"/>
      <c r="AB217" s="1"/>
      <c r="AC217" s="4"/>
      <c r="AD217" s="4"/>
      <c r="AE217" s="4"/>
      <c r="AF217" s="4"/>
      <c r="AG217" s="4"/>
      <c r="AH217" s="4"/>
      <c r="AI217" s="4"/>
    </row>
    <row r="218" spans="1:35" ht="12.75" customHeight="1">
      <c r="A218" s="1"/>
      <c r="B218" s="1"/>
      <c r="C218" s="1"/>
      <c r="D218" s="115"/>
      <c r="E218" s="1"/>
      <c r="F218" s="1"/>
      <c r="G218" s="1"/>
      <c r="H218" s="1"/>
      <c r="I218" s="1"/>
      <c r="J218" s="114"/>
      <c r="K218" s="1"/>
      <c r="L218" s="1"/>
      <c r="M218" s="1"/>
      <c r="N218" s="1"/>
      <c r="O218" s="1"/>
      <c r="P218" s="1"/>
      <c r="Q218" s="1"/>
      <c r="R218" s="1"/>
      <c r="S218" s="1"/>
      <c r="T218" s="1"/>
      <c r="U218" s="1"/>
      <c r="V218" s="1"/>
      <c r="W218" s="1"/>
      <c r="X218" s="1"/>
      <c r="Y218" s="1"/>
      <c r="Z218" s="106"/>
      <c r="AA218" s="107"/>
      <c r="AB218" s="1"/>
      <c r="AC218" s="4"/>
      <c r="AD218" s="4"/>
      <c r="AE218" s="4"/>
      <c r="AF218" s="4"/>
      <c r="AG218" s="4"/>
      <c r="AH218" s="4"/>
      <c r="AI218" s="4"/>
    </row>
    <row r="219" spans="1:35" ht="12.75" customHeight="1">
      <c r="A219" s="1"/>
      <c r="B219" s="1"/>
      <c r="C219" s="1"/>
      <c r="D219" s="115"/>
      <c r="E219" s="1"/>
      <c r="F219" s="1"/>
      <c r="G219" s="1"/>
      <c r="H219" s="1"/>
      <c r="I219" s="1"/>
      <c r="J219" s="114"/>
      <c r="K219" s="1"/>
      <c r="L219" s="1"/>
      <c r="M219" s="1"/>
      <c r="N219" s="1"/>
      <c r="O219" s="1"/>
      <c r="P219" s="1"/>
      <c r="Q219" s="1"/>
      <c r="R219" s="1"/>
      <c r="S219" s="1"/>
      <c r="T219" s="1"/>
      <c r="U219" s="1"/>
      <c r="V219" s="1"/>
      <c r="W219" s="1"/>
      <c r="X219" s="1"/>
      <c r="Y219" s="1"/>
      <c r="Z219" s="106"/>
      <c r="AA219" s="107"/>
      <c r="AB219" s="1"/>
      <c r="AC219" s="4"/>
      <c r="AD219" s="4"/>
      <c r="AE219" s="4"/>
      <c r="AF219" s="4"/>
      <c r="AG219" s="4"/>
      <c r="AH219" s="4"/>
      <c r="AI219" s="4"/>
    </row>
    <row r="220" spans="1:35" ht="12.75" customHeight="1">
      <c r="A220" s="1"/>
      <c r="B220" s="1"/>
      <c r="C220" s="1"/>
      <c r="D220" s="115"/>
      <c r="E220" s="1"/>
      <c r="F220" s="1"/>
      <c r="G220" s="1"/>
      <c r="H220" s="1"/>
      <c r="I220" s="1"/>
      <c r="J220" s="114"/>
      <c r="K220" s="1"/>
      <c r="L220" s="1"/>
      <c r="M220" s="1"/>
      <c r="N220" s="1"/>
      <c r="O220" s="1"/>
      <c r="P220" s="1"/>
      <c r="Q220" s="1"/>
      <c r="R220" s="1"/>
      <c r="S220" s="1"/>
      <c r="T220" s="1"/>
      <c r="U220" s="1"/>
      <c r="V220" s="1"/>
      <c r="W220" s="1"/>
      <c r="X220" s="1"/>
      <c r="Y220" s="1"/>
      <c r="Z220" s="106"/>
      <c r="AA220" s="107"/>
      <c r="AB220" s="1"/>
      <c r="AC220" s="4"/>
      <c r="AD220" s="4"/>
      <c r="AE220" s="4"/>
      <c r="AF220" s="4"/>
      <c r="AG220" s="4"/>
      <c r="AH220" s="4"/>
      <c r="AI220" s="4"/>
    </row>
    <row r="221" spans="1:35" ht="12.75" customHeight="1">
      <c r="A221" s="1"/>
      <c r="B221" s="1"/>
      <c r="C221" s="1"/>
      <c r="D221" s="115"/>
      <c r="E221" s="1"/>
      <c r="F221" s="1"/>
      <c r="G221" s="1"/>
      <c r="H221" s="1"/>
      <c r="I221" s="1"/>
      <c r="J221" s="114"/>
      <c r="K221" s="1"/>
      <c r="L221" s="1"/>
      <c r="M221" s="1"/>
      <c r="N221" s="1"/>
      <c r="O221" s="1"/>
      <c r="P221" s="1"/>
      <c r="Q221" s="1"/>
      <c r="R221" s="1"/>
      <c r="S221" s="1"/>
      <c r="T221" s="1"/>
      <c r="U221" s="1"/>
      <c r="V221" s="1"/>
      <c r="W221" s="1"/>
      <c r="X221" s="1"/>
      <c r="Y221" s="1"/>
      <c r="Z221" s="106"/>
      <c r="AA221" s="107"/>
      <c r="AB221" s="1"/>
      <c r="AC221" s="4"/>
      <c r="AD221" s="4"/>
      <c r="AE221" s="4"/>
      <c r="AF221" s="4"/>
      <c r="AG221" s="4"/>
      <c r="AH221" s="4"/>
      <c r="AI221" s="4"/>
    </row>
    <row r="222" spans="1:35" ht="12.75" customHeight="1">
      <c r="A222" s="1"/>
      <c r="B222" s="1"/>
      <c r="C222" s="1"/>
      <c r="D222" s="115"/>
      <c r="E222" s="1"/>
      <c r="F222" s="1"/>
      <c r="G222" s="1"/>
      <c r="H222" s="1"/>
      <c r="I222" s="1"/>
      <c r="J222" s="114"/>
      <c r="K222" s="1"/>
      <c r="L222" s="1"/>
      <c r="M222" s="1"/>
      <c r="N222" s="1"/>
      <c r="O222" s="1"/>
      <c r="P222" s="1"/>
      <c r="Q222" s="1"/>
      <c r="R222" s="1"/>
      <c r="S222" s="1"/>
      <c r="T222" s="1"/>
      <c r="U222" s="1"/>
      <c r="V222" s="1"/>
      <c r="W222" s="1"/>
      <c r="X222" s="1"/>
      <c r="Y222" s="1"/>
      <c r="Z222" s="106"/>
      <c r="AA222" s="107"/>
      <c r="AB222" s="1"/>
      <c r="AC222" s="4"/>
      <c r="AD222" s="4"/>
      <c r="AE222" s="4"/>
      <c r="AF222" s="4"/>
      <c r="AG222" s="4"/>
      <c r="AH222" s="4"/>
      <c r="AI222" s="4"/>
    </row>
    <row r="223" spans="1:35" ht="12.75" customHeight="1">
      <c r="A223" s="1"/>
      <c r="B223" s="1"/>
      <c r="C223" s="1"/>
      <c r="D223" s="115"/>
      <c r="E223" s="1"/>
      <c r="F223" s="1"/>
      <c r="G223" s="1"/>
      <c r="H223" s="1"/>
      <c r="I223" s="1"/>
      <c r="J223" s="114"/>
      <c r="K223" s="1"/>
      <c r="L223" s="1"/>
      <c r="M223" s="1"/>
      <c r="N223" s="1"/>
      <c r="O223" s="1"/>
      <c r="P223" s="1"/>
      <c r="Q223" s="1"/>
      <c r="R223" s="1"/>
      <c r="S223" s="1"/>
      <c r="T223" s="1"/>
      <c r="U223" s="1"/>
      <c r="V223" s="1"/>
      <c r="W223" s="1"/>
      <c r="X223" s="1"/>
      <c r="Y223" s="1"/>
      <c r="Z223" s="106"/>
      <c r="AA223" s="107"/>
      <c r="AB223" s="1"/>
      <c r="AC223" s="4"/>
      <c r="AD223" s="4"/>
      <c r="AE223" s="4"/>
      <c r="AF223" s="4"/>
      <c r="AG223" s="4"/>
      <c r="AH223" s="4"/>
      <c r="AI223" s="4"/>
    </row>
    <row r="224" spans="1:35" ht="12.75" customHeight="1">
      <c r="A224" s="1"/>
      <c r="B224" s="1"/>
      <c r="C224" s="1"/>
      <c r="D224" s="115"/>
      <c r="E224" s="1"/>
      <c r="F224" s="1"/>
      <c r="G224" s="1"/>
      <c r="H224" s="1"/>
      <c r="I224" s="1"/>
      <c r="J224" s="114"/>
      <c r="K224" s="1"/>
      <c r="L224" s="1"/>
      <c r="M224" s="1"/>
      <c r="N224" s="1"/>
      <c r="O224" s="1"/>
      <c r="P224" s="1"/>
      <c r="Q224" s="1"/>
      <c r="R224" s="1"/>
      <c r="S224" s="1"/>
      <c r="T224" s="1"/>
      <c r="U224" s="1"/>
      <c r="V224" s="1"/>
      <c r="W224" s="1"/>
      <c r="X224" s="1"/>
      <c r="Y224" s="1"/>
      <c r="Z224" s="106"/>
      <c r="AA224" s="107"/>
      <c r="AB224" s="1"/>
      <c r="AC224" s="4"/>
      <c r="AD224" s="4"/>
      <c r="AE224" s="4"/>
      <c r="AF224" s="4"/>
      <c r="AG224" s="4"/>
      <c r="AH224" s="4"/>
      <c r="AI224" s="4"/>
    </row>
    <row r="225" spans="1:35" ht="12.75" customHeight="1">
      <c r="A225" s="1"/>
      <c r="B225" s="1"/>
      <c r="C225" s="1"/>
      <c r="D225" s="115"/>
      <c r="E225" s="1"/>
      <c r="F225" s="1"/>
      <c r="G225" s="1"/>
      <c r="H225" s="1"/>
      <c r="I225" s="1"/>
      <c r="J225" s="114"/>
      <c r="K225" s="1"/>
      <c r="L225" s="1"/>
      <c r="M225" s="1"/>
      <c r="N225" s="1"/>
      <c r="O225" s="1"/>
      <c r="P225" s="1"/>
      <c r="Q225" s="1"/>
      <c r="R225" s="1"/>
      <c r="S225" s="1"/>
      <c r="T225" s="1"/>
      <c r="U225" s="1"/>
      <c r="V225" s="1"/>
      <c r="W225" s="1"/>
      <c r="X225" s="1"/>
      <c r="Y225" s="1"/>
      <c r="Z225" s="106"/>
      <c r="AA225" s="107"/>
      <c r="AB225" s="1"/>
      <c r="AC225" s="4"/>
      <c r="AD225" s="4"/>
      <c r="AE225" s="4"/>
      <c r="AF225" s="4"/>
      <c r="AG225" s="4"/>
      <c r="AH225" s="4"/>
      <c r="AI225" s="4"/>
    </row>
    <row r="226" spans="1:35" ht="12.75" customHeight="1">
      <c r="A226" s="1"/>
      <c r="B226" s="1"/>
      <c r="C226" s="1"/>
      <c r="D226" s="115"/>
      <c r="E226" s="1"/>
      <c r="F226" s="1"/>
      <c r="G226" s="1"/>
      <c r="H226" s="1"/>
      <c r="I226" s="1"/>
      <c r="J226" s="114"/>
      <c r="K226" s="1"/>
      <c r="L226" s="1"/>
      <c r="M226" s="1"/>
      <c r="N226" s="1"/>
      <c r="O226" s="1"/>
      <c r="P226" s="1"/>
      <c r="Q226" s="1"/>
      <c r="R226" s="1"/>
      <c r="S226" s="1"/>
      <c r="T226" s="1"/>
      <c r="U226" s="1"/>
      <c r="V226" s="1"/>
      <c r="W226" s="1"/>
      <c r="X226" s="1"/>
      <c r="Y226" s="1"/>
      <c r="Z226" s="106"/>
      <c r="AA226" s="107"/>
      <c r="AB226" s="1"/>
      <c r="AC226" s="4"/>
      <c r="AD226" s="4"/>
      <c r="AE226" s="4"/>
      <c r="AF226" s="4"/>
      <c r="AG226" s="4"/>
      <c r="AH226" s="4"/>
      <c r="AI226" s="4"/>
    </row>
    <row r="227" spans="1:35" ht="12.75" customHeight="1">
      <c r="A227" s="1"/>
      <c r="B227" s="1"/>
      <c r="C227" s="1"/>
      <c r="D227" s="115"/>
      <c r="E227" s="1"/>
      <c r="F227" s="1"/>
      <c r="G227" s="1"/>
      <c r="H227" s="1"/>
      <c r="I227" s="1"/>
      <c r="J227" s="114"/>
      <c r="K227" s="1"/>
      <c r="L227" s="1"/>
      <c r="M227" s="1"/>
      <c r="N227" s="1"/>
      <c r="O227" s="1"/>
      <c r="P227" s="1"/>
      <c r="Q227" s="1"/>
      <c r="R227" s="1"/>
      <c r="S227" s="1"/>
      <c r="T227" s="1"/>
      <c r="U227" s="1"/>
      <c r="V227" s="1"/>
      <c r="W227" s="1"/>
      <c r="X227" s="1"/>
      <c r="Y227" s="1"/>
      <c r="Z227" s="106"/>
      <c r="AA227" s="107"/>
      <c r="AB227" s="1"/>
      <c r="AC227" s="4"/>
      <c r="AD227" s="4"/>
      <c r="AE227" s="4"/>
      <c r="AF227" s="4"/>
      <c r="AG227" s="4"/>
      <c r="AH227" s="4"/>
      <c r="AI227" s="4"/>
    </row>
    <row r="228" spans="1:35" ht="12.75" customHeight="1">
      <c r="A228" s="1"/>
      <c r="B228" s="1"/>
      <c r="C228" s="1"/>
      <c r="D228" s="115"/>
      <c r="E228" s="1"/>
      <c r="F228" s="1"/>
      <c r="G228" s="1"/>
      <c r="H228" s="1"/>
      <c r="I228" s="1"/>
      <c r="J228" s="114"/>
      <c r="K228" s="1"/>
      <c r="L228" s="1"/>
      <c r="M228" s="1"/>
      <c r="N228" s="1"/>
      <c r="O228" s="1"/>
      <c r="P228" s="1"/>
      <c r="Q228" s="1"/>
      <c r="R228" s="1"/>
      <c r="S228" s="1"/>
      <c r="T228" s="1"/>
      <c r="U228" s="1"/>
      <c r="V228" s="1"/>
      <c r="W228" s="1"/>
      <c r="X228" s="1"/>
      <c r="Y228" s="1"/>
      <c r="Z228" s="106"/>
      <c r="AA228" s="107"/>
      <c r="AB228" s="1"/>
      <c r="AC228" s="4"/>
      <c r="AD228" s="4"/>
      <c r="AE228" s="4"/>
      <c r="AF228" s="4"/>
      <c r="AG228" s="4"/>
      <c r="AH228" s="4"/>
      <c r="AI228" s="4"/>
    </row>
    <row r="229" spans="1:35" ht="12.75" customHeight="1">
      <c r="A229" s="1"/>
      <c r="B229" s="1"/>
      <c r="C229" s="1"/>
      <c r="D229" s="115"/>
      <c r="E229" s="1"/>
      <c r="F229" s="1"/>
      <c r="G229" s="1"/>
      <c r="H229" s="1"/>
      <c r="I229" s="1"/>
      <c r="J229" s="114"/>
      <c r="K229" s="1"/>
      <c r="L229" s="1"/>
      <c r="M229" s="1"/>
      <c r="N229" s="1"/>
      <c r="O229" s="1"/>
      <c r="P229" s="1"/>
      <c r="Q229" s="1"/>
      <c r="R229" s="1"/>
      <c r="S229" s="1"/>
      <c r="T229" s="1"/>
      <c r="U229" s="1"/>
      <c r="V229" s="1"/>
      <c r="W229" s="1"/>
      <c r="X229" s="1"/>
      <c r="Y229" s="1"/>
      <c r="Z229" s="106"/>
      <c r="AA229" s="107"/>
      <c r="AB229" s="1"/>
      <c r="AC229" s="4"/>
      <c r="AD229" s="4"/>
      <c r="AE229" s="4"/>
      <c r="AF229" s="4"/>
      <c r="AG229" s="4"/>
      <c r="AH229" s="4"/>
      <c r="AI229" s="4"/>
    </row>
    <row r="230" spans="1:35" ht="12.75" customHeight="1">
      <c r="A230" s="1"/>
      <c r="B230" s="1"/>
      <c r="C230" s="1"/>
      <c r="D230" s="115"/>
      <c r="E230" s="1"/>
      <c r="F230" s="1"/>
      <c r="G230" s="1"/>
      <c r="H230" s="1"/>
      <c r="I230" s="1"/>
      <c r="J230" s="114"/>
      <c r="K230" s="1"/>
      <c r="L230" s="1"/>
      <c r="M230" s="1"/>
      <c r="N230" s="1"/>
      <c r="O230" s="1"/>
      <c r="P230" s="1"/>
      <c r="Q230" s="1"/>
      <c r="R230" s="1"/>
      <c r="S230" s="1"/>
      <c r="T230" s="1"/>
      <c r="U230" s="1"/>
      <c r="V230" s="1"/>
      <c r="W230" s="1"/>
      <c r="X230" s="1"/>
      <c r="Y230" s="1"/>
      <c r="Z230" s="106"/>
      <c r="AA230" s="107"/>
      <c r="AB230" s="1"/>
      <c r="AC230" s="4"/>
      <c r="AD230" s="4"/>
      <c r="AE230" s="4"/>
      <c r="AF230" s="4"/>
      <c r="AG230" s="4"/>
      <c r="AH230" s="4"/>
      <c r="AI230" s="4"/>
    </row>
    <row r="231" spans="1:35" ht="12.75" customHeight="1">
      <c r="A231" s="1"/>
      <c r="B231" s="1"/>
      <c r="C231" s="1"/>
      <c r="D231" s="115"/>
      <c r="E231" s="1"/>
      <c r="F231" s="1"/>
      <c r="G231" s="1"/>
      <c r="H231" s="1"/>
      <c r="I231" s="1"/>
      <c r="J231" s="114"/>
      <c r="K231" s="1"/>
      <c r="L231" s="1"/>
      <c r="M231" s="1"/>
      <c r="N231" s="1"/>
      <c r="O231" s="1"/>
      <c r="P231" s="1"/>
      <c r="Q231" s="1"/>
      <c r="R231" s="1"/>
      <c r="S231" s="1"/>
      <c r="T231" s="1"/>
      <c r="U231" s="1"/>
      <c r="V231" s="1"/>
      <c r="W231" s="1"/>
      <c r="X231" s="1"/>
      <c r="Y231" s="1"/>
      <c r="Z231" s="106"/>
      <c r="AA231" s="107"/>
      <c r="AB231" s="1"/>
      <c r="AC231" s="4"/>
      <c r="AD231" s="4"/>
      <c r="AE231" s="4"/>
      <c r="AF231" s="4"/>
      <c r="AG231" s="4"/>
      <c r="AH231" s="4"/>
      <c r="AI231" s="4"/>
    </row>
    <row r="232" spans="1:35" ht="12.75" customHeight="1">
      <c r="A232" s="1"/>
      <c r="B232" s="1"/>
      <c r="C232" s="1"/>
      <c r="D232" s="115"/>
      <c r="E232" s="1"/>
      <c r="F232" s="1"/>
      <c r="G232" s="1"/>
      <c r="H232" s="1"/>
      <c r="I232" s="1"/>
      <c r="J232" s="114"/>
      <c r="K232" s="1"/>
      <c r="L232" s="1"/>
      <c r="M232" s="1"/>
      <c r="N232" s="1"/>
      <c r="O232" s="1"/>
      <c r="P232" s="1"/>
      <c r="Q232" s="1"/>
      <c r="R232" s="1"/>
      <c r="S232" s="1"/>
      <c r="T232" s="1"/>
      <c r="U232" s="1"/>
      <c r="V232" s="1"/>
      <c r="W232" s="1"/>
      <c r="X232" s="1"/>
      <c r="Y232" s="1"/>
      <c r="Z232" s="106"/>
      <c r="AA232" s="107"/>
      <c r="AB232" s="1"/>
      <c r="AC232" s="4"/>
      <c r="AD232" s="4"/>
      <c r="AE232" s="4"/>
      <c r="AF232" s="4"/>
      <c r="AG232" s="4"/>
      <c r="AH232" s="4"/>
      <c r="AI232" s="4"/>
    </row>
    <row r="233" spans="1:35" ht="12.75" customHeight="1">
      <c r="A233" s="1"/>
      <c r="B233" s="1"/>
      <c r="C233" s="1"/>
      <c r="D233" s="115"/>
      <c r="E233" s="1"/>
      <c r="F233" s="1"/>
      <c r="G233" s="1"/>
      <c r="H233" s="1"/>
      <c r="I233" s="1"/>
      <c r="J233" s="114"/>
      <c r="K233" s="1"/>
      <c r="L233" s="1"/>
      <c r="M233" s="1"/>
      <c r="N233" s="1"/>
      <c r="O233" s="1"/>
      <c r="P233" s="1"/>
      <c r="Q233" s="1"/>
      <c r="R233" s="1"/>
      <c r="S233" s="1"/>
      <c r="T233" s="1"/>
      <c r="U233" s="1"/>
      <c r="V233" s="1"/>
      <c r="W233" s="1"/>
      <c r="X233" s="1"/>
      <c r="Y233" s="1"/>
      <c r="Z233" s="106"/>
      <c r="AA233" s="107"/>
      <c r="AB233" s="1"/>
      <c r="AC233" s="4"/>
      <c r="AD233" s="4"/>
      <c r="AE233" s="4"/>
      <c r="AF233" s="4"/>
      <c r="AG233" s="4"/>
      <c r="AH233" s="4"/>
      <c r="AI233" s="4"/>
    </row>
    <row r="234" spans="1:35" ht="12.75" customHeight="1">
      <c r="A234" s="1"/>
      <c r="B234" s="1"/>
      <c r="C234" s="1"/>
      <c r="D234" s="115"/>
      <c r="E234" s="1"/>
      <c r="F234" s="1"/>
      <c r="G234" s="1"/>
      <c r="H234" s="1"/>
      <c r="I234" s="1"/>
      <c r="J234" s="114"/>
      <c r="K234" s="1"/>
      <c r="L234" s="1"/>
      <c r="M234" s="1"/>
      <c r="N234" s="1"/>
      <c r="O234" s="1"/>
      <c r="P234" s="1"/>
      <c r="Q234" s="1"/>
      <c r="R234" s="1"/>
      <c r="S234" s="1"/>
      <c r="T234" s="1"/>
      <c r="U234" s="1"/>
      <c r="V234" s="1"/>
      <c r="W234" s="1"/>
      <c r="X234" s="1"/>
      <c r="Y234" s="1"/>
      <c r="Z234" s="106"/>
      <c r="AA234" s="107"/>
      <c r="AB234" s="1"/>
      <c r="AC234" s="4"/>
      <c r="AD234" s="4"/>
      <c r="AE234" s="4"/>
      <c r="AF234" s="4"/>
      <c r="AG234" s="4"/>
      <c r="AH234" s="4"/>
      <c r="AI234" s="4"/>
    </row>
    <row r="235" spans="1:35" ht="12.75" customHeight="1">
      <c r="A235" s="1"/>
      <c r="B235" s="1"/>
      <c r="C235" s="1"/>
      <c r="D235" s="115"/>
      <c r="E235" s="1"/>
      <c r="F235" s="1"/>
      <c r="G235" s="1"/>
      <c r="H235" s="1"/>
      <c r="I235" s="1"/>
      <c r="J235" s="114"/>
      <c r="K235" s="1"/>
      <c r="L235" s="1"/>
      <c r="M235" s="1"/>
      <c r="N235" s="1"/>
      <c r="O235" s="1"/>
      <c r="P235" s="1"/>
      <c r="Q235" s="1"/>
      <c r="R235" s="1"/>
      <c r="S235" s="1"/>
      <c r="T235" s="1"/>
      <c r="U235" s="1"/>
      <c r="V235" s="1"/>
      <c r="W235" s="1"/>
      <c r="X235" s="1"/>
      <c r="Y235" s="1"/>
      <c r="Z235" s="106"/>
      <c r="AA235" s="107"/>
      <c r="AB235" s="1"/>
      <c r="AC235" s="4"/>
      <c r="AD235" s="4"/>
      <c r="AE235" s="4"/>
      <c r="AF235" s="4"/>
      <c r="AG235" s="4"/>
      <c r="AH235" s="4"/>
      <c r="AI235" s="4"/>
    </row>
    <row r="236" spans="1:35" ht="12.75" customHeight="1">
      <c r="A236" s="1"/>
      <c r="B236" s="1"/>
      <c r="C236" s="1"/>
      <c r="D236" s="115"/>
      <c r="E236" s="1"/>
      <c r="F236" s="1"/>
      <c r="G236" s="1"/>
      <c r="H236" s="1"/>
      <c r="I236" s="1"/>
      <c r="J236" s="114"/>
      <c r="K236" s="1"/>
      <c r="L236" s="1"/>
      <c r="M236" s="1"/>
      <c r="N236" s="1"/>
      <c r="O236" s="1"/>
      <c r="P236" s="1"/>
      <c r="Q236" s="1"/>
      <c r="R236" s="1"/>
      <c r="S236" s="1"/>
      <c r="T236" s="1"/>
      <c r="U236" s="1"/>
      <c r="V236" s="1"/>
      <c r="W236" s="1"/>
      <c r="X236" s="1"/>
      <c r="Y236" s="1"/>
      <c r="Z236" s="106"/>
      <c r="AA236" s="107"/>
      <c r="AB236" s="1"/>
      <c r="AC236" s="4"/>
      <c r="AD236" s="4"/>
      <c r="AE236" s="4"/>
      <c r="AF236" s="4"/>
      <c r="AG236" s="4"/>
      <c r="AH236" s="4"/>
      <c r="AI236" s="4"/>
    </row>
    <row r="237" spans="1:35"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row>
    <row r="238" spans="1:35"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row>
    <row r="239" spans="1:35"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row>
    <row r="240" spans="1:35"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row>
    <row r="241" spans="1:35"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row>
    <row r="242" spans="1:35"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row>
    <row r="243" spans="1:35"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row>
    <row r="244" spans="1:35"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row>
    <row r="245" spans="1:35"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row>
    <row r="246" spans="1:35"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row>
    <row r="247" spans="1:35"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row>
    <row r="248" spans="1:35"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row>
    <row r="249" spans="1:35"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row>
    <row r="250" spans="1:35"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row>
    <row r="251" spans="1:35"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row>
    <row r="252" spans="1:35"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row>
    <row r="253" spans="1:35"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row>
    <row r="254" spans="1:35"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row>
    <row r="255" spans="1:35"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row>
    <row r="256" spans="1:35"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row>
    <row r="257" spans="1:35"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row>
    <row r="258" spans="1:35"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row>
    <row r="259" spans="1:35"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row>
    <row r="260" spans="1:35"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row>
    <row r="261" spans="1:35"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row>
    <row r="262" spans="1:35"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row>
    <row r="263" spans="1:35"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row>
    <row r="264" spans="1:35"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row>
    <row r="265" spans="1:35"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row>
    <row r="266" spans="1:35"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row>
    <row r="267" spans="1:35"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row>
    <row r="268" spans="1:35"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row>
    <row r="269" spans="1:35"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row>
    <row r="270" spans="1:35"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row>
    <row r="271" spans="1:35"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row>
    <row r="272" spans="1:35"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row>
    <row r="273" spans="1:35"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row>
    <row r="274" spans="1:35"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row>
    <row r="275" spans="1:35"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row>
    <row r="276" spans="1:35"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row>
    <row r="277" spans="1:35"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row>
    <row r="278" spans="1:35"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row>
    <row r="279" spans="1:35"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row>
    <row r="280" spans="1:35"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row>
    <row r="281" spans="1:35"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row>
    <row r="282" spans="1:35"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row>
    <row r="283" spans="1:35"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row>
    <row r="284" spans="1:35"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row>
    <row r="285" spans="1:35"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row>
    <row r="286" spans="1:35"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row>
    <row r="287" spans="1:35"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row>
    <row r="288" spans="1:35"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row>
    <row r="289" spans="1:35"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row>
    <row r="290" spans="1:35"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row>
    <row r="291" spans="1:35"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row>
    <row r="292" spans="1:35"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row>
    <row r="293" spans="1:35"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row>
    <row r="294" spans="1:35"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row>
    <row r="295" spans="1:35"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row>
    <row r="296" spans="1:35"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row>
    <row r="297" spans="1:35"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row>
    <row r="298" spans="1:35"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row>
    <row r="299" spans="1:35"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row>
    <row r="300" spans="1:35"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row>
    <row r="301" spans="1:35"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row>
    <row r="302" spans="1:35"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row>
    <row r="303" spans="1:35"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row>
    <row r="304" spans="1:35"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row>
    <row r="305" spans="1:35"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row>
    <row r="306" spans="1:35"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row>
    <row r="307" spans="1:35"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row>
    <row r="308" spans="1:35"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row>
    <row r="309" spans="1:35"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row>
    <row r="310" spans="1:35"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row>
    <row r="311" spans="1:35"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row>
    <row r="312" spans="1:35"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row>
    <row r="313" spans="1:35"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row>
    <row r="314" spans="1:35"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row>
    <row r="315" spans="1:35"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row>
    <row r="316" spans="1:35"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row>
    <row r="317" spans="1:35"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row>
    <row r="318" spans="1:35"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row>
    <row r="319" spans="1:35"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row>
    <row r="320" spans="1:35"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row>
    <row r="321" spans="1:35"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row>
    <row r="322" spans="1:35"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row>
    <row r="323" spans="1:35"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row>
    <row r="324" spans="1:35"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row>
    <row r="325" spans="1:35"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row>
    <row r="326" spans="1:35"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row>
    <row r="327" spans="1:35"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row>
    <row r="328" spans="1:35"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row>
    <row r="329" spans="1:35"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row>
    <row r="330" spans="1:35"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row>
    <row r="331" spans="1:35"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row>
    <row r="332" spans="1:35"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row>
    <row r="333" spans="1:35"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row>
    <row r="334" spans="1:35"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row>
    <row r="335" spans="1:35"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row>
    <row r="336" spans="1:35"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row>
    <row r="337" spans="1:35"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row>
    <row r="338" spans="1:35"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row>
    <row r="339" spans="1:35"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row>
    <row r="340" spans="1:35"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row>
    <row r="341" spans="1:35"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row>
    <row r="342" spans="1:35"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row>
    <row r="343" spans="1:35"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row>
    <row r="344" spans="1:35"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row>
    <row r="345" spans="1:35"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row>
    <row r="346" spans="1:35"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row>
    <row r="347" spans="1:35"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row>
    <row r="348" spans="1:35"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row>
    <row r="349" spans="1:35"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row>
    <row r="350" spans="1:35"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row>
    <row r="351" spans="1:35"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row>
    <row r="352" spans="1:35"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row>
    <row r="353" spans="1:35"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row>
    <row r="354" spans="1:35"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row>
    <row r="355" spans="1:35"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row>
    <row r="356" spans="1:35"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row>
    <row r="357" spans="1:35"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row>
    <row r="358" spans="1:35"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row>
    <row r="359" spans="1:35"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row>
    <row r="360" spans="1:35"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row>
    <row r="361" spans="1:35"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row>
    <row r="362" spans="1:35"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row>
    <row r="363" spans="1:35"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row>
    <row r="364" spans="1:35"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row>
    <row r="365" spans="1:35"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row>
    <row r="366" spans="1:35"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row>
    <row r="367" spans="1:35"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row>
    <row r="368" spans="1:35"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row>
    <row r="369" spans="1:35"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row>
    <row r="370" spans="1:35"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row>
    <row r="371" spans="1:35"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row>
    <row r="372" spans="1:35"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row>
    <row r="373" spans="1:35"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row>
    <row r="374" spans="1:35"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row>
    <row r="375" spans="1:35"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row>
    <row r="376" spans="1:35"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row>
    <row r="377" spans="1:35"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row>
    <row r="378" spans="1:35"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row>
    <row r="379" spans="1:35"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row>
    <row r="380" spans="1:35"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row>
    <row r="381" spans="1:35"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row>
    <row r="382" spans="1:35"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row>
    <row r="383" spans="1:35"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row>
    <row r="384" spans="1:35"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row>
    <row r="385" spans="1:35"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row>
    <row r="386" spans="1:35"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row>
    <row r="387" spans="1:35"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row>
    <row r="388" spans="1:35"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row>
    <row r="389" spans="1:35"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row>
    <row r="390" spans="1:35"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row>
    <row r="391" spans="1:35"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row>
    <row r="392" spans="1:35"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row>
    <row r="393" spans="1:35"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row>
    <row r="394" spans="1:35"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row>
    <row r="395" spans="1:35"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row>
    <row r="396" spans="1:35"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row>
    <row r="397" spans="1:35"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row>
    <row r="398" spans="1:35"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row>
    <row r="399" spans="1:35"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row>
    <row r="400" spans="1:35"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row>
    <row r="401" spans="1:35"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row>
    <row r="402" spans="1:35"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row>
    <row r="403" spans="1:35"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row>
    <row r="404" spans="1:35"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row>
    <row r="405" spans="1:35"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row>
    <row r="406" spans="1:35"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row>
    <row r="407" spans="1:35"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row>
    <row r="408" spans="1:35"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row>
    <row r="409" spans="1:35"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row>
    <row r="410" spans="1:35"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row>
    <row r="411" spans="1:35"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row>
    <row r="412" spans="1:35"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row>
    <row r="413" spans="1:35"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row>
    <row r="414" spans="1:35"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row>
    <row r="415" spans="1:35"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row>
    <row r="416" spans="1:35"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row>
    <row r="417" spans="1:35"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row>
    <row r="418" spans="1:35"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row>
    <row r="419" spans="1:35"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row>
    <row r="420" spans="1:35"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row>
    <row r="421" spans="1:35"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row>
    <row r="422" spans="1:35"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row>
    <row r="423" spans="1:35"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row>
    <row r="424" spans="1:35"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row>
    <row r="425" spans="1:35"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row>
    <row r="426" spans="1:35"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row>
    <row r="427" spans="1:35"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row>
    <row r="428" spans="1:35"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row>
    <row r="429" spans="1:35"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row>
    <row r="430" spans="1:35"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row>
    <row r="431" spans="1:35"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row>
    <row r="432" spans="1:35"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row>
    <row r="433" spans="1:35"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row>
    <row r="434" spans="1:35"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row>
    <row r="435" spans="1:35"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row>
    <row r="436" spans="1:35"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row>
    <row r="437" spans="1:35"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row>
    <row r="438" spans="1:35"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row>
    <row r="439" spans="1:35"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row>
    <row r="440" spans="1:35"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row>
    <row r="441" spans="1:35"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row>
    <row r="442" spans="1:35"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row>
    <row r="443" spans="1:35"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row>
    <row r="444" spans="1:35"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row>
    <row r="445" spans="1:35"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row>
    <row r="446" spans="1:35"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row>
    <row r="447" spans="1:35"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row>
    <row r="448" spans="1:35"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row>
    <row r="449" spans="1:35"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row>
    <row r="450" spans="1:35"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row>
    <row r="451" spans="1:35"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row>
    <row r="452" spans="1:35"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row>
    <row r="453" spans="1:35"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row>
    <row r="454" spans="1:35"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row>
    <row r="455" spans="1:35"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row>
    <row r="456" spans="1:35"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row>
    <row r="457" spans="1:35"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row>
    <row r="458" spans="1:35"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row>
    <row r="459" spans="1:35"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row>
    <row r="460" spans="1:35"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row>
    <row r="461" spans="1:35"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row>
    <row r="462" spans="1:35"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row>
    <row r="463" spans="1:35"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row>
    <row r="464" spans="1:35"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row>
    <row r="465" spans="1:35"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row>
    <row r="466" spans="1:35"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row>
    <row r="467" spans="1:35"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row>
    <row r="468" spans="1:35"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row>
    <row r="469" spans="1:35"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row>
    <row r="470" spans="1:35"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row>
    <row r="471" spans="1:35"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row>
    <row r="472" spans="1:35"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row>
    <row r="473" spans="1:35"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row>
    <row r="474" spans="1:35"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row>
    <row r="475" spans="1:35"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row>
    <row r="476" spans="1:35"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row>
    <row r="477" spans="1:35"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row>
    <row r="478" spans="1:35"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row>
    <row r="479" spans="1:35"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row>
    <row r="480" spans="1:35"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row>
    <row r="481" spans="1:35"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row>
    <row r="482" spans="1:35"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row>
    <row r="483" spans="1:35"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row>
    <row r="484" spans="1:35"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row>
    <row r="485" spans="1:35"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row>
    <row r="486" spans="1:35"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row>
    <row r="487" spans="1:35"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row>
    <row r="488" spans="1:35"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row>
    <row r="489" spans="1:35"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row>
    <row r="490" spans="1:35"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row>
    <row r="491" spans="1:35"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row>
    <row r="492" spans="1:35"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row>
    <row r="493" spans="1:35"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row>
    <row r="494" spans="1:35"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row>
    <row r="495" spans="1:35"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row>
    <row r="496" spans="1:35"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row>
    <row r="497" spans="1:35"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row>
    <row r="498" spans="1:35"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row>
    <row r="499" spans="1:35"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row>
    <row r="500" spans="1:35"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row>
    <row r="501" spans="1:35"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row>
    <row r="502" spans="1:35"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row>
    <row r="503" spans="1:35"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row>
    <row r="504" spans="1:35"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row>
    <row r="505" spans="1:35"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row>
    <row r="506" spans="1:35"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row>
    <row r="507" spans="1:35"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row>
    <row r="508" spans="1:35"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row>
    <row r="509" spans="1:35"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row>
    <row r="510" spans="1:35"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row>
    <row r="511" spans="1:35"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row>
    <row r="512" spans="1:35"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row>
    <row r="513" spans="1:35"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row>
    <row r="514" spans="1:35"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row>
    <row r="515" spans="1:35"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row>
    <row r="516" spans="1:35"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row>
    <row r="517" spans="1:35"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row>
    <row r="518" spans="1:35"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row>
    <row r="519" spans="1:35"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row>
    <row r="520" spans="1:35"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row>
    <row r="521" spans="1:35"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row>
    <row r="522" spans="1:35"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row>
    <row r="523" spans="1:35"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row>
    <row r="524" spans="1:35"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row>
    <row r="525" spans="1:35"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row>
    <row r="526" spans="1:35"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row>
    <row r="527" spans="1:35"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row>
    <row r="528" spans="1:35"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row>
    <row r="529" spans="1:35"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row>
    <row r="530" spans="1:35"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row>
    <row r="531" spans="1:35"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row>
    <row r="532" spans="1:35"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row>
    <row r="533" spans="1:35"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row>
    <row r="534" spans="1:35"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row>
    <row r="535" spans="1:35"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row>
    <row r="536" spans="1:35"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row>
    <row r="537" spans="1:35"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row>
    <row r="538" spans="1:35"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row>
    <row r="539" spans="1:35"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row>
    <row r="540" spans="1:35"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row>
    <row r="541" spans="1:35"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row>
    <row r="542" spans="1:35"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row>
    <row r="543" spans="1:35"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row>
    <row r="544" spans="1:35"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row>
    <row r="545" spans="1:35"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row>
    <row r="546" spans="1:35"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row>
    <row r="547" spans="1:35"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row>
    <row r="548" spans="1:35"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row>
    <row r="549" spans="1:35"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row>
    <row r="550" spans="1:35"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row>
    <row r="551" spans="1:35"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row>
    <row r="552" spans="1:35"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row>
    <row r="553" spans="1:35"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row>
    <row r="554" spans="1:35"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row>
    <row r="555" spans="1:35"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row>
    <row r="556" spans="1:35"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row>
    <row r="557" spans="1:35"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row>
    <row r="558" spans="1:35"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row>
    <row r="559" spans="1:35"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row>
    <row r="560" spans="1:35"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row>
    <row r="561" spans="1:35"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row>
    <row r="562" spans="1:35"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row>
    <row r="563" spans="1:35"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row>
    <row r="564" spans="1:35"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row>
    <row r="565" spans="1:35"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row>
    <row r="566" spans="1:35"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row>
    <row r="567" spans="1:35"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row>
    <row r="568" spans="1:35"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row>
    <row r="569" spans="1:35"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row>
    <row r="570" spans="1:35"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row>
    <row r="571" spans="1:35"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row>
    <row r="572" spans="1:35"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row>
    <row r="573" spans="1:35"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row>
    <row r="574" spans="1:35"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row>
    <row r="575" spans="1:35"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row>
    <row r="576" spans="1:35"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row>
    <row r="577" spans="1:35"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row>
    <row r="578" spans="1:35"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row>
    <row r="579" spans="1:35"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row>
    <row r="580" spans="1:35"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row>
    <row r="581" spans="1:35"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row>
    <row r="582" spans="1:35"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row>
    <row r="583" spans="1:35"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row>
    <row r="584" spans="1:35"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row>
    <row r="585" spans="1:35"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row>
    <row r="586" spans="1:35"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row>
    <row r="587" spans="1:35"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row>
    <row r="588" spans="1:35"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row>
    <row r="589" spans="1:35"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row>
    <row r="590" spans="1:35"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row>
    <row r="591" spans="1:35"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row>
    <row r="592" spans="1:35"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row>
    <row r="593" spans="1:35"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row>
    <row r="594" spans="1:35"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row>
    <row r="595" spans="1:35"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row>
    <row r="596" spans="1:35"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row>
    <row r="597" spans="1:35"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row>
    <row r="598" spans="1:35"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row>
    <row r="599" spans="1:35"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row>
    <row r="600" spans="1:35"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row>
    <row r="601" spans="1:35"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row>
    <row r="602" spans="1:35"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row>
    <row r="603" spans="1:35"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row>
    <row r="604" spans="1:35"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row>
    <row r="605" spans="1:35"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row>
    <row r="606" spans="1:35"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row>
    <row r="607" spans="1:35"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row>
    <row r="608" spans="1:35"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row>
    <row r="609" spans="1:35"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row>
    <row r="610" spans="1:35"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row>
    <row r="611" spans="1:35"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row>
    <row r="612" spans="1:35"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row>
    <row r="613" spans="1:35"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row>
    <row r="614" spans="1:35"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row>
    <row r="615" spans="1:35"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row>
    <row r="616" spans="1:35"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row>
    <row r="617" spans="1:35"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row>
    <row r="618" spans="1:35"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row>
    <row r="619" spans="1:35"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row>
    <row r="620" spans="1:35"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row>
    <row r="621" spans="1:35"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row>
    <row r="622" spans="1:35"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row>
    <row r="623" spans="1:35"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row>
    <row r="624" spans="1:35"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row>
    <row r="625" spans="1:35"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row>
    <row r="626" spans="1:35"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row>
    <row r="627" spans="1:35"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row>
    <row r="628" spans="1:35"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row>
    <row r="629" spans="1:35"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row>
    <row r="630" spans="1:35"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row>
    <row r="631" spans="1:35"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row>
    <row r="632" spans="1:35"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row>
    <row r="633" spans="1:35"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row>
    <row r="634" spans="1:35"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row>
    <row r="635" spans="1:35"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row>
    <row r="636" spans="1:35"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row>
    <row r="637" spans="1:35"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row>
    <row r="638" spans="1:35"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row>
    <row r="639" spans="1:35"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row>
    <row r="640" spans="1:35"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row>
    <row r="641" spans="1:35"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row>
    <row r="642" spans="1:35"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row>
    <row r="643" spans="1:35"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row>
    <row r="644" spans="1:35"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row>
    <row r="645" spans="1:35"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row>
    <row r="646" spans="1:35"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row>
    <row r="647" spans="1:35"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row>
    <row r="648" spans="1:35"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row>
    <row r="649" spans="1:35"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row>
    <row r="650" spans="1:35"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row>
    <row r="651" spans="1:35"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row>
    <row r="652" spans="1:35"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row>
    <row r="653" spans="1:35"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row>
    <row r="654" spans="1:35"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row>
    <row r="655" spans="1:35"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row>
    <row r="656" spans="1:35"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row>
    <row r="657" spans="1:35"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row>
    <row r="658" spans="1:35"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row>
    <row r="659" spans="1:35"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row>
    <row r="660" spans="1:35"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row>
    <row r="661" spans="1:35"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row>
    <row r="662" spans="1:35"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row>
    <row r="663" spans="1:35"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row>
    <row r="664" spans="1:35"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row>
    <row r="665" spans="1:35"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row>
    <row r="666" spans="1:35"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row>
    <row r="667" spans="1:35"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row>
    <row r="668" spans="1:35"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row>
    <row r="669" spans="1:35"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row>
    <row r="670" spans="1:35"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row>
    <row r="671" spans="1:35"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row>
    <row r="672" spans="1:35"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row>
    <row r="673" spans="1:35"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row>
    <row r="674" spans="1:35"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row>
    <row r="675" spans="1:35"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row>
    <row r="676" spans="1:35"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row>
    <row r="677" spans="1:35"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row>
    <row r="678" spans="1:35"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row>
    <row r="679" spans="1:35"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row>
    <row r="680" spans="1:35"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row>
    <row r="681" spans="1:35"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row>
    <row r="682" spans="1:35"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row>
    <row r="683" spans="1:35"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row>
    <row r="684" spans="1:35"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row>
    <row r="685" spans="1:35"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row>
    <row r="686" spans="1:35"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row>
    <row r="687" spans="1:35"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row>
    <row r="688" spans="1:35"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row>
    <row r="689" spans="1:35"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row>
    <row r="690" spans="1:35"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row>
    <row r="691" spans="1:35"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row>
    <row r="692" spans="1:35"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row>
    <row r="693" spans="1:35"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row>
    <row r="694" spans="1:35"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row>
    <row r="695" spans="1:35"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row>
    <row r="696" spans="1:35"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row>
    <row r="697" spans="1:35"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row>
    <row r="698" spans="1:35"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row>
    <row r="699" spans="1:35"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row>
    <row r="700" spans="1:35"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row>
    <row r="701" spans="1:35"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row>
    <row r="702" spans="1:35"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row>
    <row r="703" spans="1:35"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row>
    <row r="704" spans="1:35"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row>
    <row r="705" spans="1:35"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row>
    <row r="706" spans="1:35"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row>
    <row r="707" spans="1:35"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row>
    <row r="708" spans="1:35"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row>
    <row r="709" spans="1:35"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row>
    <row r="710" spans="1:35"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row>
    <row r="711" spans="1:35"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row>
    <row r="712" spans="1:35"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row>
    <row r="713" spans="1:35"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row>
    <row r="714" spans="1:35"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row>
    <row r="715" spans="1:35"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row>
    <row r="716" spans="1:35"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row>
    <row r="717" spans="1:35"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row>
    <row r="718" spans="1:35"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row>
    <row r="719" spans="1:35"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row>
    <row r="720" spans="1:35"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row>
    <row r="721" spans="1:35"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row>
    <row r="722" spans="1:35"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row>
    <row r="723" spans="1:35"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row>
    <row r="724" spans="1:35"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row>
    <row r="725" spans="1:35"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row>
    <row r="726" spans="1:35"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row>
    <row r="727" spans="1:35"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row>
    <row r="728" spans="1:35"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row>
    <row r="729" spans="1:35"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row>
    <row r="730" spans="1:35"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row>
    <row r="731" spans="1:35"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row>
    <row r="732" spans="1:35"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row>
    <row r="733" spans="1:35"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row>
    <row r="734" spans="1:35"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row>
    <row r="735" spans="1:35"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row>
    <row r="736" spans="1:35"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row>
    <row r="737" spans="1:35"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row>
    <row r="738" spans="1:35"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row>
    <row r="739" spans="1:35"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row>
    <row r="740" spans="1:35"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row>
    <row r="741" spans="1:35"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row>
    <row r="742" spans="1:35"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row>
    <row r="743" spans="1:35"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row>
    <row r="744" spans="1:35"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row>
    <row r="745" spans="1:35"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row>
    <row r="746" spans="1:35"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row>
    <row r="747" spans="1:35"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row>
    <row r="748" spans="1:35"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row>
    <row r="749" spans="1:35"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row>
    <row r="750" spans="1:35"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row>
    <row r="751" spans="1:35"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row>
    <row r="752" spans="1:35"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row>
    <row r="753" spans="1:35"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row>
    <row r="754" spans="1:35"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row>
    <row r="755" spans="1:35"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row>
    <row r="756" spans="1:35"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row>
    <row r="757" spans="1:35"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row>
    <row r="758" spans="1:35"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row>
    <row r="759" spans="1:35"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row>
    <row r="760" spans="1:35"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row>
    <row r="761" spans="1:35"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row>
    <row r="762" spans="1:35"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row>
    <row r="763" spans="1:35"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row>
    <row r="764" spans="1:35"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row>
    <row r="765" spans="1:35"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row>
    <row r="766" spans="1:35"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row>
    <row r="767" spans="1:35"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row>
    <row r="768" spans="1:35"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row>
    <row r="769" spans="1:35"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row>
    <row r="770" spans="1:35"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row>
    <row r="771" spans="1:35"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row>
    <row r="772" spans="1:35"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row>
    <row r="773" spans="1:35"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row>
    <row r="774" spans="1:35"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row>
    <row r="775" spans="1:35"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row>
    <row r="776" spans="1:35"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row>
    <row r="777" spans="1:35"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row>
    <row r="778" spans="1:35"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row>
    <row r="779" spans="1:35"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row>
    <row r="780" spans="1:35"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row>
    <row r="781" spans="1:35"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row>
    <row r="782" spans="1:35"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row>
    <row r="783" spans="1:35"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row>
    <row r="784" spans="1:35"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row>
    <row r="785" spans="1:35"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row>
    <row r="786" spans="1:35"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row>
    <row r="787" spans="1:35"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row>
    <row r="788" spans="1:35"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row>
    <row r="789" spans="1:35"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row>
    <row r="790" spans="1:35"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row>
    <row r="791" spans="1:35"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row>
    <row r="792" spans="1:35"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row>
    <row r="793" spans="1:35"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row>
    <row r="794" spans="1:35"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row>
    <row r="795" spans="1:35"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row>
    <row r="796" spans="1:35"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row>
    <row r="797" spans="1:35"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row>
    <row r="798" spans="1:35"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row>
    <row r="799" spans="1:35"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row>
    <row r="800" spans="1:35"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row>
    <row r="801" spans="1:35"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row>
    <row r="802" spans="1:35"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row>
    <row r="803" spans="1:35"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row>
    <row r="804" spans="1:35"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row>
    <row r="805" spans="1:35"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row>
    <row r="806" spans="1:35"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row>
    <row r="807" spans="1:35"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row>
    <row r="808" spans="1:35"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row>
    <row r="809" spans="1:35"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row>
    <row r="810" spans="1:35"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row>
    <row r="811" spans="1:35"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row>
    <row r="812" spans="1:35"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row>
    <row r="813" spans="1:35"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row>
    <row r="814" spans="1:35"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row>
    <row r="815" spans="1:35"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row>
    <row r="816" spans="1:35"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row>
    <row r="817" spans="1:35"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row>
    <row r="818" spans="1:35"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row>
    <row r="819" spans="1:35"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row>
    <row r="820" spans="1:35"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row>
    <row r="821" spans="1:35"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row>
    <row r="822" spans="1:35"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row>
    <row r="823" spans="1:35"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row>
    <row r="824" spans="1:35"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row>
    <row r="825" spans="1:35"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row>
    <row r="826" spans="1:35"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row>
    <row r="827" spans="1:35"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row>
    <row r="828" spans="1:35"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row>
    <row r="829" spans="1:35"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row>
    <row r="830" spans="1:35"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row>
    <row r="831" spans="1:35"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row>
    <row r="832" spans="1:35"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row>
    <row r="833" spans="1:35"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row>
    <row r="834" spans="1:35"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row>
    <row r="835" spans="1:35"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row>
    <row r="836" spans="1:35"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row>
    <row r="837" spans="1:35"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row>
    <row r="838" spans="1:35"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row>
    <row r="839" spans="1:35"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row>
    <row r="840" spans="1:35"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row>
    <row r="841" spans="1:35"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row>
    <row r="842" spans="1:35"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row>
    <row r="843" spans="1:35"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row>
    <row r="844" spans="1:35"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row>
    <row r="845" spans="1:35"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row>
    <row r="846" spans="1:35"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row>
    <row r="847" spans="1:35"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row>
    <row r="848" spans="1:35"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row>
    <row r="849" spans="1:35"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row>
    <row r="850" spans="1:35"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row>
    <row r="851" spans="1:35"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row>
    <row r="852" spans="1:35"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row>
    <row r="853" spans="1:35"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row>
    <row r="854" spans="1:35"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row>
    <row r="855" spans="1:35"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row>
    <row r="856" spans="1:35"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row>
    <row r="857" spans="1:35"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row>
    <row r="858" spans="1:35"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row>
    <row r="859" spans="1:35"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row>
    <row r="860" spans="1:35"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row>
    <row r="861" spans="1:35"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row>
    <row r="862" spans="1:35"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row>
    <row r="863" spans="1:35"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row>
    <row r="864" spans="1:35"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row>
    <row r="865" spans="1:35"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row>
    <row r="866" spans="1:35"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row>
    <row r="867" spans="1:35"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row>
    <row r="868" spans="1:35"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row>
    <row r="869" spans="1:35"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row>
    <row r="870" spans="1:35"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row>
    <row r="871" spans="1:35"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row>
    <row r="872" spans="1:35"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row>
    <row r="873" spans="1:35"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row>
    <row r="874" spans="1:35"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row>
    <row r="875" spans="1:35"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row>
    <row r="876" spans="1:35"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row>
    <row r="877" spans="1:35"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row>
    <row r="878" spans="1:35"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row>
    <row r="879" spans="1:35"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row>
    <row r="880" spans="1:35"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row>
    <row r="881" spans="1:35"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row>
    <row r="882" spans="1:35"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row>
    <row r="883" spans="1:35"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row>
    <row r="884" spans="1:35"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row>
    <row r="885" spans="1:35"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row>
    <row r="886" spans="1:35"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row>
    <row r="887" spans="1:35"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row>
    <row r="888" spans="1:35"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row>
    <row r="889" spans="1:35"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row>
    <row r="890" spans="1:35"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row>
    <row r="891" spans="1:35"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row>
    <row r="892" spans="1:35"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row>
    <row r="893" spans="1:35"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row>
    <row r="894" spans="1:35"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row>
    <row r="895" spans="1:35"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row>
    <row r="896" spans="1:35"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row>
    <row r="897" spans="1:35"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row>
    <row r="898" spans="1:35"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row>
    <row r="899" spans="1:35"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row>
    <row r="900" spans="1:35"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row>
    <row r="901" spans="1:35"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row>
    <row r="902" spans="1:35"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row>
    <row r="903" spans="1:35"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row>
    <row r="904" spans="1:35"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row>
    <row r="905" spans="1:35"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row>
    <row r="906" spans="1:35"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row>
    <row r="907" spans="1:35"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row>
    <row r="908" spans="1:35"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row>
    <row r="909" spans="1:35"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row>
    <row r="910" spans="1:35"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row>
    <row r="911" spans="1:35"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row>
    <row r="912" spans="1:35"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row>
    <row r="913" spans="1:35"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row>
    <row r="914" spans="1:35"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row>
    <row r="915" spans="1:35"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row>
    <row r="916" spans="1:35"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row>
    <row r="917" spans="1:35"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row>
    <row r="918" spans="1:35"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row>
    <row r="919" spans="1:35"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row>
    <row r="920" spans="1:35"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row>
    <row r="921" spans="1:35"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row>
    <row r="922" spans="1:35"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row>
    <row r="923" spans="1:35"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row>
    <row r="924" spans="1:35"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row>
    <row r="925" spans="1:35"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row>
    <row r="926" spans="1:35"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row>
    <row r="927" spans="1:35"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row>
    <row r="928" spans="1:35"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row>
    <row r="929" spans="1:35"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row>
    <row r="930" spans="1:35"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row>
    <row r="931" spans="1:35"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row>
    <row r="932" spans="1:35"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row>
    <row r="933" spans="1:35"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row>
    <row r="934" spans="1:35"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row>
    <row r="935" spans="1:35"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row>
    <row r="936" spans="1:35"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row>
    <row r="937" spans="1:35"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row>
    <row r="938" spans="1:35"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row>
    <row r="939" spans="1:35"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row>
    <row r="940" spans="1:35"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row>
    <row r="941" spans="1:35"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row>
    <row r="942" spans="1:35"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row>
    <row r="943" spans="1:35"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row>
    <row r="944" spans="1:35"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row>
    <row r="945" spans="1:35"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row>
    <row r="946" spans="1:35"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row>
    <row r="947" spans="1:35"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row>
    <row r="948" spans="1:35"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row>
    <row r="949" spans="1:35"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row>
    <row r="950" spans="1:35"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row>
    <row r="951" spans="1:35"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row>
    <row r="952" spans="1:35"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row>
    <row r="953" spans="1:35"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row>
    <row r="954" spans="1:35"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row>
    <row r="955" spans="1:35"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row>
    <row r="956" spans="1:35"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row>
    <row r="957" spans="1:35"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row>
    <row r="958" spans="1:35"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row>
    <row r="959" spans="1:35"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row>
    <row r="960" spans="1:35"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row>
    <row r="961" spans="1:35"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row>
    <row r="962" spans="1:35"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row>
    <row r="963" spans="1:35"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row>
    <row r="964" spans="1:35"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row>
    <row r="965" spans="1:35"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row>
    <row r="966" spans="1:35"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row>
    <row r="967" spans="1:35"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row>
    <row r="968" spans="1:35"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row>
    <row r="969" spans="1:35"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row>
    <row r="970" spans="1:35"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row>
    <row r="971" spans="1:35"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row>
    <row r="972" spans="1:35"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row>
    <row r="973" spans="1:35"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row>
    <row r="974" spans="1:35"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row>
    <row r="975" spans="1:35"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row>
    <row r="976" spans="1:35"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row>
    <row r="977" spans="1:35"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row>
    <row r="978" spans="1:35"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row>
    <row r="979" spans="1:35"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row>
    <row r="980" spans="1:35"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row>
    <row r="981" spans="1:35"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row>
    <row r="982" spans="1:35"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row>
    <row r="983" spans="1:35"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row>
    <row r="984" spans="1:35"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row>
    <row r="985" spans="1:35"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row>
    <row r="986" spans="1:35"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row>
    <row r="987" spans="1:35"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row>
    <row r="988" spans="1:35"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row>
    <row r="989" spans="1:35"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row>
    <row r="990" spans="1:35"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row>
    <row r="991" spans="1:35"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row>
    <row r="992" spans="1:35"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row>
    <row r="993" spans="1:35"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row>
    <row r="994" spans="1:35"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row>
    <row r="995" spans="1:35"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row>
    <row r="996" spans="1:35"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row>
    <row r="997" spans="1:35"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row>
    <row r="998" spans="1:35"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c r="AI998" s="4"/>
    </row>
    <row r="999" spans="1:35"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c r="AH999" s="4"/>
      <c r="AI999" s="4"/>
    </row>
    <row r="1000" spans="1:35" ht="15.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row>
  </sheetData>
  <sheetProtection algorithmName="SHA-512" hashValue="2c6LbdOXZoumKp62eTwXDFy0nRcOqhCPeX0is3Mn1WdcovDTfBEnh4uQUIJHj6f6AKS/6yXQ8wIiN44yzLvduA==" saltValue="Flg+lHjIy3soOfluC6uhJw==" spinCount="100000" sheet="1" formatCells="0" formatColumns="0" formatRows="0" insertColumns="0" insertRows="0" insertHyperlinks="0" deleteColumns="0" deleteRows="0" sort="0" autoFilter="0" pivotTables="0"/>
  <autoFilter ref="A15:AB36" xr:uid="{00000000-0009-0000-0000-000002000000}"/>
  <mergeCells count="152">
    <mergeCell ref="A1:P1"/>
    <mergeCell ref="A2:C2"/>
    <mergeCell ref="D2:H2"/>
    <mergeCell ref="L3:M4"/>
    <mergeCell ref="N3:P4"/>
    <mergeCell ref="A4:C5"/>
    <mergeCell ref="D4:H5"/>
    <mergeCell ref="F14:L14"/>
    <mergeCell ref="M14:P14"/>
    <mergeCell ref="Q14:R14"/>
    <mergeCell ref="S14:T14"/>
    <mergeCell ref="U14:V14"/>
    <mergeCell ref="W14:AA14"/>
    <mergeCell ref="AB14:AE14"/>
    <mergeCell ref="AF14:AI14"/>
    <mergeCell ref="L6:M7"/>
    <mergeCell ref="N6:P7"/>
    <mergeCell ref="A7:C9"/>
    <mergeCell ref="D7:H9"/>
    <mergeCell ref="L9:P11"/>
    <mergeCell ref="D11:H12"/>
    <mergeCell ref="A13:P13"/>
    <mergeCell ref="A11:C12"/>
    <mergeCell ref="A14:E14"/>
    <mergeCell ref="H15:I15"/>
    <mergeCell ref="M15:N15"/>
    <mergeCell ref="H16:I16"/>
    <mergeCell ref="M16:N16"/>
    <mergeCell ref="K19:L19"/>
    <mergeCell ref="K20:L20"/>
    <mergeCell ref="K21:L21"/>
    <mergeCell ref="C21:D21"/>
    <mergeCell ref="H21:I21"/>
    <mergeCell ref="M20:N20"/>
    <mergeCell ref="M21:N21"/>
    <mergeCell ref="K15:L15"/>
    <mergeCell ref="K16:L16"/>
    <mergeCell ref="K17:L17"/>
    <mergeCell ref="M17:N17"/>
    <mergeCell ref="K18:L18"/>
    <mergeCell ref="M18:N18"/>
    <mergeCell ref="M19:N19"/>
    <mergeCell ref="C16:D16"/>
    <mergeCell ref="C17:D17"/>
    <mergeCell ref="H17:I17"/>
    <mergeCell ref="C18:D18"/>
    <mergeCell ref="H18:I18"/>
    <mergeCell ref="C24:D24"/>
    <mergeCell ref="C25:D25"/>
    <mergeCell ref="C26:D26"/>
    <mergeCell ref="C27:D27"/>
    <mergeCell ref="C28:D28"/>
    <mergeCell ref="C29:D29"/>
    <mergeCell ref="C30:D30"/>
    <mergeCell ref="C31:D31"/>
    <mergeCell ref="C15:D15"/>
    <mergeCell ref="C35:D35"/>
    <mergeCell ref="C36:D36"/>
    <mergeCell ref="C44:D44"/>
    <mergeCell ref="C45:D45"/>
    <mergeCell ref="C46:D46"/>
    <mergeCell ref="C37:D37"/>
    <mergeCell ref="C38:D38"/>
    <mergeCell ref="C39:D39"/>
    <mergeCell ref="C40:D40"/>
    <mergeCell ref="C41:D41"/>
    <mergeCell ref="C42:D42"/>
    <mergeCell ref="C43:D43"/>
    <mergeCell ref="M28:N28"/>
    <mergeCell ref="M29:N29"/>
    <mergeCell ref="M30:N30"/>
    <mergeCell ref="M31:N31"/>
    <mergeCell ref="M32:N32"/>
    <mergeCell ref="M33:N33"/>
    <mergeCell ref="M34:N34"/>
    <mergeCell ref="C32:D32"/>
    <mergeCell ref="C33:D33"/>
    <mergeCell ref="C34:D34"/>
    <mergeCell ref="K34:L34"/>
    <mergeCell ref="K35:L35"/>
    <mergeCell ref="K36:L36"/>
    <mergeCell ref="K37:L37"/>
    <mergeCell ref="M37:N37"/>
    <mergeCell ref="K38:L38"/>
    <mergeCell ref="M38:N38"/>
    <mergeCell ref="M35:N35"/>
    <mergeCell ref="M36:N36"/>
    <mergeCell ref="H36:I36"/>
    <mergeCell ref="H37:I37"/>
    <mergeCell ref="H38:I38"/>
    <mergeCell ref="H39:I39"/>
    <mergeCell ref="H40:I40"/>
    <mergeCell ref="M40:N40"/>
    <mergeCell ref="H41:I41"/>
    <mergeCell ref="K39:L39"/>
    <mergeCell ref="M39:N39"/>
    <mergeCell ref="H42:I42"/>
    <mergeCell ref="K42:L42"/>
    <mergeCell ref="M42:N42"/>
    <mergeCell ref="H43:I43"/>
    <mergeCell ref="K43:L43"/>
    <mergeCell ref="M43:N43"/>
    <mergeCell ref="H44:I44"/>
    <mergeCell ref="K41:L41"/>
    <mergeCell ref="M41:N41"/>
    <mergeCell ref="C19:D19"/>
    <mergeCell ref="C20:D20"/>
    <mergeCell ref="C22:D22"/>
    <mergeCell ref="H22:I22"/>
    <mergeCell ref="K22:L22"/>
    <mergeCell ref="M22:N22"/>
    <mergeCell ref="H23:I23"/>
    <mergeCell ref="K23:L23"/>
    <mergeCell ref="M23:N23"/>
    <mergeCell ref="C23:D23"/>
    <mergeCell ref="K24:L24"/>
    <mergeCell ref="M24:N24"/>
    <mergeCell ref="K25:L25"/>
    <mergeCell ref="M25:N25"/>
    <mergeCell ref="K26:L26"/>
    <mergeCell ref="M26:N26"/>
    <mergeCell ref="M27:N27"/>
    <mergeCell ref="H19:I19"/>
    <mergeCell ref="H20:I20"/>
    <mergeCell ref="H24:I24"/>
    <mergeCell ref="H25:I25"/>
    <mergeCell ref="H26:I26"/>
    <mergeCell ref="H27:I27"/>
    <mergeCell ref="H45:I45"/>
    <mergeCell ref="K45:L45"/>
    <mergeCell ref="M45:N45"/>
    <mergeCell ref="H46:I46"/>
    <mergeCell ref="K46:L46"/>
    <mergeCell ref="M46:N46"/>
    <mergeCell ref="H28:I28"/>
    <mergeCell ref="K27:L27"/>
    <mergeCell ref="K28:L28"/>
    <mergeCell ref="K29:L29"/>
    <mergeCell ref="K30:L30"/>
    <mergeCell ref="K31:L31"/>
    <mergeCell ref="K32:L32"/>
    <mergeCell ref="K33:L33"/>
    <mergeCell ref="K40:L40"/>
    <mergeCell ref="H29:I29"/>
    <mergeCell ref="H30:I30"/>
    <mergeCell ref="H31:I31"/>
    <mergeCell ref="H32:I32"/>
    <mergeCell ref="H33:I33"/>
    <mergeCell ref="H34:I34"/>
    <mergeCell ref="H35:I35"/>
    <mergeCell ref="K44:L44"/>
    <mergeCell ref="M44:N44"/>
  </mergeCells>
  <pageMargins left="0.78740157480314965" right="0" top="0.78740157480314965" bottom="0" header="0" footer="0"/>
  <pageSetup paperSize="14" pageOrder="overThenDown"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baseColWidth="10" defaultColWidth="12.6640625" defaultRowHeight="15" customHeight="1"/>
  <cols>
    <col min="1" max="1" width="26.5" customWidth="1"/>
    <col min="2" max="2" width="3.33203125" customWidth="1"/>
    <col min="3" max="3" width="25.6640625" customWidth="1"/>
    <col min="4" max="4" width="18.6640625" customWidth="1"/>
    <col min="5" max="5" width="16.33203125" customWidth="1"/>
    <col min="6" max="6" width="18" customWidth="1"/>
    <col min="7" max="7" width="87" customWidth="1"/>
    <col min="8" max="8" width="35.83203125" customWidth="1"/>
    <col min="9" max="9" width="51.33203125" customWidth="1"/>
    <col min="10" max="10" width="30" customWidth="1"/>
    <col min="11" max="11" width="49.6640625" customWidth="1"/>
    <col min="12" max="12" width="47.33203125" customWidth="1"/>
    <col min="13" max="13" width="43.1640625" customWidth="1"/>
    <col min="14" max="14" width="20.6640625" customWidth="1"/>
    <col min="15" max="15" width="64.33203125" customWidth="1"/>
    <col min="16" max="16" width="44.33203125" customWidth="1"/>
    <col min="17" max="17" width="32.6640625" customWidth="1"/>
    <col min="18" max="18" width="23.33203125" customWidth="1"/>
    <col min="19" max="26" width="9.33203125" customWidth="1"/>
  </cols>
  <sheetData>
    <row r="1" spans="1:26" ht="21.75" customHeight="1">
      <c r="A1" s="151"/>
      <c r="B1" s="397" t="s">
        <v>0</v>
      </c>
      <c r="C1" s="261"/>
      <c r="D1" s="261"/>
      <c r="E1" s="261"/>
      <c r="F1" s="261"/>
      <c r="G1" s="262"/>
      <c r="H1" s="152" t="s">
        <v>755</v>
      </c>
      <c r="I1" s="153"/>
      <c r="J1" s="153"/>
      <c r="K1" s="154"/>
      <c r="L1" s="154"/>
      <c r="M1" s="154"/>
      <c r="N1" s="154"/>
      <c r="O1" s="154"/>
      <c r="P1" s="154"/>
      <c r="Q1" s="154"/>
      <c r="R1" s="154"/>
      <c r="S1" s="154"/>
      <c r="T1" s="154"/>
      <c r="U1" s="154"/>
      <c r="V1" s="154"/>
      <c r="W1" s="154"/>
      <c r="X1" s="154"/>
      <c r="Y1" s="154"/>
      <c r="Z1" s="154"/>
    </row>
    <row r="2" spans="1:26" ht="21.75" customHeight="1">
      <c r="A2" s="155"/>
      <c r="B2" s="263"/>
      <c r="C2" s="264"/>
      <c r="D2" s="264"/>
      <c r="E2" s="264"/>
      <c r="F2" s="264"/>
      <c r="G2" s="265"/>
      <c r="H2" s="152" t="s">
        <v>756</v>
      </c>
      <c r="I2" s="153"/>
      <c r="J2" s="153"/>
      <c r="K2" s="154"/>
      <c r="L2" s="154"/>
      <c r="M2" s="154"/>
      <c r="N2" s="154"/>
      <c r="O2" s="154"/>
      <c r="P2" s="154"/>
      <c r="Q2" s="154"/>
      <c r="R2" s="154"/>
      <c r="S2" s="154"/>
      <c r="T2" s="154"/>
      <c r="U2" s="154"/>
      <c r="V2" s="154"/>
      <c r="W2" s="154"/>
      <c r="X2" s="154"/>
      <c r="Y2" s="154"/>
      <c r="Z2" s="154"/>
    </row>
    <row r="3" spans="1:26" ht="21.75" customHeight="1">
      <c r="A3" s="155"/>
      <c r="B3" s="397" t="s">
        <v>7</v>
      </c>
      <c r="C3" s="261"/>
      <c r="D3" s="261"/>
      <c r="E3" s="261"/>
      <c r="F3" s="261"/>
      <c r="G3" s="262"/>
      <c r="H3" s="395" t="s">
        <v>757</v>
      </c>
      <c r="I3" s="156"/>
      <c r="J3" s="156"/>
      <c r="K3" s="154"/>
      <c r="L3" s="154"/>
      <c r="M3" s="154"/>
      <c r="N3" s="154"/>
      <c r="O3" s="154"/>
      <c r="P3" s="154"/>
      <c r="Q3" s="154"/>
      <c r="R3" s="154"/>
      <c r="S3" s="154"/>
      <c r="T3" s="154"/>
      <c r="U3" s="154"/>
      <c r="V3" s="154"/>
      <c r="W3" s="154"/>
      <c r="X3" s="154"/>
      <c r="Y3" s="154"/>
      <c r="Z3" s="154"/>
    </row>
    <row r="4" spans="1:26" ht="21.75" customHeight="1">
      <c r="A4" s="155"/>
      <c r="B4" s="324"/>
      <c r="C4" s="368"/>
      <c r="D4" s="368"/>
      <c r="E4" s="368"/>
      <c r="F4" s="368"/>
      <c r="G4" s="325"/>
      <c r="H4" s="268"/>
      <c r="I4" s="156"/>
      <c r="J4" s="156"/>
      <c r="K4" s="154"/>
      <c r="L4" s="154"/>
      <c r="M4" s="154"/>
      <c r="N4" s="154"/>
      <c r="O4" s="154"/>
      <c r="P4" s="154"/>
      <c r="Q4" s="154"/>
      <c r="R4" s="154"/>
      <c r="S4" s="154"/>
      <c r="T4" s="154"/>
      <c r="U4" s="154"/>
      <c r="V4" s="154"/>
      <c r="W4" s="154"/>
      <c r="X4" s="154"/>
      <c r="Y4" s="154"/>
      <c r="Z4" s="154"/>
    </row>
    <row r="5" spans="1:26" ht="21.75" customHeight="1">
      <c r="A5" s="399" t="s">
        <v>758</v>
      </c>
      <c r="B5" s="258"/>
      <c r="C5" s="258"/>
      <c r="D5" s="258"/>
      <c r="E5" s="258"/>
      <c r="F5" s="259"/>
      <c r="G5" s="396" t="s">
        <v>15</v>
      </c>
      <c r="H5" s="258"/>
      <c r="I5" s="258"/>
      <c r="J5" s="259"/>
      <c r="K5" s="396" t="s">
        <v>16</v>
      </c>
      <c r="L5" s="258"/>
      <c r="M5" s="258"/>
      <c r="N5" s="259"/>
      <c r="O5" s="396" t="s">
        <v>18</v>
      </c>
      <c r="P5" s="258"/>
      <c r="Q5" s="258"/>
      <c r="R5" s="259"/>
    </row>
    <row r="6" spans="1:26" ht="45" customHeight="1">
      <c r="A6" s="13" t="s">
        <v>20</v>
      </c>
      <c r="B6" s="355" t="s">
        <v>759</v>
      </c>
      <c r="C6" s="259"/>
      <c r="D6" s="13" t="s">
        <v>24</v>
      </c>
      <c r="E6" s="13" t="s">
        <v>93</v>
      </c>
      <c r="F6" s="13" t="s">
        <v>28</v>
      </c>
      <c r="G6" s="13" t="s">
        <v>29</v>
      </c>
      <c r="H6" s="13" t="s">
        <v>98</v>
      </c>
      <c r="I6" s="13" t="s">
        <v>30</v>
      </c>
      <c r="J6" s="13" t="s">
        <v>31</v>
      </c>
      <c r="K6" s="13" t="s">
        <v>29</v>
      </c>
      <c r="L6" s="13" t="s">
        <v>98</v>
      </c>
      <c r="M6" s="13" t="s">
        <v>30</v>
      </c>
      <c r="N6" s="13" t="s">
        <v>32</v>
      </c>
      <c r="O6" s="13" t="s">
        <v>29</v>
      </c>
      <c r="P6" s="13" t="s">
        <v>98</v>
      </c>
      <c r="Q6" s="13" t="s">
        <v>30</v>
      </c>
      <c r="R6" s="13" t="s">
        <v>32</v>
      </c>
    </row>
    <row r="7" spans="1:26" ht="69" customHeight="1">
      <c r="A7" s="400" t="s">
        <v>760</v>
      </c>
      <c r="B7" s="157" t="s">
        <v>36</v>
      </c>
      <c r="C7" s="27" t="s">
        <v>761</v>
      </c>
      <c r="D7" s="27" t="s">
        <v>762</v>
      </c>
      <c r="E7" s="27" t="s">
        <v>763</v>
      </c>
      <c r="F7" s="27" t="s">
        <v>764</v>
      </c>
      <c r="G7" s="30" t="s">
        <v>765</v>
      </c>
      <c r="H7" s="16"/>
      <c r="I7" s="16" t="s">
        <v>766</v>
      </c>
      <c r="J7" s="158">
        <v>0</v>
      </c>
      <c r="K7" s="30" t="s">
        <v>767</v>
      </c>
      <c r="L7" s="16" t="s">
        <v>768</v>
      </c>
      <c r="M7" s="16" t="s">
        <v>769</v>
      </c>
      <c r="N7" s="158">
        <v>1</v>
      </c>
      <c r="O7" s="30" t="s">
        <v>770</v>
      </c>
      <c r="P7" s="16"/>
      <c r="Q7" s="159" t="s">
        <v>771</v>
      </c>
      <c r="R7" s="160">
        <v>1</v>
      </c>
    </row>
    <row r="8" spans="1:26" ht="291" customHeight="1">
      <c r="A8" s="270"/>
      <c r="B8" s="157" t="s">
        <v>76</v>
      </c>
      <c r="C8" s="27" t="s">
        <v>772</v>
      </c>
      <c r="D8" s="27" t="s">
        <v>773</v>
      </c>
      <c r="E8" s="27" t="s">
        <v>763</v>
      </c>
      <c r="F8" s="27" t="s">
        <v>774</v>
      </c>
      <c r="G8" s="30"/>
      <c r="H8" s="16"/>
      <c r="I8" s="16" t="s">
        <v>766</v>
      </c>
      <c r="J8" s="158">
        <v>0</v>
      </c>
      <c r="K8" s="30" t="s">
        <v>775</v>
      </c>
      <c r="L8" s="16" t="s">
        <v>776</v>
      </c>
      <c r="M8" s="16" t="s">
        <v>777</v>
      </c>
      <c r="N8" s="158">
        <v>0.66</v>
      </c>
      <c r="O8" s="30" t="s">
        <v>778</v>
      </c>
      <c r="P8" s="16" t="s">
        <v>779</v>
      </c>
      <c r="Q8" s="161" t="s">
        <v>780</v>
      </c>
      <c r="R8" s="160">
        <v>0.8</v>
      </c>
    </row>
    <row r="9" spans="1:26" ht="164.25" customHeight="1">
      <c r="A9" s="270"/>
      <c r="B9" s="157" t="s">
        <v>781</v>
      </c>
      <c r="C9" s="27" t="s">
        <v>782</v>
      </c>
      <c r="D9" s="27" t="s">
        <v>783</v>
      </c>
      <c r="E9" s="27" t="s">
        <v>784</v>
      </c>
      <c r="F9" s="27" t="s">
        <v>785</v>
      </c>
      <c r="G9" s="16" t="s">
        <v>786</v>
      </c>
      <c r="H9" s="16" t="s">
        <v>787</v>
      </c>
      <c r="I9" s="16" t="s">
        <v>788</v>
      </c>
      <c r="J9" s="158">
        <v>0.33</v>
      </c>
      <c r="K9" s="16" t="s">
        <v>789</v>
      </c>
      <c r="L9" s="162" t="s">
        <v>790</v>
      </c>
      <c r="M9" s="16" t="s">
        <v>791</v>
      </c>
      <c r="N9" s="158">
        <v>0.66</v>
      </c>
      <c r="O9" s="16" t="s">
        <v>792</v>
      </c>
      <c r="P9" s="16" t="s">
        <v>793</v>
      </c>
      <c r="Q9" s="159" t="s">
        <v>794</v>
      </c>
      <c r="R9" s="160">
        <v>1</v>
      </c>
    </row>
    <row r="10" spans="1:26" ht="218.25" customHeight="1">
      <c r="A10" s="271"/>
      <c r="B10" s="157" t="s">
        <v>795</v>
      </c>
      <c r="C10" s="16" t="s">
        <v>796</v>
      </c>
      <c r="D10" s="16" t="s">
        <v>797</v>
      </c>
      <c r="E10" s="16" t="s">
        <v>798</v>
      </c>
      <c r="F10" s="16" t="s">
        <v>785</v>
      </c>
      <c r="G10" s="18" t="s">
        <v>799</v>
      </c>
      <c r="H10" s="16"/>
      <c r="I10" s="16" t="s">
        <v>766</v>
      </c>
      <c r="J10" s="158">
        <v>0</v>
      </c>
      <c r="K10" s="18" t="s">
        <v>800</v>
      </c>
      <c r="L10" s="162" t="s">
        <v>801</v>
      </c>
      <c r="M10" s="16" t="s">
        <v>802</v>
      </c>
      <c r="N10" s="158">
        <v>0.66</v>
      </c>
      <c r="O10" s="18" t="s">
        <v>803</v>
      </c>
      <c r="P10" s="16" t="s">
        <v>804</v>
      </c>
      <c r="Q10" s="159" t="s">
        <v>805</v>
      </c>
      <c r="R10" s="160">
        <v>1</v>
      </c>
    </row>
    <row r="11" spans="1:26" ht="219.75" customHeight="1">
      <c r="A11" s="401" t="s">
        <v>806</v>
      </c>
      <c r="B11" s="157" t="s">
        <v>100</v>
      </c>
      <c r="C11" s="16" t="s">
        <v>807</v>
      </c>
      <c r="D11" s="16" t="s">
        <v>808</v>
      </c>
      <c r="E11" s="16" t="s">
        <v>809</v>
      </c>
      <c r="F11" s="16" t="s">
        <v>810</v>
      </c>
      <c r="G11" s="30" t="s">
        <v>811</v>
      </c>
      <c r="H11" s="16"/>
      <c r="I11" s="16" t="s">
        <v>812</v>
      </c>
      <c r="J11" s="163">
        <v>0.33329999999999999</v>
      </c>
      <c r="K11" s="30" t="s">
        <v>813</v>
      </c>
      <c r="L11" s="16" t="s">
        <v>814</v>
      </c>
      <c r="M11" s="16" t="s">
        <v>815</v>
      </c>
      <c r="N11" s="163">
        <v>0.66</v>
      </c>
      <c r="O11" s="30" t="s">
        <v>816</v>
      </c>
      <c r="P11" s="16" t="s">
        <v>817</v>
      </c>
      <c r="Q11" s="159" t="s">
        <v>818</v>
      </c>
      <c r="R11" s="164">
        <v>1</v>
      </c>
    </row>
    <row r="12" spans="1:26" ht="104.25" customHeight="1">
      <c r="A12" s="270"/>
      <c r="B12" s="386" t="s">
        <v>121</v>
      </c>
      <c r="C12" s="381" t="s">
        <v>819</v>
      </c>
      <c r="D12" s="381" t="s">
        <v>820</v>
      </c>
      <c r="E12" s="380" t="s">
        <v>821</v>
      </c>
      <c r="F12" s="381" t="s">
        <v>400</v>
      </c>
      <c r="G12" s="378" t="s">
        <v>822</v>
      </c>
      <c r="H12" s="382" t="s">
        <v>823</v>
      </c>
      <c r="I12" s="16" t="s">
        <v>766</v>
      </c>
      <c r="J12" s="158">
        <v>0</v>
      </c>
      <c r="K12" s="378" t="s">
        <v>824</v>
      </c>
      <c r="L12" s="383" t="s">
        <v>825</v>
      </c>
      <c r="M12" s="378" t="s">
        <v>826</v>
      </c>
      <c r="N12" s="379">
        <v>0.66</v>
      </c>
      <c r="O12" s="378" t="s">
        <v>827</v>
      </c>
      <c r="P12" s="383" t="s">
        <v>828</v>
      </c>
      <c r="Q12" s="392" t="s">
        <v>829</v>
      </c>
      <c r="R12" s="391">
        <v>1</v>
      </c>
    </row>
    <row r="13" spans="1:26" ht="85.5" customHeight="1">
      <c r="A13" s="270"/>
      <c r="B13" s="270"/>
      <c r="C13" s="270"/>
      <c r="D13" s="270"/>
      <c r="E13" s="270"/>
      <c r="F13" s="270"/>
      <c r="G13" s="270"/>
      <c r="H13" s="270"/>
      <c r="I13" s="16" t="s">
        <v>766</v>
      </c>
      <c r="J13" s="158">
        <v>0</v>
      </c>
      <c r="K13" s="270"/>
      <c r="L13" s="270"/>
      <c r="M13" s="270"/>
      <c r="N13" s="270"/>
      <c r="O13" s="270"/>
      <c r="P13" s="270"/>
      <c r="Q13" s="270"/>
      <c r="R13" s="270"/>
    </row>
    <row r="14" spans="1:26" ht="78.75" customHeight="1">
      <c r="A14" s="270"/>
      <c r="B14" s="271"/>
      <c r="C14" s="271"/>
      <c r="D14" s="271"/>
      <c r="E14" s="271"/>
      <c r="F14" s="271"/>
      <c r="G14" s="271"/>
      <c r="H14" s="271"/>
      <c r="I14" s="16" t="s">
        <v>766</v>
      </c>
      <c r="J14" s="158">
        <v>0</v>
      </c>
      <c r="K14" s="271"/>
      <c r="L14" s="271"/>
      <c r="M14" s="271"/>
      <c r="N14" s="271"/>
      <c r="O14" s="271"/>
      <c r="P14" s="271"/>
      <c r="Q14" s="271"/>
      <c r="R14" s="271"/>
    </row>
    <row r="15" spans="1:26" ht="26.25" customHeight="1">
      <c r="A15" s="270"/>
      <c r="B15" s="386" t="s">
        <v>130</v>
      </c>
      <c r="C15" s="381" t="s">
        <v>830</v>
      </c>
      <c r="D15" s="381" t="s">
        <v>831</v>
      </c>
      <c r="E15" s="393" t="s">
        <v>832</v>
      </c>
      <c r="F15" s="381" t="s">
        <v>833</v>
      </c>
      <c r="G15" s="387" t="s">
        <v>834</v>
      </c>
      <c r="H15" s="378" t="s">
        <v>835</v>
      </c>
      <c r="I15" s="378" t="s">
        <v>836</v>
      </c>
      <c r="J15" s="394">
        <v>0.33329999999999999</v>
      </c>
      <c r="K15" s="387" t="s">
        <v>837</v>
      </c>
      <c r="L15" s="378" t="s">
        <v>838</v>
      </c>
      <c r="M15" s="378" t="s">
        <v>839</v>
      </c>
      <c r="N15" s="394">
        <v>0.66</v>
      </c>
      <c r="O15" s="387" t="s">
        <v>840</v>
      </c>
      <c r="P15" s="378" t="s">
        <v>841</v>
      </c>
      <c r="Q15" s="390" t="s">
        <v>842</v>
      </c>
      <c r="R15" s="384">
        <v>1</v>
      </c>
    </row>
    <row r="16" spans="1:26" ht="25.5" customHeight="1">
      <c r="A16" s="270"/>
      <c r="B16" s="270"/>
      <c r="C16" s="270"/>
      <c r="D16" s="270"/>
      <c r="E16" s="270"/>
      <c r="F16" s="270"/>
      <c r="G16" s="270"/>
      <c r="H16" s="270"/>
      <c r="I16" s="270"/>
      <c r="J16" s="270"/>
      <c r="K16" s="270"/>
      <c r="L16" s="270"/>
      <c r="M16" s="270"/>
      <c r="N16" s="270"/>
      <c r="O16" s="270"/>
      <c r="P16" s="270"/>
      <c r="Q16" s="270"/>
      <c r="R16" s="270"/>
    </row>
    <row r="17" spans="1:18" ht="33" customHeight="1">
      <c r="A17" s="270"/>
      <c r="B17" s="270"/>
      <c r="C17" s="270"/>
      <c r="D17" s="270"/>
      <c r="E17" s="270"/>
      <c r="F17" s="270"/>
      <c r="G17" s="270"/>
      <c r="H17" s="270"/>
      <c r="I17" s="270"/>
      <c r="J17" s="270"/>
      <c r="K17" s="270"/>
      <c r="L17" s="270"/>
      <c r="M17" s="270"/>
      <c r="N17" s="270"/>
      <c r="O17" s="270"/>
      <c r="P17" s="270"/>
      <c r="Q17" s="270"/>
      <c r="R17" s="270"/>
    </row>
    <row r="18" spans="1:18" ht="33.75" customHeight="1">
      <c r="A18" s="271"/>
      <c r="B18" s="271"/>
      <c r="C18" s="271"/>
      <c r="D18" s="271"/>
      <c r="E18" s="271"/>
      <c r="F18" s="271"/>
      <c r="G18" s="271"/>
      <c r="H18" s="271"/>
      <c r="I18" s="271"/>
      <c r="J18" s="271"/>
      <c r="K18" s="271"/>
      <c r="L18" s="271"/>
      <c r="M18" s="271"/>
      <c r="N18" s="271"/>
      <c r="O18" s="271"/>
      <c r="P18" s="271"/>
      <c r="Q18" s="271"/>
      <c r="R18" s="271"/>
    </row>
    <row r="19" spans="1:18" ht="57.75" customHeight="1">
      <c r="A19" s="385" t="s">
        <v>843</v>
      </c>
      <c r="B19" s="398" t="s">
        <v>141</v>
      </c>
      <c r="C19" s="381" t="s">
        <v>844</v>
      </c>
      <c r="D19" s="381" t="s">
        <v>845</v>
      </c>
      <c r="E19" s="380" t="s">
        <v>846</v>
      </c>
      <c r="F19" s="381" t="s">
        <v>847</v>
      </c>
      <c r="G19" s="387"/>
      <c r="H19" s="378"/>
      <c r="I19" s="378" t="s">
        <v>848</v>
      </c>
      <c r="J19" s="379">
        <v>0</v>
      </c>
      <c r="K19" s="387" t="s">
        <v>849</v>
      </c>
      <c r="L19" s="378" t="s">
        <v>850</v>
      </c>
      <c r="M19" s="378" t="s">
        <v>851</v>
      </c>
      <c r="N19" s="379">
        <v>0.66</v>
      </c>
      <c r="O19" s="387" t="s">
        <v>852</v>
      </c>
      <c r="P19" s="378" t="s">
        <v>853</v>
      </c>
      <c r="Q19" s="388" t="s">
        <v>854</v>
      </c>
      <c r="R19" s="389">
        <v>0.7</v>
      </c>
    </row>
    <row r="20" spans="1:18" ht="46.5" customHeight="1">
      <c r="A20" s="270"/>
      <c r="B20" s="271"/>
      <c r="C20" s="271"/>
      <c r="D20" s="271"/>
      <c r="E20" s="271"/>
      <c r="F20" s="271"/>
      <c r="G20" s="271"/>
      <c r="H20" s="271"/>
      <c r="I20" s="271"/>
      <c r="J20" s="271"/>
      <c r="K20" s="271"/>
      <c r="L20" s="271"/>
      <c r="M20" s="271"/>
      <c r="N20" s="271"/>
      <c r="O20" s="271"/>
      <c r="P20" s="271"/>
      <c r="Q20" s="271"/>
      <c r="R20" s="271"/>
    </row>
    <row r="21" spans="1:18" ht="141" customHeight="1">
      <c r="A21" s="271"/>
      <c r="B21" s="165" t="s">
        <v>198</v>
      </c>
      <c r="C21" s="27" t="s">
        <v>855</v>
      </c>
      <c r="D21" s="27" t="s">
        <v>856</v>
      </c>
      <c r="E21" s="27" t="s">
        <v>857</v>
      </c>
      <c r="F21" s="166" t="s">
        <v>847</v>
      </c>
      <c r="G21" s="30"/>
      <c r="H21" s="16"/>
      <c r="I21" s="16" t="s">
        <v>848</v>
      </c>
      <c r="J21" s="158">
        <v>0</v>
      </c>
      <c r="K21" s="30" t="s">
        <v>858</v>
      </c>
      <c r="L21" s="16" t="s">
        <v>859</v>
      </c>
      <c r="M21" s="16" t="s">
        <v>860</v>
      </c>
      <c r="N21" s="158">
        <v>0.66</v>
      </c>
      <c r="O21" s="30" t="s">
        <v>861</v>
      </c>
      <c r="P21" s="16" t="s">
        <v>862</v>
      </c>
      <c r="Q21" s="159" t="s">
        <v>863</v>
      </c>
      <c r="R21" s="160">
        <v>1</v>
      </c>
    </row>
    <row r="22" spans="1:18" ht="107.25" customHeight="1">
      <c r="A22" s="385" t="s">
        <v>864</v>
      </c>
      <c r="B22" s="157" t="s">
        <v>213</v>
      </c>
      <c r="C22" s="27" t="s">
        <v>865</v>
      </c>
      <c r="D22" s="27" t="s">
        <v>866</v>
      </c>
      <c r="E22" s="27" t="s">
        <v>867</v>
      </c>
      <c r="F22" s="166" t="s">
        <v>868</v>
      </c>
      <c r="G22" s="30" t="s">
        <v>869</v>
      </c>
      <c r="H22" s="16"/>
      <c r="I22" s="16" t="s">
        <v>870</v>
      </c>
      <c r="J22" s="158">
        <v>0.33</v>
      </c>
      <c r="K22" s="30" t="s">
        <v>871</v>
      </c>
      <c r="L22" s="16" t="s">
        <v>872</v>
      </c>
      <c r="M22" s="16" t="s">
        <v>873</v>
      </c>
      <c r="N22" s="158">
        <v>0.66</v>
      </c>
      <c r="O22" s="30" t="s">
        <v>874</v>
      </c>
      <c r="P22" s="16" t="s">
        <v>875</v>
      </c>
      <c r="Q22" s="167" t="s">
        <v>876</v>
      </c>
      <c r="R22" s="168">
        <v>0.7</v>
      </c>
    </row>
    <row r="23" spans="1:18" ht="63" customHeight="1">
      <c r="A23" s="270"/>
      <c r="B23" s="386" t="s">
        <v>235</v>
      </c>
      <c r="C23" s="381" t="s">
        <v>877</v>
      </c>
      <c r="D23" s="381" t="s">
        <v>878</v>
      </c>
      <c r="E23" s="380" t="s">
        <v>879</v>
      </c>
      <c r="F23" s="381" t="s">
        <v>880</v>
      </c>
      <c r="G23" s="387" t="s">
        <v>881</v>
      </c>
      <c r="H23" s="378"/>
      <c r="I23" s="378" t="s">
        <v>848</v>
      </c>
      <c r="J23" s="379">
        <v>0</v>
      </c>
      <c r="K23" s="387" t="s">
        <v>882</v>
      </c>
      <c r="L23" s="378" t="s">
        <v>872</v>
      </c>
      <c r="M23" s="378" t="s">
        <v>883</v>
      </c>
      <c r="N23" s="379">
        <v>0.66</v>
      </c>
      <c r="O23" s="387" t="s">
        <v>884</v>
      </c>
      <c r="P23" s="378"/>
      <c r="Q23" s="390" t="s">
        <v>885</v>
      </c>
      <c r="R23" s="391">
        <v>1</v>
      </c>
    </row>
    <row r="24" spans="1:18" ht="15" customHeight="1">
      <c r="A24" s="270"/>
      <c r="B24" s="270"/>
      <c r="C24" s="270"/>
      <c r="D24" s="270"/>
      <c r="E24" s="270"/>
      <c r="F24" s="270"/>
      <c r="G24" s="270"/>
      <c r="H24" s="270"/>
      <c r="I24" s="270"/>
      <c r="J24" s="270"/>
      <c r="K24" s="270"/>
      <c r="L24" s="270"/>
      <c r="M24" s="270"/>
      <c r="N24" s="270"/>
      <c r="O24" s="270"/>
      <c r="P24" s="270"/>
      <c r="Q24" s="270"/>
      <c r="R24" s="270"/>
    </row>
    <row r="25" spans="1:18" ht="7.5" customHeight="1">
      <c r="A25" s="271"/>
      <c r="B25" s="271"/>
      <c r="C25" s="271"/>
      <c r="D25" s="271"/>
      <c r="E25" s="271"/>
      <c r="F25" s="271"/>
      <c r="G25" s="271"/>
      <c r="H25" s="271"/>
      <c r="I25" s="271"/>
      <c r="J25" s="271"/>
      <c r="K25" s="271"/>
      <c r="L25" s="271"/>
      <c r="M25" s="271"/>
      <c r="N25" s="271"/>
      <c r="O25" s="271"/>
      <c r="P25" s="271"/>
      <c r="Q25" s="271"/>
      <c r="R25" s="271"/>
    </row>
    <row r="26" spans="1:18" ht="15.75" customHeight="1">
      <c r="A26" s="169"/>
      <c r="D26" s="7"/>
      <c r="E26" s="7"/>
      <c r="F26" s="7"/>
      <c r="G26" s="7"/>
      <c r="H26" s="7"/>
      <c r="I26" s="7"/>
      <c r="J26" s="69">
        <f>SUM(J7:J25)/11</f>
        <v>0.1206</v>
      </c>
      <c r="N26" s="69">
        <f>SUM(N7:N25)/11</f>
        <v>0.69090909090909103</v>
      </c>
      <c r="R26" s="69">
        <f>SUM(R7:R25)/11</f>
        <v>0.92727272727272725</v>
      </c>
    </row>
    <row r="27" spans="1:18" ht="15.75" customHeight="1">
      <c r="A27" s="170"/>
    </row>
    <row r="28" spans="1:18" ht="15.75" customHeight="1">
      <c r="A28" s="170"/>
    </row>
    <row r="29" spans="1:18" ht="15.75" customHeight="1">
      <c r="A29" s="171"/>
    </row>
    <row r="30" spans="1:18" ht="15.75" customHeight="1">
      <c r="A30" s="171"/>
    </row>
    <row r="31" spans="1:18" ht="15.75" customHeight="1">
      <c r="A31" s="172"/>
    </row>
    <row r="32" spans="1:18" ht="15.75" customHeight="1">
      <c r="A32" s="172"/>
    </row>
    <row r="33" spans="1:1" ht="15.75" customHeight="1">
      <c r="A33" s="172"/>
    </row>
    <row r="34" spans="1:1" ht="15.75" customHeight="1">
      <c r="A34" s="172"/>
    </row>
    <row r="35" spans="1:1" ht="15.75" customHeight="1"/>
    <row r="36" spans="1:1" ht="15.75" customHeight="1"/>
    <row r="37" spans="1:1" ht="15.75" customHeight="1"/>
    <row r="38" spans="1:1" ht="15.75" customHeight="1"/>
    <row r="39" spans="1:1" ht="15.75" customHeight="1"/>
    <row r="40" spans="1:1" ht="15.75" customHeight="1"/>
    <row r="41" spans="1:1" ht="15.75" customHeight="1"/>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QnevIqfUjA/ZC4/twXltQHUsvOuRl9Mzn0dA+FzMsTemD+MJU3pFBAmZwyYS+VBer9zZpAYrqVenRvzgdEkgkA==" saltValue="BxKMlWKbQf3WI2W6ucEC6w==" spinCount="100000" sheet="1" formatCells="0" formatColumns="0" formatRows="0" insertColumns="0" insertRows="0" insertHyperlinks="0" deleteColumns="0" deleteRows="0" sort="0" autoFilter="0" pivotTables="0"/>
  <mergeCells count="78">
    <mergeCell ref="D12:D14"/>
    <mergeCell ref="F15:F18"/>
    <mergeCell ref="B15:B18"/>
    <mergeCell ref="C15:C18"/>
    <mergeCell ref="M19:M20"/>
    <mergeCell ref="F19:F20"/>
    <mergeCell ref="G19:G20"/>
    <mergeCell ref="H19:H20"/>
    <mergeCell ref="I19:I20"/>
    <mergeCell ref="J19:J20"/>
    <mergeCell ref="K19:K20"/>
    <mergeCell ref="L19:L20"/>
    <mergeCell ref="B6:C6"/>
    <mergeCell ref="A7:A10"/>
    <mergeCell ref="A11:A18"/>
    <mergeCell ref="B12:B14"/>
    <mergeCell ref="C12:C14"/>
    <mergeCell ref="M23:M25"/>
    <mergeCell ref="N23:N25"/>
    <mergeCell ref="A19:A21"/>
    <mergeCell ref="B19:B20"/>
    <mergeCell ref="C19:C20"/>
    <mergeCell ref="D19:D20"/>
    <mergeCell ref="E19:E20"/>
    <mergeCell ref="N19:N20"/>
    <mergeCell ref="H23:H25"/>
    <mergeCell ref="I23:I25"/>
    <mergeCell ref="J23:J25"/>
    <mergeCell ref="K23:K25"/>
    <mergeCell ref="L23:L25"/>
    <mergeCell ref="H3:H4"/>
    <mergeCell ref="G5:J5"/>
    <mergeCell ref="K5:N5"/>
    <mergeCell ref="O5:R5"/>
    <mergeCell ref="B1:G2"/>
    <mergeCell ref="B3:G4"/>
    <mergeCell ref="A5:F5"/>
    <mergeCell ref="P12:P14"/>
    <mergeCell ref="Q12:Q14"/>
    <mergeCell ref="R12:R14"/>
    <mergeCell ref="D15:D18"/>
    <mergeCell ref="E15:E18"/>
    <mergeCell ref="G15:G18"/>
    <mergeCell ref="H15:H18"/>
    <mergeCell ref="I15:I18"/>
    <mergeCell ref="J15:J18"/>
    <mergeCell ref="K15:K18"/>
    <mergeCell ref="L15:L18"/>
    <mergeCell ref="M15:M18"/>
    <mergeCell ref="N15:N18"/>
    <mergeCell ref="O15:O18"/>
    <mergeCell ref="P15:P18"/>
    <mergeCell ref="Q15:Q18"/>
    <mergeCell ref="R15:R18"/>
    <mergeCell ref="A22:A25"/>
    <mergeCell ref="B23:B25"/>
    <mergeCell ref="C23:C25"/>
    <mergeCell ref="D23:D25"/>
    <mergeCell ref="E23:E25"/>
    <mergeCell ref="F23:F25"/>
    <mergeCell ref="G23:G25"/>
    <mergeCell ref="O19:O20"/>
    <mergeCell ref="P19:P20"/>
    <mergeCell ref="Q19:Q20"/>
    <mergeCell ref="R19:R20"/>
    <mergeCell ref="Q23:Q25"/>
    <mergeCell ref="R23:R25"/>
    <mergeCell ref="O23:O25"/>
    <mergeCell ref="P23:P25"/>
    <mergeCell ref="O12:O14"/>
    <mergeCell ref="M12:M14"/>
    <mergeCell ref="N12:N14"/>
    <mergeCell ref="E12:E14"/>
    <mergeCell ref="F12:F14"/>
    <mergeCell ref="G12:G14"/>
    <mergeCell ref="H12:H14"/>
    <mergeCell ref="K12:K14"/>
    <mergeCell ref="L12:L14"/>
  </mergeCells>
  <hyperlinks>
    <hyperlink ref="L9" r:id="rId1" xr:uid="{00000000-0004-0000-0300-000000000000}"/>
    <hyperlink ref="L10" r:id="rId2" xr:uid="{00000000-0004-0000-0300-000001000000}"/>
    <hyperlink ref="H12" r:id="rId3" xr:uid="{00000000-0004-0000-0300-000002000000}"/>
  </hyperlinks>
  <pageMargins left="0.23622047244094491" right="0.23622047244094491" top="0.74803149606299213" bottom="0.74803149606299213" header="0" footer="0"/>
  <pageSetup scale="70" orientation="landscape"/>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000"/>
  <sheetViews>
    <sheetView workbookViewId="0">
      <selection sqref="A1:A4"/>
    </sheetView>
  </sheetViews>
  <sheetFormatPr baseColWidth="10" defaultColWidth="12.6640625" defaultRowHeight="15" customHeight="1"/>
  <cols>
    <col min="1" max="1" width="27.1640625" customWidth="1"/>
    <col min="2" max="2" width="9.33203125" customWidth="1"/>
    <col min="3" max="3" width="33.1640625" customWidth="1"/>
    <col min="4" max="4" width="21.33203125" customWidth="1"/>
    <col min="5" max="5" width="18.1640625" customWidth="1"/>
    <col min="6" max="6" width="28.6640625" customWidth="1"/>
    <col min="7" max="7" width="16.83203125" customWidth="1"/>
    <col min="8" max="8" width="44.5" customWidth="1"/>
    <col min="9" max="9" width="40.5" customWidth="1"/>
    <col min="10" max="10" width="22.83203125" customWidth="1"/>
    <col min="11" max="11" width="43.1640625" customWidth="1"/>
    <col min="12" max="12" width="58.6640625" customWidth="1"/>
    <col min="13" max="13" width="19.33203125" customWidth="1"/>
    <col min="14" max="14" width="67.33203125" customWidth="1"/>
    <col min="15" max="15" width="43.33203125" customWidth="1"/>
    <col min="16" max="16" width="20.1640625" customWidth="1"/>
    <col min="17" max="26" width="9.33203125" customWidth="1"/>
  </cols>
  <sheetData>
    <row r="1" spans="1:16" ht="18" customHeight="1">
      <c r="A1" s="339"/>
      <c r="B1" s="397" t="s">
        <v>0</v>
      </c>
      <c r="C1" s="261"/>
      <c r="D1" s="261"/>
      <c r="E1" s="262"/>
      <c r="F1" s="173" t="s">
        <v>886</v>
      </c>
      <c r="G1" s="174" t="s">
        <v>3</v>
      </c>
    </row>
    <row r="2" spans="1:16" ht="14">
      <c r="A2" s="270"/>
      <c r="B2" s="263"/>
      <c r="C2" s="264"/>
      <c r="D2" s="264"/>
      <c r="E2" s="265"/>
      <c r="F2" s="173" t="s">
        <v>887</v>
      </c>
      <c r="G2" s="174">
        <v>1</v>
      </c>
    </row>
    <row r="3" spans="1:16" ht="18" customHeight="1">
      <c r="A3" s="270"/>
      <c r="B3" s="397" t="s">
        <v>7</v>
      </c>
      <c r="C3" s="261"/>
      <c r="D3" s="261"/>
      <c r="E3" s="262"/>
      <c r="F3" s="402" t="s">
        <v>888</v>
      </c>
      <c r="G3" s="403">
        <v>42933</v>
      </c>
    </row>
    <row r="4" spans="1:16" ht="14">
      <c r="A4" s="271"/>
      <c r="B4" s="263"/>
      <c r="C4" s="264"/>
      <c r="D4" s="264"/>
      <c r="E4" s="265"/>
      <c r="F4" s="263"/>
      <c r="G4" s="265"/>
    </row>
    <row r="5" spans="1:16" ht="21">
      <c r="A5" s="404" t="s">
        <v>889</v>
      </c>
      <c r="B5" s="258"/>
      <c r="C5" s="258"/>
      <c r="D5" s="258"/>
      <c r="E5" s="258"/>
      <c r="F5" s="258"/>
      <c r="G5" s="259"/>
      <c r="H5" s="396" t="s">
        <v>15</v>
      </c>
      <c r="I5" s="258"/>
      <c r="J5" s="259"/>
      <c r="K5" s="396" t="s">
        <v>16</v>
      </c>
      <c r="L5" s="258"/>
      <c r="M5" s="259"/>
      <c r="N5" s="396" t="s">
        <v>18</v>
      </c>
      <c r="O5" s="258"/>
      <c r="P5" s="259"/>
    </row>
    <row r="6" spans="1:16" ht="42" customHeight="1">
      <c r="A6" s="175" t="s">
        <v>20</v>
      </c>
      <c r="B6" s="405" t="s">
        <v>759</v>
      </c>
      <c r="C6" s="259"/>
      <c r="D6" s="176" t="s">
        <v>24</v>
      </c>
      <c r="E6" s="175" t="s">
        <v>27</v>
      </c>
      <c r="F6" s="176" t="s">
        <v>890</v>
      </c>
      <c r="G6" s="176" t="s">
        <v>28</v>
      </c>
      <c r="H6" s="13" t="s">
        <v>29</v>
      </c>
      <c r="I6" s="13" t="s">
        <v>30</v>
      </c>
      <c r="J6" s="13" t="s">
        <v>31</v>
      </c>
      <c r="K6" s="13" t="s">
        <v>29</v>
      </c>
      <c r="L6" s="13" t="s">
        <v>30</v>
      </c>
      <c r="M6" s="13" t="s">
        <v>32</v>
      </c>
      <c r="N6" s="13" t="s">
        <v>29</v>
      </c>
      <c r="O6" s="13" t="s">
        <v>30</v>
      </c>
      <c r="P6" s="13" t="s">
        <v>32</v>
      </c>
    </row>
    <row r="7" spans="1:16" ht="282.75" customHeight="1">
      <c r="A7" s="401" t="s">
        <v>891</v>
      </c>
      <c r="B7" s="177" t="s">
        <v>36</v>
      </c>
      <c r="C7" s="16" t="s">
        <v>892</v>
      </c>
      <c r="D7" s="16" t="s">
        <v>893</v>
      </c>
      <c r="E7" s="16" t="s">
        <v>894</v>
      </c>
      <c r="F7" s="16" t="s">
        <v>895</v>
      </c>
      <c r="G7" s="16" t="s">
        <v>896</v>
      </c>
      <c r="H7" s="30" t="s">
        <v>897</v>
      </c>
      <c r="I7" s="16" t="s">
        <v>898</v>
      </c>
      <c r="J7" s="178">
        <v>0.2</v>
      </c>
      <c r="K7" s="30" t="s">
        <v>899</v>
      </c>
      <c r="L7" s="16" t="s">
        <v>900</v>
      </c>
      <c r="M7" s="178">
        <v>0.3</v>
      </c>
      <c r="N7" s="30" t="s">
        <v>901</v>
      </c>
      <c r="O7" s="159" t="s">
        <v>902</v>
      </c>
      <c r="P7" s="160">
        <v>1</v>
      </c>
    </row>
    <row r="8" spans="1:16" ht="121.5" customHeight="1">
      <c r="A8" s="271"/>
      <c r="B8" s="177" t="s">
        <v>76</v>
      </c>
      <c r="C8" s="16" t="s">
        <v>903</v>
      </c>
      <c r="D8" s="16" t="s">
        <v>904</v>
      </c>
      <c r="E8" s="16" t="s">
        <v>894</v>
      </c>
      <c r="F8" s="16" t="s">
        <v>905</v>
      </c>
      <c r="G8" s="16" t="s">
        <v>896</v>
      </c>
      <c r="H8" s="30" t="s">
        <v>906</v>
      </c>
      <c r="I8" s="16" t="s">
        <v>907</v>
      </c>
      <c r="J8" s="178">
        <v>0</v>
      </c>
      <c r="K8" s="30" t="s">
        <v>908</v>
      </c>
      <c r="L8" s="16" t="s">
        <v>909</v>
      </c>
      <c r="M8" s="178">
        <v>0.66</v>
      </c>
      <c r="N8" s="30" t="s">
        <v>910</v>
      </c>
      <c r="O8" s="159" t="s">
        <v>911</v>
      </c>
      <c r="P8" s="160">
        <v>0.9</v>
      </c>
    </row>
    <row r="9" spans="1:16" ht="144" customHeight="1">
      <c r="A9" s="400" t="s">
        <v>912</v>
      </c>
      <c r="B9" s="177" t="s">
        <v>100</v>
      </c>
      <c r="C9" s="16" t="s">
        <v>913</v>
      </c>
      <c r="D9" s="16" t="s">
        <v>914</v>
      </c>
      <c r="E9" s="16" t="s">
        <v>894</v>
      </c>
      <c r="F9" s="16" t="s">
        <v>763</v>
      </c>
      <c r="G9" s="16" t="s">
        <v>915</v>
      </c>
      <c r="H9" s="30" t="s">
        <v>916</v>
      </c>
      <c r="I9" s="16" t="s">
        <v>917</v>
      </c>
      <c r="J9" s="178">
        <v>0</v>
      </c>
      <c r="K9" s="30" t="s">
        <v>918</v>
      </c>
      <c r="L9" s="16" t="s">
        <v>919</v>
      </c>
      <c r="M9" s="178">
        <v>0.66</v>
      </c>
      <c r="N9" s="30" t="s">
        <v>920</v>
      </c>
      <c r="O9" s="159" t="s">
        <v>921</v>
      </c>
      <c r="P9" s="160">
        <v>1</v>
      </c>
    </row>
    <row r="10" spans="1:16" ht="90" customHeight="1">
      <c r="A10" s="270"/>
      <c r="B10" s="177" t="s">
        <v>121</v>
      </c>
      <c r="C10" s="16" t="s">
        <v>922</v>
      </c>
      <c r="D10" s="16" t="s">
        <v>923</v>
      </c>
      <c r="E10" s="16" t="s">
        <v>784</v>
      </c>
      <c r="F10" s="16" t="s">
        <v>924</v>
      </c>
      <c r="G10" s="179" t="s">
        <v>925</v>
      </c>
      <c r="H10" s="30" t="s">
        <v>926</v>
      </c>
      <c r="I10" s="16" t="s">
        <v>917</v>
      </c>
      <c r="J10" s="178">
        <v>0</v>
      </c>
      <c r="K10" s="30" t="s">
        <v>927</v>
      </c>
      <c r="L10" s="16" t="s">
        <v>928</v>
      </c>
      <c r="M10" s="178">
        <v>0.66</v>
      </c>
      <c r="N10" s="30"/>
      <c r="O10" s="159" t="s">
        <v>929</v>
      </c>
      <c r="P10" s="160">
        <v>1</v>
      </c>
    </row>
    <row r="11" spans="1:16" ht="101.25" customHeight="1">
      <c r="A11" s="270"/>
      <c r="B11" s="180" t="s">
        <v>130</v>
      </c>
      <c r="C11" s="181" t="s">
        <v>930</v>
      </c>
      <c r="D11" s="181" t="s">
        <v>931</v>
      </c>
      <c r="E11" s="181" t="s">
        <v>894</v>
      </c>
      <c r="F11" s="181" t="s">
        <v>932</v>
      </c>
      <c r="G11" s="181" t="s">
        <v>933</v>
      </c>
      <c r="H11" s="30" t="s">
        <v>916</v>
      </c>
      <c r="I11" s="16" t="s">
        <v>917</v>
      </c>
      <c r="J11" s="178">
        <v>0</v>
      </c>
      <c r="K11" s="30" t="s">
        <v>934</v>
      </c>
      <c r="L11" s="16" t="s">
        <v>935</v>
      </c>
      <c r="M11" s="178">
        <v>0</v>
      </c>
      <c r="N11" s="30" t="s">
        <v>936</v>
      </c>
      <c r="O11" s="159" t="s">
        <v>937</v>
      </c>
      <c r="P11" s="160">
        <v>0</v>
      </c>
    </row>
    <row r="12" spans="1:16" ht="409.6">
      <c r="A12" s="270"/>
      <c r="B12" s="180" t="s">
        <v>938</v>
      </c>
      <c r="C12" s="181" t="s">
        <v>939</v>
      </c>
      <c r="D12" s="181" t="s">
        <v>940</v>
      </c>
      <c r="E12" s="181" t="s">
        <v>894</v>
      </c>
      <c r="F12" s="181" t="s">
        <v>894</v>
      </c>
      <c r="G12" s="181" t="s">
        <v>941</v>
      </c>
      <c r="H12" s="30" t="s">
        <v>942</v>
      </c>
      <c r="I12" s="16" t="s">
        <v>943</v>
      </c>
      <c r="J12" s="178">
        <v>0</v>
      </c>
      <c r="K12" s="30" t="s">
        <v>944</v>
      </c>
      <c r="L12" s="16" t="s">
        <v>945</v>
      </c>
      <c r="M12" s="178">
        <v>0</v>
      </c>
      <c r="N12" s="30" t="s">
        <v>946</v>
      </c>
      <c r="O12" s="182" t="s">
        <v>947</v>
      </c>
      <c r="P12" s="160">
        <v>0.5</v>
      </c>
    </row>
    <row r="13" spans="1:16" ht="90" customHeight="1">
      <c r="A13" s="271"/>
      <c r="B13" s="180" t="s">
        <v>948</v>
      </c>
      <c r="C13" s="181" t="s">
        <v>949</v>
      </c>
      <c r="D13" s="181" t="s">
        <v>950</v>
      </c>
      <c r="E13" s="181" t="s">
        <v>951</v>
      </c>
      <c r="F13" s="181"/>
      <c r="G13" s="16" t="s">
        <v>952</v>
      </c>
      <c r="H13" s="30" t="s">
        <v>953</v>
      </c>
      <c r="I13" s="16" t="s">
        <v>954</v>
      </c>
      <c r="J13" s="178">
        <v>0.15</v>
      </c>
      <c r="K13" s="30" t="s">
        <v>953</v>
      </c>
      <c r="L13" s="16" t="s">
        <v>955</v>
      </c>
      <c r="M13" s="178">
        <v>0.66</v>
      </c>
      <c r="N13" s="30" t="s">
        <v>956</v>
      </c>
      <c r="O13" s="182" t="s">
        <v>957</v>
      </c>
      <c r="P13" s="160">
        <v>0.75</v>
      </c>
    </row>
    <row r="14" spans="1:16" ht="109.5" customHeight="1">
      <c r="A14" s="401" t="s">
        <v>958</v>
      </c>
      <c r="B14" s="180" t="s">
        <v>141</v>
      </c>
      <c r="C14" s="181" t="s">
        <v>959</v>
      </c>
      <c r="D14" s="181" t="s">
        <v>960</v>
      </c>
      <c r="E14" s="181" t="s">
        <v>961</v>
      </c>
      <c r="F14" s="181" t="s">
        <v>962</v>
      </c>
      <c r="G14" s="179" t="s">
        <v>963</v>
      </c>
      <c r="H14" s="30"/>
      <c r="I14" s="16" t="s">
        <v>917</v>
      </c>
      <c r="J14" s="178">
        <v>0</v>
      </c>
      <c r="K14" s="30" t="s">
        <v>964</v>
      </c>
      <c r="L14" s="16" t="s">
        <v>965</v>
      </c>
      <c r="M14" s="178">
        <v>0.66</v>
      </c>
      <c r="N14" s="30" t="s">
        <v>966</v>
      </c>
      <c r="O14" s="159" t="s">
        <v>967</v>
      </c>
      <c r="P14" s="160">
        <v>1</v>
      </c>
    </row>
    <row r="15" spans="1:16" ht="135">
      <c r="A15" s="271"/>
      <c r="B15" s="180" t="s">
        <v>198</v>
      </c>
      <c r="C15" s="181" t="s">
        <v>968</v>
      </c>
      <c r="D15" s="181" t="s">
        <v>969</v>
      </c>
      <c r="E15" s="181" t="s">
        <v>970</v>
      </c>
      <c r="F15" s="181"/>
      <c r="G15" s="16" t="s">
        <v>952</v>
      </c>
      <c r="H15" s="30" t="s">
        <v>971</v>
      </c>
      <c r="I15" s="16" t="s">
        <v>972</v>
      </c>
      <c r="J15" s="178">
        <v>0.33329999999999999</v>
      </c>
      <c r="K15" s="30" t="s">
        <v>973</v>
      </c>
      <c r="L15" s="16" t="s">
        <v>974</v>
      </c>
      <c r="M15" s="178">
        <v>0.66</v>
      </c>
      <c r="N15" s="30" t="s">
        <v>975</v>
      </c>
      <c r="O15" s="159" t="s">
        <v>976</v>
      </c>
      <c r="P15" s="160">
        <v>1</v>
      </c>
    </row>
    <row r="16" spans="1:16" ht="141.75" customHeight="1">
      <c r="A16" s="401" t="s">
        <v>977</v>
      </c>
      <c r="B16" s="180" t="s">
        <v>213</v>
      </c>
      <c r="C16" s="181" t="s">
        <v>978</v>
      </c>
      <c r="D16" s="181" t="s">
        <v>979</v>
      </c>
      <c r="E16" s="181" t="s">
        <v>894</v>
      </c>
      <c r="F16" s="181" t="s">
        <v>980</v>
      </c>
      <c r="G16" s="179" t="s">
        <v>981</v>
      </c>
      <c r="H16" s="30" t="s">
        <v>982</v>
      </c>
      <c r="I16" s="16" t="s">
        <v>983</v>
      </c>
      <c r="J16" s="178">
        <v>0</v>
      </c>
      <c r="K16" s="30" t="s">
        <v>984</v>
      </c>
      <c r="L16" s="16" t="s">
        <v>985</v>
      </c>
      <c r="M16" s="178">
        <v>0.33</v>
      </c>
      <c r="N16" s="30" t="s">
        <v>986</v>
      </c>
      <c r="O16" s="159" t="s">
        <v>987</v>
      </c>
      <c r="P16" s="160">
        <v>0.4</v>
      </c>
    </row>
    <row r="17" spans="1:16" ht="120" customHeight="1">
      <c r="A17" s="271"/>
      <c r="B17" s="180" t="s">
        <v>235</v>
      </c>
      <c r="C17" s="181" t="s">
        <v>988</v>
      </c>
      <c r="D17" s="181" t="s">
        <v>989</v>
      </c>
      <c r="E17" s="181" t="s">
        <v>990</v>
      </c>
      <c r="F17" s="181" t="s">
        <v>894</v>
      </c>
      <c r="G17" s="181" t="s">
        <v>991</v>
      </c>
      <c r="H17" s="30" t="s">
        <v>916</v>
      </c>
      <c r="I17" s="16" t="s">
        <v>992</v>
      </c>
      <c r="J17" s="178">
        <v>0</v>
      </c>
      <c r="K17" s="30" t="s">
        <v>993</v>
      </c>
      <c r="L17" s="16" t="s">
        <v>994</v>
      </c>
      <c r="M17" s="178">
        <v>0.33</v>
      </c>
      <c r="N17" s="30" t="s">
        <v>995</v>
      </c>
      <c r="O17" s="159" t="s">
        <v>996</v>
      </c>
      <c r="P17" s="160">
        <v>1</v>
      </c>
    </row>
    <row r="18" spans="1:16" ht="138.75" customHeight="1">
      <c r="A18" s="183" t="s">
        <v>997</v>
      </c>
      <c r="B18" s="180" t="s">
        <v>998</v>
      </c>
      <c r="C18" s="181" t="s">
        <v>999</v>
      </c>
      <c r="D18" s="181" t="s">
        <v>1000</v>
      </c>
      <c r="E18" s="181" t="s">
        <v>894</v>
      </c>
      <c r="F18" s="181" t="s">
        <v>1001</v>
      </c>
      <c r="G18" s="179" t="s">
        <v>981</v>
      </c>
      <c r="H18" s="30" t="s">
        <v>916</v>
      </c>
      <c r="I18" s="16" t="s">
        <v>992</v>
      </c>
      <c r="J18" s="178">
        <v>0</v>
      </c>
      <c r="K18" s="30" t="s">
        <v>1002</v>
      </c>
      <c r="L18" s="16" t="s">
        <v>1003</v>
      </c>
      <c r="M18" s="178">
        <v>0.33</v>
      </c>
      <c r="N18" s="30" t="s">
        <v>1004</v>
      </c>
      <c r="O18" s="159" t="s">
        <v>1005</v>
      </c>
      <c r="P18" s="160">
        <v>0.9</v>
      </c>
    </row>
    <row r="19" spans="1:16" ht="19">
      <c r="J19" s="69">
        <f>SUM(J7:J18)/12</f>
        <v>5.6941666666666668E-2</v>
      </c>
      <c r="M19" s="69">
        <f>SUM(M7:M18)/12</f>
        <v>0.43750000000000006</v>
      </c>
      <c r="P19" s="69">
        <f>SUM(P7:P18)/12</f>
        <v>0.78750000000000009</v>
      </c>
    </row>
    <row r="21" spans="1:16" ht="15.75" customHeight="1"/>
    <row r="22" spans="1:16" ht="15.75" customHeight="1"/>
    <row r="23" spans="1:16" ht="15.75" customHeight="1"/>
    <row r="24" spans="1:16" ht="15.75" customHeight="1"/>
    <row r="25" spans="1:16" ht="15.75" customHeight="1"/>
    <row r="26" spans="1:16" ht="15.75" customHeight="1"/>
    <row r="27" spans="1:16" ht="15.75" customHeight="1"/>
    <row r="28" spans="1:16" ht="15.75" customHeight="1"/>
    <row r="29" spans="1:16" ht="15.75" customHeight="1"/>
    <row r="30" spans="1:16" ht="15.75" customHeight="1"/>
    <row r="31" spans="1:16" ht="15.75" customHeight="1"/>
    <row r="32" spans="1:1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q5Wx4EmQaMqeDkAVcYbjekfj2WlL+FEBq6DGcRzDGIOQlldB3bL9izxYl1gSIUImGWpqJkbuIquK+HFocUQ97Q==" saltValue="yqYj2CeM3rJY4SkOb8kdsg==" spinCount="100000" sheet="1" formatCells="0" formatColumns="0" formatRows="0" insertColumns="0" insertRows="0" insertHyperlinks="0" deleteColumns="0" deleteRows="0" sort="0" autoFilter="0" pivotTables="0"/>
  <mergeCells count="14">
    <mergeCell ref="K5:M5"/>
    <mergeCell ref="N5:P5"/>
    <mergeCell ref="F3:F4"/>
    <mergeCell ref="G3:G4"/>
    <mergeCell ref="A16:A17"/>
    <mergeCell ref="A1:A4"/>
    <mergeCell ref="B1:E2"/>
    <mergeCell ref="B3:E4"/>
    <mergeCell ref="H5:J5"/>
    <mergeCell ref="A5:G5"/>
    <mergeCell ref="B6:C6"/>
    <mergeCell ref="A7:A8"/>
    <mergeCell ref="A9:A13"/>
    <mergeCell ref="A14:A15"/>
  </mergeCells>
  <pageMargins left="0.70866141732283472" right="0.70866141732283472" top="0.74803149606299213" bottom="0.74803149606299213" header="0" footer="0"/>
  <pageSetup scale="70"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995"/>
  <sheetViews>
    <sheetView workbookViewId="0">
      <selection sqref="A1:I1"/>
    </sheetView>
  </sheetViews>
  <sheetFormatPr baseColWidth="10" defaultColWidth="12.6640625" defaultRowHeight="15" customHeight="1"/>
  <cols>
    <col min="1" max="1" width="30.83203125" customWidth="1"/>
    <col min="2" max="2" width="6.33203125" customWidth="1"/>
    <col min="3" max="3" width="26.83203125" customWidth="1"/>
    <col min="4" max="4" width="19.33203125" customWidth="1"/>
    <col min="5" max="5" width="20.6640625" customWidth="1"/>
    <col min="6" max="6" width="15.33203125" customWidth="1"/>
    <col min="7" max="7" width="18.33203125" customWidth="1"/>
    <col min="8" max="8" width="13.83203125" customWidth="1"/>
    <col min="9" max="9" width="43.6640625" customWidth="1"/>
    <col min="10" max="10" width="34.83203125" customWidth="1"/>
    <col min="11" max="11" width="15" customWidth="1"/>
    <col min="12" max="12" width="66.6640625" customWidth="1"/>
    <col min="13" max="13" width="51.33203125" customWidth="1"/>
    <col min="14" max="14" width="16.5" customWidth="1"/>
    <col min="15" max="15" width="55.1640625" customWidth="1"/>
    <col min="16" max="16" width="38.1640625" customWidth="1"/>
    <col min="17" max="17" width="25.1640625" customWidth="1"/>
    <col min="18" max="18" width="16" customWidth="1"/>
    <col min="19" max="26" width="9.33203125" customWidth="1"/>
  </cols>
  <sheetData>
    <row r="1" spans="1:18" ht="19">
      <c r="A1" s="407" t="s">
        <v>1006</v>
      </c>
      <c r="B1" s="408"/>
      <c r="C1" s="408"/>
      <c r="D1" s="408"/>
      <c r="E1" s="408"/>
      <c r="F1" s="408"/>
      <c r="G1" s="408"/>
      <c r="H1" s="408"/>
      <c r="I1" s="331"/>
    </row>
    <row r="2" spans="1:18" ht="18.75" customHeight="1">
      <c r="A2" s="411"/>
      <c r="B2" s="397" t="s">
        <v>0</v>
      </c>
      <c r="C2" s="261"/>
      <c r="D2" s="261"/>
      <c r="E2" s="261"/>
      <c r="F2" s="261"/>
      <c r="G2" s="261"/>
      <c r="H2" s="262"/>
      <c r="I2" s="184" t="s">
        <v>1007</v>
      </c>
    </row>
    <row r="3" spans="1:18" ht="18.75" customHeight="1">
      <c r="A3" s="270"/>
      <c r="B3" s="263"/>
      <c r="C3" s="264"/>
      <c r="D3" s="264"/>
      <c r="E3" s="264"/>
      <c r="F3" s="264"/>
      <c r="G3" s="264"/>
      <c r="H3" s="265"/>
      <c r="I3" s="185" t="s">
        <v>1008</v>
      </c>
    </row>
    <row r="4" spans="1:18" ht="18.75" customHeight="1">
      <c r="A4" s="270"/>
      <c r="B4" s="397" t="s">
        <v>7</v>
      </c>
      <c r="C4" s="261"/>
      <c r="D4" s="261"/>
      <c r="E4" s="261"/>
      <c r="F4" s="261"/>
      <c r="G4" s="261"/>
      <c r="H4" s="262"/>
      <c r="I4" s="410" t="s">
        <v>1009</v>
      </c>
    </row>
    <row r="5" spans="1:18" ht="18.75" customHeight="1">
      <c r="A5" s="270"/>
      <c r="B5" s="324"/>
      <c r="C5" s="368"/>
      <c r="D5" s="368"/>
      <c r="E5" s="368"/>
      <c r="F5" s="368"/>
      <c r="G5" s="368"/>
      <c r="H5" s="325"/>
      <c r="I5" s="369"/>
    </row>
    <row r="6" spans="1:18" ht="32.25" customHeight="1">
      <c r="A6" s="409" t="s">
        <v>1006</v>
      </c>
      <c r="B6" s="258"/>
      <c r="C6" s="258"/>
      <c r="D6" s="258"/>
      <c r="E6" s="258"/>
      <c r="F6" s="258"/>
      <c r="G6" s="258"/>
      <c r="H6" s="259"/>
      <c r="I6" s="396" t="s">
        <v>15</v>
      </c>
      <c r="J6" s="258"/>
      <c r="K6" s="259"/>
      <c r="L6" s="396" t="s">
        <v>16</v>
      </c>
      <c r="M6" s="258"/>
      <c r="N6" s="259"/>
      <c r="O6" s="396" t="s">
        <v>18</v>
      </c>
      <c r="P6" s="258"/>
      <c r="Q6" s="258"/>
      <c r="R6" s="259"/>
    </row>
    <row r="7" spans="1:18" ht="66" customHeight="1">
      <c r="A7" s="11" t="s">
        <v>20</v>
      </c>
      <c r="B7" s="405" t="s">
        <v>759</v>
      </c>
      <c r="C7" s="259"/>
      <c r="D7" s="176" t="s">
        <v>24</v>
      </c>
      <c r="E7" s="176" t="s">
        <v>1010</v>
      </c>
      <c r="F7" s="175" t="s">
        <v>27</v>
      </c>
      <c r="G7" s="176" t="s">
        <v>1011</v>
      </c>
      <c r="H7" s="176" t="s">
        <v>28</v>
      </c>
      <c r="I7" s="13" t="s">
        <v>29</v>
      </c>
      <c r="J7" s="13" t="s">
        <v>30</v>
      </c>
      <c r="K7" s="13" t="s">
        <v>31</v>
      </c>
      <c r="L7" s="13" t="s">
        <v>29</v>
      </c>
      <c r="M7" s="13" t="s">
        <v>30</v>
      </c>
      <c r="N7" s="13" t="s">
        <v>32</v>
      </c>
      <c r="O7" s="13" t="s">
        <v>29</v>
      </c>
      <c r="P7" s="13" t="s">
        <v>95</v>
      </c>
      <c r="Q7" s="13" t="s">
        <v>30</v>
      </c>
      <c r="R7" s="13" t="s">
        <v>32</v>
      </c>
    </row>
    <row r="8" spans="1:18" ht="214.5" customHeight="1">
      <c r="A8" s="412" t="s">
        <v>1012</v>
      </c>
      <c r="B8" s="186" t="s">
        <v>36</v>
      </c>
      <c r="C8" s="18" t="s">
        <v>1013</v>
      </c>
      <c r="D8" s="27" t="s">
        <v>1014</v>
      </c>
      <c r="E8" s="18" t="s">
        <v>1015</v>
      </c>
      <c r="F8" s="18" t="s">
        <v>1016</v>
      </c>
      <c r="G8" s="18" t="s">
        <v>1017</v>
      </c>
      <c r="H8" s="18" t="s">
        <v>1018</v>
      </c>
      <c r="I8" s="18" t="s">
        <v>799</v>
      </c>
      <c r="J8" s="18" t="s">
        <v>992</v>
      </c>
      <c r="K8" s="187">
        <v>0</v>
      </c>
      <c r="L8" s="18" t="s">
        <v>1019</v>
      </c>
      <c r="M8" s="18" t="s">
        <v>1020</v>
      </c>
      <c r="N8" s="187">
        <v>0.68</v>
      </c>
      <c r="O8" s="16" t="s">
        <v>1021</v>
      </c>
      <c r="P8" s="188" t="s">
        <v>1022</v>
      </c>
      <c r="Q8" s="189" t="s">
        <v>1023</v>
      </c>
      <c r="R8" s="190">
        <v>1</v>
      </c>
    </row>
    <row r="9" spans="1:18" ht="203.25" customHeight="1">
      <c r="A9" s="270"/>
      <c r="B9" s="191" t="s">
        <v>76</v>
      </c>
      <c r="C9" s="25" t="s">
        <v>1024</v>
      </c>
      <c r="D9" s="25" t="s">
        <v>1025</v>
      </c>
      <c r="E9" s="25" t="s">
        <v>1026</v>
      </c>
      <c r="F9" s="16" t="s">
        <v>1027</v>
      </c>
      <c r="G9" s="25" t="s">
        <v>1028</v>
      </c>
      <c r="H9" s="192" t="s">
        <v>915</v>
      </c>
      <c r="I9" s="193"/>
      <c r="J9" s="18" t="s">
        <v>992</v>
      </c>
      <c r="K9" s="187">
        <v>0</v>
      </c>
      <c r="L9" s="16" t="s">
        <v>1029</v>
      </c>
      <c r="M9" s="18" t="s">
        <v>1030</v>
      </c>
      <c r="N9" s="187">
        <v>0.66</v>
      </c>
      <c r="O9" s="16" t="s">
        <v>1031</v>
      </c>
      <c r="P9" s="188" t="s">
        <v>1022</v>
      </c>
      <c r="Q9" s="189" t="s">
        <v>1032</v>
      </c>
      <c r="R9" s="190">
        <v>1</v>
      </c>
    </row>
    <row r="10" spans="1:18" ht="115.5" customHeight="1">
      <c r="A10" s="270"/>
      <c r="B10" s="191" t="s">
        <v>781</v>
      </c>
      <c r="C10" s="25" t="s">
        <v>1033</v>
      </c>
      <c r="D10" s="16" t="s">
        <v>1034</v>
      </c>
      <c r="E10" s="25" t="s">
        <v>1035</v>
      </c>
      <c r="F10" s="25" t="s">
        <v>1036</v>
      </c>
      <c r="G10" s="25" t="s">
        <v>1037</v>
      </c>
      <c r="H10" s="18" t="s">
        <v>1018</v>
      </c>
      <c r="I10" s="20"/>
      <c r="J10" s="18" t="s">
        <v>992</v>
      </c>
      <c r="K10" s="187">
        <v>0</v>
      </c>
      <c r="L10" s="16" t="s">
        <v>1038</v>
      </c>
      <c r="M10" s="18" t="s">
        <v>1039</v>
      </c>
      <c r="N10" s="187">
        <v>0.66</v>
      </c>
      <c r="O10" s="16" t="s">
        <v>1040</v>
      </c>
      <c r="P10" s="188" t="s">
        <v>1022</v>
      </c>
      <c r="Q10" s="189" t="s">
        <v>1041</v>
      </c>
      <c r="R10" s="190">
        <v>1</v>
      </c>
    </row>
    <row r="11" spans="1:18" ht="93.75" customHeight="1">
      <c r="A11" s="270"/>
      <c r="B11" s="194" t="s">
        <v>795</v>
      </c>
      <c r="C11" s="27" t="s">
        <v>1042</v>
      </c>
      <c r="D11" s="27" t="s">
        <v>1043</v>
      </c>
      <c r="E11" s="27" t="s">
        <v>1044</v>
      </c>
      <c r="F11" s="27" t="s">
        <v>1045</v>
      </c>
      <c r="G11" s="27" t="s">
        <v>1046</v>
      </c>
      <c r="H11" s="27" t="s">
        <v>400</v>
      </c>
      <c r="I11" s="16" t="s">
        <v>1047</v>
      </c>
      <c r="J11" s="18" t="s">
        <v>992</v>
      </c>
      <c r="K11" s="187">
        <v>0</v>
      </c>
      <c r="L11" s="16" t="s">
        <v>1048</v>
      </c>
      <c r="M11" s="18" t="s">
        <v>1049</v>
      </c>
      <c r="N11" s="187">
        <v>0.66</v>
      </c>
      <c r="O11" s="16" t="s">
        <v>1050</v>
      </c>
      <c r="P11" s="20"/>
      <c r="Q11" s="189" t="s">
        <v>1051</v>
      </c>
      <c r="R11" s="190">
        <v>0.8</v>
      </c>
    </row>
    <row r="12" spans="1:18" ht="409.6">
      <c r="A12" s="270"/>
      <c r="B12" s="194" t="s">
        <v>1052</v>
      </c>
      <c r="C12" s="27" t="s">
        <v>1053</v>
      </c>
      <c r="D12" s="27" t="s">
        <v>1054</v>
      </c>
      <c r="E12" s="27" t="s">
        <v>1055</v>
      </c>
      <c r="F12" s="195" t="s">
        <v>1056</v>
      </c>
      <c r="G12" s="27" t="s">
        <v>1046</v>
      </c>
      <c r="H12" s="27" t="s">
        <v>915</v>
      </c>
      <c r="I12" s="20"/>
      <c r="J12" s="18" t="s">
        <v>992</v>
      </c>
      <c r="K12" s="187">
        <v>0</v>
      </c>
      <c r="L12" s="20" t="s">
        <v>1057</v>
      </c>
      <c r="M12" s="18" t="s">
        <v>1058</v>
      </c>
      <c r="N12" s="187">
        <v>0</v>
      </c>
      <c r="O12" s="31" t="s">
        <v>1059</v>
      </c>
      <c r="P12" s="20"/>
      <c r="Q12" s="196" t="s">
        <v>1060</v>
      </c>
      <c r="R12" s="190">
        <v>0.3</v>
      </c>
    </row>
    <row r="13" spans="1:18" ht="93.75" customHeight="1">
      <c r="A13" s="270"/>
      <c r="B13" s="177" t="s">
        <v>1061</v>
      </c>
      <c r="C13" s="27" t="s">
        <v>1062</v>
      </c>
      <c r="D13" s="27" t="s">
        <v>1063</v>
      </c>
      <c r="E13" s="27" t="s">
        <v>1064</v>
      </c>
      <c r="F13" s="27"/>
      <c r="G13" s="27"/>
      <c r="H13" s="27" t="s">
        <v>1065</v>
      </c>
      <c r="I13" s="20"/>
      <c r="J13" s="18" t="s">
        <v>992</v>
      </c>
      <c r="K13" s="187">
        <v>0</v>
      </c>
      <c r="L13" s="20"/>
      <c r="M13" s="18" t="s">
        <v>1066</v>
      </c>
      <c r="N13" s="187">
        <v>0</v>
      </c>
      <c r="O13" s="16" t="s">
        <v>1067</v>
      </c>
      <c r="P13" s="188" t="s">
        <v>1068</v>
      </c>
      <c r="Q13" s="197" t="s">
        <v>1069</v>
      </c>
      <c r="R13" s="190">
        <v>0</v>
      </c>
    </row>
    <row r="14" spans="1:18" ht="49.5" customHeight="1">
      <c r="A14" s="271"/>
      <c r="B14" s="180" t="s">
        <v>1070</v>
      </c>
      <c r="C14" s="27" t="s">
        <v>1071</v>
      </c>
      <c r="D14" s="27" t="s">
        <v>1072</v>
      </c>
      <c r="E14" s="27" t="s">
        <v>1073</v>
      </c>
      <c r="F14" s="27" t="s">
        <v>1016</v>
      </c>
      <c r="G14" s="27" t="s">
        <v>1074</v>
      </c>
      <c r="H14" s="27" t="s">
        <v>1075</v>
      </c>
      <c r="I14" s="33"/>
      <c r="J14" s="18" t="s">
        <v>992</v>
      </c>
      <c r="K14" s="187">
        <v>0</v>
      </c>
      <c r="L14" s="33"/>
      <c r="M14" s="18" t="s">
        <v>1066</v>
      </c>
      <c r="N14" s="187">
        <v>0</v>
      </c>
      <c r="O14" s="33"/>
      <c r="P14" s="20"/>
      <c r="Q14" s="197" t="s">
        <v>1076</v>
      </c>
      <c r="R14" s="190">
        <v>0</v>
      </c>
    </row>
    <row r="15" spans="1:18" ht="64">
      <c r="A15" s="406" t="s">
        <v>1077</v>
      </c>
      <c r="B15" s="180" t="s">
        <v>100</v>
      </c>
      <c r="C15" s="27" t="s">
        <v>1078</v>
      </c>
      <c r="D15" s="27" t="s">
        <v>1079</v>
      </c>
      <c r="E15" s="27" t="s">
        <v>1080</v>
      </c>
      <c r="F15" s="27" t="s">
        <v>1081</v>
      </c>
      <c r="G15" s="27"/>
      <c r="H15" s="27" t="s">
        <v>400</v>
      </c>
      <c r="I15" s="33" t="s">
        <v>1082</v>
      </c>
      <c r="J15" s="18" t="s">
        <v>992</v>
      </c>
      <c r="K15" s="187">
        <v>0</v>
      </c>
      <c r="L15" s="33" t="s">
        <v>1083</v>
      </c>
      <c r="M15" s="18" t="s">
        <v>1084</v>
      </c>
      <c r="N15" s="187">
        <v>0.66</v>
      </c>
      <c r="O15" s="16" t="s">
        <v>1085</v>
      </c>
      <c r="P15" s="188" t="s">
        <v>1086</v>
      </c>
      <c r="Q15" s="189" t="s">
        <v>1087</v>
      </c>
      <c r="R15" s="190">
        <v>0.66</v>
      </c>
    </row>
    <row r="16" spans="1:18" ht="75.75" customHeight="1">
      <c r="A16" s="270"/>
      <c r="B16" s="194" t="s">
        <v>121</v>
      </c>
      <c r="C16" s="27" t="s">
        <v>1088</v>
      </c>
      <c r="D16" s="27" t="s">
        <v>1089</v>
      </c>
      <c r="E16" s="198" t="s">
        <v>1090</v>
      </c>
      <c r="F16" s="27" t="s">
        <v>1091</v>
      </c>
      <c r="G16" s="27" t="s">
        <v>1092</v>
      </c>
      <c r="H16" s="27" t="s">
        <v>1093</v>
      </c>
      <c r="I16" s="33" t="s">
        <v>1082</v>
      </c>
      <c r="J16" s="18" t="s">
        <v>992</v>
      </c>
      <c r="K16" s="187">
        <v>0</v>
      </c>
      <c r="L16" s="33" t="s">
        <v>1094</v>
      </c>
      <c r="M16" s="18" t="s">
        <v>1066</v>
      </c>
      <c r="N16" s="187">
        <v>0</v>
      </c>
      <c r="O16" s="16"/>
      <c r="P16" s="20"/>
      <c r="Q16" s="189" t="s">
        <v>1095</v>
      </c>
      <c r="R16" s="190">
        <v>0</v>
      </c>
    </row>
    <row r="17" spans="1:18" ht="66" customHeight="1">
      <c r="A17" s="270"/>
      <c r="B17" s="194" t="s">
        <v>130</v>
      </c>
      <c r="C17" s="27" t="s">
        <v>1096</v>
      </c>
      <c r="D17" s="27" t="s">
        <v>1097</v>
      </c>
      <c r="E17" s="27" t="s">
        <v>1098</v>
      </c>
      <c r="F17" s="27" t="s">
        <v>1099</v>
      </c>
      <c r="G17" s="27" t="s">
        <v>1100</v>
      </c>
      <c r="H17" s="27" t="s">
        <v>915</v>
      </c>
      <c r="I17" s="33" t="s">
        <v>1082</v>
      </c>
      <c r="J17" s="18" t="s">
        <v>992</v>
      </c>
      <c r="K17" s="187">
        <v>0</v>
      </c>
      <c r="L17" s="33"/>
      <c r="M17" s="18" t="s">
        <v>1101</v>
      </c>
      <c r="N17" s="187">
        <v>0</v>
      </c>
      <c r="O17" s="16"/>
      <c r="P17" s="20"/>
      <c r="Q17" s="189" t="s">
        <v>1095</v>
      </c>
      <c r="R17" s="190">
        <v>0</v>
      </c>
    </row>
    <row r="18" spans="1:18" ht="111" customHeight="1">
      <c r="A18" s="271"/>
      <c r="B18" s="194" t="s">
        <v>938</v>
      </c>
      <c r="C18" s="27" t="s">
        <v>1102</v>
      </c>
      <c r="D18" s="27" t="s">
        <v>1103</v>
      </c>
      <c r="E18" s="27" t="s">
        <v>1104</v>
      </c>
      <c r="F18" s="27" t="s">
        <v>1099</v>
      </c>
      <c r="G18" s="27" t="s">
        <v>1105</v>
      </c>
      <c r="H18" s="27" t="s">
        <v>400</v>
      </c>
      <c r="I18" s="33" t="s">
        <v>1106</v>
      </c>
      <c r="J18" s="18" t="s">
        <v>992</v>
      </c>
      <c r="K18" s="187">
        <v>0</v>
      </c>
      <c r="L18" s="33" t="s">
        <v>1107</v>
      </c>
      <c r="M18" s="18" t="s">
        <v>1108</v>
      </c>
      <c r="N18" s="187">
        <v>1</v>
      </c>
      <c r="O18" s="199" t="s">
        <v>1109</v>
      </c>
      <c r="P18" s="20"/>
      <c r="Q18" s="189" t="s">
        <v>1110</v>
      </c>
      <c r="R18" s="190">
        <v>1</v>
      </c>
    </row>
    <row r="19" spans="1:18" ht="145.5" customHeight="1">
      <c r="A19" s="406" t="s">
        <v>1111</v>
      </c>
      <c r="B19" s="194" t="s">
        <v>141</v>
      </c>
      <c r="C19" s="27" t="s">
        <v>1112</v>
      </c>
      <c r="D19" s="27" t="s">
        <v>1113</v>
      </c>
      <c r="E19" s="27" t="s">
        <v>1114</v>
      </c>
      <c r="F19" s="27" t="s">
        <v>1115</v>
      </c>
      <c r="G19" s="27" t="s">
        <v>1116</v>
      </c>
      <c r="H19" s="27" t="s">
        <v>1117</v>
      </c>
      <c r="I19" s="16" t="s">
        <v>1118</v>
      </c>
      <c r="J19" s="18" t="s">
        <v>992</v>
      </c>
      <c r="K19" s="187">
        <v>0</v>
      </c>
      <c r="L19" s="16" t="s">
        <v>1119</v>
      </c>
      <c r="M19" s="18" t="s">
        <v>1058</v>
      </c>
      <c r="N19" s="187">
        <v>0</v>
      </c>
      <c r="O19" s="27" t="s">
        <v>1120</v>
      </c>
      <c r="P19" s="20"/>
      <c r="Q19" s="189" t="s">
        <v>1121</v>
      </c>
      <c r="R19" s="190">
        <v>0.4</v>
      </c>
    </row>
    <row r="20" spans="1:18" ht="218.25" customHeight="1">
      <c r="A20" s="270"/>
      <c r="B20" s="194" t="s">
        <v>198</v>
      </c>
      <c r="C20" s="27" t="s">
        <v>1122</v>
      </c>
      <c r="D20" s="27" t="s">
        <v>1123</v>
      </c>
      <c r="E20" s="27" t="s">
        <v>1124</v>
      </c>
      <c r="F20" s="27" t="s">
        <v>1091</v>
      </c>
      <c r="G20" s="27" t="s">
        <v>1116</v>
      </c>
      <c r="H20" s="27" t="s">
        <v>1117</v>
      </c>
      <c r="I20" s="16" t="s">
        <v>1125</v>
      </c>
      <c r="J20" s="18" t="s">
        <v>992</v>
      </c>
      <c r="K20" s="187">
        <v>0</v>
      </c>
      <c r="L20" s="16" t="s">
        <v>1126</v>
      </c>
      <c r="M20" s="18" t="s">
        <v>1127</v>
      </c>
      <c r="N20" s="187">
        <v>0</v>
      </c>
      <c r="O20" s="27" t="s">
        <v>1128</v>
      </c>
      <c r="P20" s="20"/>
      <c r="Q20" s="189" t="s">
        <v>1129</v>
      </c>
      <c r="R20" s="190">
        <v>0</v>
      </c>
    </row>
    <row r="21" spans="1:18" ht="123" customHeight="1">
      <c r="A21" s="270"/>
      <c r="B21" s="194" t="s">
        <v>1130</v>
      </c>
      <c r="C21" s="27" t="s">
        <v>1131</v>
      </c>
      <c r="D21" s="27" t="s">
        <v>1132</v>
      </c>
      <c r="E21" s="27" t="s">
        <v>1133</v>
      </c>
      <c r="F21" s="27" t="s">
        <v>1091</v>
      </c>
      <c r="G21" s="27" t="s">
        <v>1116</v>
      </c>
      <c r="H21" s="27" t="s">
        <v>1134</v>
      </c>
      <c r="I21" s="16" t="s">
        <v>1135</v>
      </c>
      <c r="J21" s="18" t="s">
        <v>1136</v>
      </c>
      <c r="K21" s="187">
        <v>0</v>
      </c>
      <c r="L21" s="16" t="s">
        <v>1137</v>
      </c>
      <c r="M21" s="18" t="s">
        <v>1138</v>
      </c>
      <c r="N21" s="187">
        <v>0</v>
      </c>
      <c r="O21" s="27" t="s">
        <v>1139</v>
      </c>
      <c r="P21" s="20"/>
      <c r="Q21" s="189" t="s">
        <v>1140</v>
      </c>
      <c r="R21" s="190">
        <v>0</v>
      </c>
    </row>
    <row r="22" spans="1:18" ht="123" customHeight="1">
      <c r="A22" s="270"/>
      <c r="B22" s="194" t="s">
        <v>1141</v>
      </c>
      <c r="C22" s="27" t="s">
        <v>1142</v>
      </c>
      <c r="D22" s="27" t="s">
        <v>1143</v>
      </c>
      <c r="E22" s="27" t="s">
        <v>1144</v>
      </c>
      <c r="F22" s="27" t="s">
        <v>1091</v>
      </c>
      <c r="G22" s="27" t="s">
        <v>1145</v>
      </c>
      <c r="H22" s="27" t="s">
        <v>400</v>
      </c>
      <c r="I22" s="200" t="s">
        <v>1146</v>
      </c>
      <c r="J22" s="18" t="s">
        <v>992</v>
      </c>
      <c r="K22" s="187">
        <v>0</v>
      </c>
      <c r="L22" s="200" t="s">
        <v>1146</v>
      </c>
      <c r="M22" s="18" t="s">
        <v>1147</v>
      </c>
      <c r="N22" s="187">
        <v>0.66</v>
      </c>
      <c r="O22" s="201" t="s">
        <v>1148</v>
      </c>
      <c r="P22" s="20"/>
      <c r="Q22" s="189" t="s">
        <v>1149</v>
      </c>
      <c r="R22" s="190">
        <v>0.66</v>
      </c>
    </row>
    <row r="23" spans="1:18" ht="15.75" customHeight="1">
      <c r="A23" s="270"/>
      <c r="B23" s="194" t="s">
        <v>1150</v>
      </c>
      <c r="C23" s="27" t="s">
        <v>1151</v>
      </c>
      <c r="D23" s="27" t="s">
        <v>1152</v>
      </c>
      <c r="E23" s="27" t="s">
        <v>1153</v>
      </c>
      <c r="F23" s="27" t="s">
        <v>1091</v>
      </c>
      <c r="G23" s="27" t="s">
        <v>1116</v>
      </c>
      <c r="H23" s="27" t="s">
        <v>400</v>
      </c>
      <c r="I23" s="16" t="s">
        <v>1154</v>
      </c>
      <c r="J23" s="18" t="s">
        <v>992</v>
      </c>
      <c r="K23" s="187">
        <v>0</v>
      </c>
      <c r="L23" s="16" t="s">
        <v>1155</v>
      </c>
      <c r="M23" s="18" t="s">
        <v>1156</v>
      </c>
      <c r="N23" s="187">
        <v>0</v>
      </c>
      <c r="O23" s="202" t="s">
        <v>1157</v>
      </c>
      <c r="P23" s="20"/>
      <c r="Q23" s="189" t="s">
        <v>1158</v>
      </c>
      <c r="R23" s="190">
        <v>0.2</v>
      </c>
    </row>
    <row r="24" spans="1:18" ht="15.75" customHeight="1">
      <c r="A24" s="270"/>
      <c r="B24" s="194" t="s">
        <v>1159</v>
      </c>
      <c r="C24" s="27" t="s">
        <v>1160</v>
      </c>
      <c r="D24" s="27" t="s">
        <v>1161</v>
      </c>
      <c r="E24" s="27" t="s">
        <v>1162</v>
      </c>
      <c r="F24" s="27" t="s">
        <v>1091</v>
      </c>
      <c r="G24" s="27" t="s">
        <v>1163</v>
      </c>
      <c r="H24" s="27" t="s">
        <v>400</v>
      </c>
      <c r="I24" s="16" t="s">
        <v>1164</v>
      </c>
      <c r="J24" s="18" t="s">
        <v>992</v>
      </c>
      <c r="K24" s="187">
        <v>0</v>
      </c>
      <c r="L24" s="16" t="s">
        <v>1165</v>
      </c>
      <c r="M24" s="18" t="s">
        <v>1166</v>
      </c>
      <c r="N24" s="187">
        <v>0</v>
      </c>
      <c r="O24" s="203" t="s">
        <v>1167</v>
      </c>
      <c r="P24" s="20"/>
      <c r="Q24" s="189" t="s">
        <v>1168</v>
      </c>
      <c r="R24" s="190">
        <v>1</v>
      </c>
    </row>
    <row r="25" spans="1:18" ht="15.75" customHeight="1">
      <c r="A25" s="271"/>
      <c r="B25" s="194" t="s">
        <v>1169</v>
      </c>
      <c r="C25" s="27" t="s">
        <v>1170</v>
      </c>
      <c r="D25" s="27" t="s">
        <v>1171</v>
      </c>
      <c r="E25" s="27" t="s">
        <v>1172</v>
      </c>
      <c r="F25" s="27" t="s">
        <v>1091</v>
      </c>
      <c r="G25" s="27" t="s">
        <v>1173</v>
      </c>
      <c r="H25" s="27" t="s">
        <v>400</v>
      </c>
      <c r="I25" s="16" t="s">
        <v>1174</v>
      </c>
      <c r="J25" s="18" t="s">
        <v>992</v>
      </c>
      <c r="K25" s="187">
        <v>0</v>
      </c>
      <c r="L25" s="16" t="s">
        <v>1175</v>
      </c>
      <c r="M25" s="18" t="s">
        <v>1176</v>
      </c>
      <c r="N25" s="187">
        <v>0</v>
      </c>
      <c r="O25" s="181" t="s">
        <v>1177</v>
      </c>
      <c r="P25" s="20"/>
      <c r="Q25" s="189" t="s">
        <v>1178</v>
      </c>
      <c r="R25" s="190">
        <v>0</v>
      </c>
    </row>
    <row r="26" spans="1:18" ht="119.25" customHeight="1">
      <c r="A26" s="406" t="s">
        <v>1179</v>
      </c>
      <c r="B26" s="186" t="s">
        <v>213</v>
      </c>
      <c r="C26" s="25" t="s">
        <v>1180</v>
      </c>
      <c r="D26" s="25" t="s">
        <v>1181</v>
      </c>
      <c r="E26" s="25" t="s">
        <v>1182</v>
      </c>
      <c r="F26" s="25" t="s">
        <v>1183</v>
      </c>
      <c r="G26" s="25" t="s">
        <v>1184</v>
      </c>
      <c r="H26" s="204" t="s">
        <v>400</v>
      </c>
      <c r="I26" s="59" t="s">
        <v>1185</v>
      </c>
      <c r="J26" s="18" t="s">
        <v>992</v>
      </c>
      <c r="K26" s="187">
        <v>0</v>
      </c>
      <c r="L26" s="16" t="s">
        <v>934</v>
      </c>
      <c r="M26" s="18" t="s">
        <v>1186</v>
      </c>
      <c r="N26" s="187">
        <v>0</v>
      </c>
      <c r="O26" s="16" t="s">
        <v>936</v>
      </c>
      <c r="P26" s="20"/>
      <c r="Q26" s="189" t="s">
        <v>1187</v>
      </c>
      <c r="R26" s="190">
        <v>1</v>
      </c>
    </row>
    <row r="27" spans="1:18" ht="82.5" customHeight="1">
      <c r="A27" s="271"/>
      <c r="B27" s="186" t="s">
        <v>235</v>
      </c>
      <c r="C27" s="25" t="s">
        <v>1188</v>
      </c>
      <c r="D27" s="25" t="s">
        <v>1189</v>
      </c>
      <c r="E27" s="16" t="s">
        <v>1190</v>
      </c>
      <c r="F27" s="193" t="s">
        <v>1091</v>
      </c>
      <c r="G27" s="16" t="s">
        <v>1191</v>
      </c>
      <c r="H27" s="27" t="s">
        <v>915</v>
      </c>
      <c r="I27" s="59" t="s">
        <v>1185</v>
      </c>
      <c r="J27" s="18" t="s">
        <v>992</v>
      </c>
      <c r="K27" s="187">
        <v>0</v>
      </c>
      <c r="L27" s="16" t="s">
        <v>1192</v>
      </c>
      <c r="M27" s="18" t="s">
        <v>1186</v>
      </c>
      <c r="N27" s="187">
        <v>0</v>
      </c>
      <c r="O27" s="33"/>
      <c r="P27" s="20"/>
      <c r="Q27" s="189" t="s">
        <v>1095</v>
      </c>
      <c r="R27" s="190">
        <v>0</v>
      </c>
    </row>
    <row r="28" spans="1:18" ht="123.75" customHeight="1">
      <c r="A28" s="205" t="s">
        <v>1193</v>
      </c>
      <c r="B28" s="206" t="s">
        <v>998</v>
      </c>
      <c r="C28" s="181" t="s">
        <v>1194</v>
      </c>
      <c r="D28" s="207" t="s">
        <v>1195</v>
      </c>
      <c r="E28" s="181" t="s">
        <v>1196</v>
      </c>
      <c r="F28" s="208" t="s">
        <v>1115</v>
      </c>
      <c r="G28" s="49" t="s">
        <v>1197</v>
      </c>
      <c r="H28" s="208" t="s">
        <v>1198</v>
      </c>
      <c r="I28" s="59" t="s">
        <v>1185</v>
      </c>
      <c r="J28" s="18" t="s">
        <v>992</v>
      </c>
      <c r="K28" s="187">
        <v>0</v>
      </c>
      <c r="L28" s="16" t="s">
        <v>1199</v>
      </c>
      <c r="M28" s="18" t="s">
        <v>1200</v>
      </c>
      <c r="N28" s="187">
        <v>0</v>
      </c>
      <c r="O28" s="181" t="s">
        <v>1201</v>
      </c>
      <c r="P28" s="20"/>
      <c r="Q28" s="189" t="s">
        <v>1202</v>
      </c>
      <c r="R28" s="190">
        <v>0.33</v>
      </c>
    </row>
    <row r="29" spans="1:18" ht="15.75" customHeight="1">
      <c r="A29" s="209"/>
      <c r="B29" s="7"/>
      <c r="C29" s="7"/>
      <c r="D29" s="7"/>
      <c r="E29" s="7"/>
      <c r="F29" s="7"/>
      <c r="G29" s="7"/>
      <c r="H29" s="7"/>
      <c r="I29" s="7"/>
      <c r="J29" s="7"/>
      <c r="K29" s="69">
        <f>SUM(K8:K28)/20</f>
        <v>0</v>
      </c>
      <c r="L29" s="7"/>
      <c r="M29" s="7"/>
      <c r="N29" s="69">
        <f>SUM(N8:N28)/20</f>
        <v>0.24900000000000003</v>
      </c>
      <c r="O29" s="7"/>
      <c r="P29" s="7"/>
      <c r="Q29" s="7"/>
      <c r="R29" s="69">
        <f>SUM(R8:R28)/20</f>
        <v>0.46749999999999997</v>
      </c>
    </row>
    <row r="30" spans="1:18" ht="15.75" customHeight="1"/>
    <row r="31" spans="1:18" ht="15.75" customHeight="1"/>
    <row r="32" spans="1:18"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sheetData>
  <sheetProtection algorithmName="SHA-512" hashValue="a7fgAhyJqjWbt1xAk2H991heFHYuLSNKqXAZHEnJfLur6yIbt9YeE25PJqDbM8j1HbxZr4tFqbL2THwcZW5Uyg==" saltValue="nP8DvUqRQoMg0fcEIdyZ4g==" spinCount="100000" sheet="1" formatCells="0" formatColumns="0" formatRows="0" insertColumns="0" insertRows="0" insertHyperlinks="0" deleteColumns="0" deleteRows="0" sort="0" autoFilter="0" pivotTables="0"/>
  <mergeCells count="14">
    <mergeCell ref="L6:N6"/>
    <mergeCell ref="O6:R6"/>
    <mergeCell ref="A2:A5"/>
    <mergeCell ref="A8:A14"/>
    <mergeCell ref="A15:A18"/>
    <mergeCell ref="A19:A25"/>
    <mergeCell ref="A26:A27"/>
    <mergeCell ref="A1:I1"/>
    <mergeCell ref="B2:H3"/>
    <mergeCell ref="B4:H5"/>
    <mergeCell ref="A6:H6"/>
    <mergeCell ref="B7:C7"/>
    <mergeCell ref="I4:I5"/>
    <mergeCell ref="I6:K6"/>
  </mergeCells>
  <hyperlinks>
    <hyperlink ref="P8" r:id="rId1" xr:uid="{00000000-0004-0000-0500-000000000000}"/>
    <hyperlink ref="P9" r:id="rId2" xr:uid="{00000000-0004-0000-0500-000001000000}"/>
    <hyperlink ref="P10" r:id="rId3" xr:uid="{00000000-0004-0000-0500-000002000000}"/>
    <hyperlink ref="P13" r:id="rId4" xr:uid="{00000000-0004-0000-0500-000003000000}"/>
    <hyperlink ref="P15" r:id="rId5" xr:uid="{00000000-0004-0000-0500-000004000000}"/>
    <hyperlink ref="I22" r:id="rId6" xr:uid="{00000000-0004-0000-0500-000005000000}"/>
    <hyperlink ref="L22" r:id="rId7" xr:uid="{00000000-0004-0000-0500-000006000000}"/>
    <hyperlink ref="O22" r:id="rId8" xr:uid="{00000000-0004-0000-0500-000007000000}"/>
    <hyperlink ref="O23" r:id="rId9" xr:uid="{00000000-0004-0000-0500-000008000000}"/>
    <hyperlink ref="O24" r:id="rId10" xr:uid="{00000000-0004-0000-0500-000009000000}"/>
  </hyperlinks>
  <pageMargins left="0.70866141732283472" right="0.70866141732283472" top="0.74803149606299213" bottom="0.74803149606299213" header="0" footer="0"/>
  <pageSetup scale="60" orientation="landscape"/>
  <drawing r:id="rId1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tabSelected="1" topLeftCell="Q1" workbookViewId="0">
      <pane ySplit="6" topLeftCell="A39" activePane="bottomLeft" state="frozen"/>
      <selection pane="bottomLeft" activeCell="T39" sqref="T39"/>
    </sheetView>
  </sheetViews>
  <sheetFormatPr baseColWidth="10" defaultColWidth="12.6640625" defaultRowHeight="15" customHeight="1"/>
  <cols>
    <col min="1" max="1" width="19.6640625" customWidth="1"/>
    <col min="2" max="2" width="8.83203125" customWidth="1"/>
    <col min="3" max="3" width="27.1640625" customWidth="1"/>
    <col min="4" max="4" width="30.6640625" customWidth="1"/>
    <col min="5" max="5" width="27.6640625" customWidth="1"/>
    <col min="6" max="6" width="22.6640625" customWidth="1"/>
    <col min="7" max="7" width="19.83203125" customWidth="1"/>
    <col min="8" max="8" width="20.1640625" customWidth="1"/>
    <col min="9" max="9" width="20" customWidth="1"/>
    <col min="10" max="10" width="19.1640625" customWidth="1"/>
    <col min="11" max="11" width="58.1640625" customWidth="1"/>
    <col min="12" max="12" width="33.83203125" customWidth="1"/>
    <col min="13" max="13" width="28.1640625" customWidth="1"/>
    <col min="14" max="14" width="79.83203125" customWidth="1"/>
    <col min="15" max="15" width="54" customWidth="1"/>
    <col min="16" max="16" width="31.1640625" customWidth="1"/>
    <col min="17" max="17" width="65.5" customWidth="1"/>
    <col min="18" max="18" width="28" customWidth="1"/>
    <col min="19" max="19" width="33.5" customWidth="1"/>
    <col min="20" max="20" width="32.1640625" customWidth="1"/>
    <col min="21" max="25" width="10" customWidth="1"/>
    <col min="26" max="26" width="9.33203125" customWidth="1"/>
  </cols>
  <sheetData>
    <row r="1" spans="1:26" ht="69.75" customHeight="1">
      <c r="A1" s="432"/>
      <c r="B1" s="433" t="s">
        <v>1203</v>
      </c>
      <c r="C1" s="372"/>
      <c r="D1" s="372"/>
      <c r="E1" s="372"/>
      <c r="F1" s="372"/>
      <c r="G1" s="372"/>
      <c r="H1" s="372"/>
      <c r="I1" s="372"/>
      <c r="J1" s="373"/>
      <c r="K1" s="7"/>
      <c r="L1" s="7"/>
      <c r="M1" s="7"/>
      <c r="N1" s="7"/>
      <c r="O1" s="7"/>
      <c r="P1" s="7"/>
      <c r="Q1" s="7"/>
      <c r="R1" s="7"/>
      <c r="S1" s="7"/>
      <c r="T1" s="7"/>
      <c r="U1" s="7"/>
      <c r="V1" s="7"/>
      <c r="W1" s="7"/>
      <c r="X1" s="7"/>
      <c r="Y1" s="7"/>
      <c r="Z1" s="7"/>
    </row>
    <row r="2" spans="1:26" ht="15" hidden="1" customHeight="1">
      <c r="A2" s="267"/>
      <c r="B2" s="210"/>
      <c r="C2" s="210"/>
      <c r="D2" s="210"/>
      <c r="E2" s="210"/>
      <c r="F2" s="210"/>
      <c r="G2" s="210"/>
      <c r="H2" s="210"/>
      <c r="I2" s="210"/>
      <c r="J2" s="210"/>
      <c r="K2" s="7"/>
      <c r="L2" s="7"/>
      <c r="M2" s="7"/>
      <c r="N2" s="7"/>
      <c r="O2" s="7"/>
      <c r="P2" s="7"/>
      <c r="Q2" s="7"/>
      <c r="R2" s="7"/>
      <c r="S2" s="7"/>
      <c r="T2" s="7"/>
      <c r="U2" s="7"/>
      <c r="V2" s="7"/>
      <c r="W2" s="7"/>
      <c r="X2" s="7"/>
      <c r="Y2" s="7"/>
      <c r="Z2" s="7"/>
    </row>
    <row r="3" spans="1:26" ht="15" hidden="1" customHeight="1">
      <c r="A3" s="267"/>
      <c r="B3" s="210"/>
      <c r="C3" s="210"/>
      <c r="D3" s="210"/>
      <c r="E3" s="210"/>
      <c r="F3" s="210"/>
      <c r="G3" s="210"/>
      <c r="H3" s="210"/>
      <c r="I3" s="210"/>
      <c r="J3" s="210"/>
      <c r="K3" s="7"/>
      <c r="L3" s="7"/>
      <c r="M3" s="7"/>
      <c r="N3" s="7"/>
      <c r="O3" s="7"/>
      <c r="P3" s="7"/>
      <c r="Q3" s="7"/>
      <c r="R3" s="7"/>
      <c r="S3" s="7"/>
      <c r="T3" s="7"/>
      <c r="U3" s="7"/>
      <c r="V3" s="7"/>
      <c r="W3" s="7"/>
      <c r="X3" s="7"/>
      <c r="Y3" s="7"/>
      <c r="Z3" s="7"/>
    </row>
    <row r="4" spans="1:26" ht="15" hidden="1" customHeight="1">
      <c r="A4" s="267"/>
      <c r="B4" s="210"/>
      <c r="C4" s="210"/>
      <c r="D4" s="210"/>
      <c r="E4" s="210"/>
      <c r="F4" s="210"/>
      <c r="G4" s="210"/>
      <c r="H4" s="210"/>
      <c r="I4" s="210"/>
      <c r="J4" s="210"/>
      <c r="K4" s="7"/>
      <c r="L4" s="7"/>
      <c r="M4" s="7"/>
      <c r="N4" s="7"/>
      <c r="O4" s="7"/>
      <c r="P4" s="7"/>
      <c r="Q4" s="7"/>
      <c r="R4" s="7"/>
      <c r="S4" s="7"/>
      <c r="T4" s="7"/>
      <c r="U4" s="7"/>
      <c r="V4" s="7"/>
      <c r="W4" s="7"/>
      <c r="X4" s="7"/>
      <c r="Y4" s="7"/>
      <c r="Z4" s="7"/>
    </row>
    <row r="5" spans="1:26" ht="24">
      <c r="A5" s="436" t="s">
        <v>1204</v>
      </c>
      <c r="B5" s="434" t="s">
        <v>1205</v>
      </c>
      <c r="C5" s="258"/>
      <c r="D5" s="258"/>
      <c r="E5" s="258"/>
      <c r="F5" s="258"/>
      <c r="G5" s="258"/>
      <c r="H5" s="258"/>
      <c r="I5" s="258"/>
      <c r="J5" s="259"/>
      <c r="K5" s="396" t="s">
        <v>15</v>
      </c>
      <c r="L5" s="258"/>
      <c r="M5" s="259"/>
      <c r="N5" s="396" t="s">
        <v>16</v>
      </c>
      <c r="O5" s="258"/>
      <c r="P5" s="259"/>
      <c r="Q5" s="396" t="s">
        <v>18</v>
      </c>
      <c r="R5" s="258"/>
      <c r="S5" s="258"/>
      <c r="T5" s="259"/>
      <c r="U5" s="7"/>
      <c r="V5" s="7"/>
      <c r="W5" s="7"/>
      <c r="X5" s="7"/>
      <c r="Y5" s="7"/>
      <c r="Z5" s="7"/>
    </row>
    <row r="6" spans="1:26" ht="51" customHeight="1">
      <c r="A6" s="271"/>
      <c r="B6" s="435" t="s">
        <v>759</v>
      </c>
      <c r="C6" s="258"/>
      <c r="D6" s="259"/>
      <c r="E6" s="211" t="s">
        <v>1206</v>
      </c>
      <c r="F6" s="211" t="s">
        <v>1207</v>
      </c>
      <c r="G6" s="212" t="s">
        <v>1208</v>
      </c>
      <c r="H6" s="211" t="s">
        <v>93</v>
      </c>
      <c r="I6" s="211" t="s">
        <v>1011</v>
      </c>
      <c r="J6" s="211" t="s">
        <v>1209</v>
      </c>
      <c r="K6" s="13" t="s">
        <v>29</v>
      </c>
      <c r="L6" s="13" t="s">
        <v>30</v>
      </c>
      <c r="M6" s="13" t="s">
        <v>31</v>
      </c>
      <c r="N6" s="13" t="s">
        <v>29</v>
      </c>
      <c r="O6" s="13" t="s">
        <v>30</v>
      </c>
      <c r="P6" s="13" t="s">
        <v>32</v>
      </c>
      <c r="Q6" s="13" t="s">
        <v>29</v>
      </c>
      <c r="R6" s="13" t="s">
        <v>95</v>
      </c>
      <c r="S6" s="13" t="s">
        <v>30</v>
      </c>
      <c r="T6" s="13" t="s">
        <v>32</v>
      </c>
      <c r="U6" s="7"/>
      <c r="V6" s="7"/>
      <c r="W6" s="7"/>
      <c r="X6" s="7"/>
      <c r="Y6" s="7"/>
      <c r="Z6" s="7"/>
    </row>
    <row r="7" spans="1:26" ht="90">
      <c r="A7" s="406" t="s">
        <v>1210</v>
      </c>
      <c r="B7" s="417" t="s">
        <v>36</v>
      </c>
      <c r="C7" s="413" t="s">
        <v>1211</v>
      </c>
      <c r="D7" s="213" t="s">
        <v>1212</v>
      </c>
      <c r="E7" s="413" t="s">
        <v>1213</v>
      </c>
      <c r="F7" s="413" t="s">
        <v>1214</v>
      </c>
      <c r="G7" s="413" t="s">
        <v>1215</v>
      </c>
      <c r="H7" s="413" t="s">
        <v>1216</v>
      </c>
      <c r="I7" s="413" t="s">
        <v>1217</v>
      </c>
      <c r="J7" s="413" t="s">
        <v>400</v>
      </c>
      <c r="K7" s="214" t="s">
        <v>1218</v>
      </c>
      <c r="L7" s="214" t="s">
        <v>1219</v>
      </c>
      <c r="M7" s="187">
        <v>0.33329999999999999</v>
      </c>
      <c r="N7" s="214" t="s">
        <v>1220</v>
      </c>
      <c r="O7" s="214" t="s">
        <v>1221</v>
      </c>
      <c r="P7" s="187">
        <v>0.66</v>
      </c>
      <c r="Q7" s="215" t="s">
        <v>1222</v>
      </c>
      <c r="R7" s="216"/>
      <c r="S7" s="215" t="s">
        <v>1223</v>
      </c>
      <c r="T7" s="217">
        <v>1</v>
      </c>
      <c r="U7" s="7"/>
      <c r="V7" s="7"/>
      <c r="W7" s="7"/>
      <c r="X7" s="7"/>
      <c r="Y7" s="7"/>
      <c r="Z7" s="7"/>
    </row>
    <row r="8" spans="1:26" ht="230.25" customHeight="1">
      <c r="A8" s="270"/>
      <c r="B8" s="270"/>
      <c r="C8" s="270"/>
      <c r="D8" s="213" t="s">
        <v>1224</v>
      </c>
      <c r="E8" s="270"/>
      <c r="F8" s="270"/>
      <c r="G8" s="270"/>
      <c r="H8" s="270"/>
      <c r="I8" s="270"/>
      <c r="J8" s="270"/>
      <c r="K8" s="214"/>
      <c r="L8" s="214" t="s">
        <v>1225</v>
      </c>
      <c r="M8" s="19">
        <v>0</v>
      </c>
      <c r="N8" s="214" t="s">
        <v>1226</v>
      </c>
      <c r="O8" s="214" t="s">
        <v>1227</v>
      </c>
      <c r="P8" s="19">
        <v>0.33</v>
      </c>
      <c r="Q8" s="215" t="s">
        <v>1228</v>
      </c>
      <c r="R8" s="216"/>
      <c r="S8" s="218" t="s">
        <v>1229</v>
      </c>
      <c r="T8" s="217">
        <v>1</v>
      </c>
      <c r="U8" s="7"/>
      <c r="V8" s="7"/>
      <c r="W8" s="7"/>
      <c r="X8" s="7"/>
      <c r="Y8" s="7"/>
      <c r="Z8" s="7"/>
    </row>
    <row r="9" spans="1:26" ht="193.5" customHeight="1">
      <c r="A9" s="270"/>
      <c r="B9" s="270"/>
      <c r="C9" s="270"/>
      <c r="D9" s="213" t="s">
        <v>1230</v>
      </c>
      <c r="E9" s="270"/>
      <c r="F9" s="270"/>
      <c r="G9" s="270"/>
      <c r="H9" s="270"/>
      <c r="I9" s="270"/>
      <c r="J9" s="270"/>
      <c r="K9" s="214"/>
      <c r="L9" s="214" t="s">
        <v>1225</v>
      </c>
      <c r="M9" s="19">
        <v>0</v>
      </c>
      <c r="N9" s="214" t="s">
        <v>1231</v>
      </c>
      <c r="O9" s="214" t="s">
        <v>1232</v>
      </c>
      <c r="P9" s="19">
        <v>0.33</v>
      </c>
      <c r="Q9" s="215" t="s">
        <v>1233</v>
      </c>
      <c r="R9" s="216"/>
      <c r="S9" s="218" t="s">
        <v>1229</v>
      </c>
      <c r="T9" s="217">
        <v>1</v>
      </c>
      <c r="U9" s="7"/>
      <c r="V9" s="7"/>
      <c r="W9" s="7"/>
      <c r="X9" s="7"/>
      <c r="Y9" s="7"/>
      <c r="Z9" s="7"/>
    </row>
    <row r="10" spans="1:26" ht="89.25" customHeight="1">
      <c r="A10" s="270"/>
      <c r="B10" s="270"/>
      <c r="C10" s="270"/>
      <c r="D10" s="213" t="s">
        <v>1234</v>
      </c>
      <c r="E10" s="270"/>
      <c r="F10" s="270"/>
      <c r="G10" s="270"/>
      <c r="H10" s="270"/>
      <c r="I10" s="270"/>
      <c r="J10" s="270"/>
      <c r="K10" s="214"/>
      <c r="L10" s="214" t="s">
        <v>1225</v>
      </c>
      <c r="M10" s="19">
        <v>0</v>
      </c>
      <c r="N10" s="214" t="s">
        <v>1235</v>
      </c>
      <c r="O10" s="214" t="s">
        <v>1236</v>
      </c>
      <c r="P10" s="19">
        <v>0.33</v>
      </c>
      <c r="Q10" s="219" t="s">
        <v>1237</v>
      </c>
      <c r="R10" s="216"/>
      <c r="S10" s="218" t="s">
        <v>1238</v>
      </c>
      <c r="T10" s="217">
        <v>1</v>
      </c>
      <c r="U10" s="7"/>
      <c r="V10" s="7"/>
      <c r="W10" s="7"/>
      <c r="X10" s="7"/>
      <c r="Y10" s="7"/>
      <c r="Z10" s="7"/>
    </row>
    <row r="11" spans="1:26" ht="193.5" customHeight="1">
      <c r="A11" s="271"/>
      <c r="B11" s="271"/>
      <c r="C11" s="271"/>
      <c r="D11" s="213" t="s">
        <v>1239</v>
      </c>
      <c r="E11" s="271"/>
      <c r="F11" s="271"/>
      <c r="G11" s="271"/>
      <c r="H11" s="271"/>
      <c r="I11" s="271"/>
      <c r="J11" s="271"/>
      <c r="K11" s="214"/>
      <c r="L11" s="214" t="s">
        <v>1225</v>
      </c>
      <c r="M11" s="19">
        <v>0</v>
      </c>
      <c r="N11" s="216"/>
      <c r="O11" s="214" t="s">
        <v>1240</v>
      </c>
      <c r="P11" s="19">
        <v>0</v>
      </c>
      <c r="Q11" s="219" t="s">
        <v>1241</v>
      </c>
      <c r="R11" s="216"/>
      <c r="S11" s="218" t="s">
        <v>1242</v>
      </c>
      <c r="T11" s="217">
        <v>1</v>
      </c>
      <c r="U11" s="7"/>
      <c r="V11" s="7"/>
      <c r="W11" s="7"/>
      <c r="X11" s="7"/>
      <c r="Y11" s="7"/>
      <c r="Z11" s="7"/>
    </row>
    <row r="12" spans="1:26" ht="185.25" customHeight="1">
      <c r="A12" s="406" t="s">
        <v>1243</v>
      </c>
      <c r="B12" s="427" t="s">
        <v>100</v>
      </c>
      <c r="C12" s="413" t="s">
        <v>1244</v>
      </c>
      <c r="D12" s="220" t="s">
        <v>1245</v>
      </c>
      <c r="E12" s="414" t="s">
        <v>1246</v>
      </c>
      <c r="F12" s="414" t="s">
        <v>1247</v>
      </c>
      <c r="G12" s="414" t="s">
        <v>1248</v>
      </c>
      <c r="H12" s="414" t="s">
        <v>1249</v>
      </c>
      <c r="I12" s="413" t="s">
        <v>1250</v>
      </c>
      <c r="J12" s="416"/>
      <c r="K12" s="221"/>
      <c r="L12" s="214" t="s">
        <v>1251</v>
      </c>
      <c r="M12" s="222">
        <v>0</v>
      </c>
      <c r="N12" s="223" t="s">
        <v>1252</v>
      </c>
      <c r="O12" s="214" t="s">
        <v>1253</v>
      </c>
      <c r="P12" s="222">
        <v>0.33</v>
      </c>
      <c r="Q12" s="33" t="s">
        <v>1254</v>
      </c>
      <c r="R12" s="215" t="s">
        <v>1255</v>
      </c>
      <c r="S12" s="218" t="s">
        <v>1256</v>
      </c>
      <c r="T12" s="217">
        <v>1</v>
      </c>
      <c r="U12" s="7"/>
      <c r="V12" s="7"/>
      <c r="W12" s="7"/>
      <c r="X12" s="7"/>
      <c r="Y12" s="7"/>
      <c r="Z12" s="7"/>
    </row>
    <row r="13" spans="1:26" ht="130.5" customHeight="1">
      <c r="A13" s="270"/>
      <c r="B13" s="270"/>
      <c r="C13" s="270"/>
      <c r="D13" s="220" t="s">
        <v>1257</v>
      </c>
      <c r="E13" s="270"/>
      <c r="F13" s="270"/>
      <c r="G13" s="270"/>
      <c r="H13" s="270"/>
      <c r="I13" s="270"/>
      <c r="J13" s="270"/>
      <c r="K13" s="221"/>
      <c r="L13" s="214" t="s">
        <v>1251</v>
      </c>
      <c r="M13" s="222">
        <v>0</v>
      </c>
      <c r="N13" s="223" t="s">
        <v>1258</v>
      </c>
      <c r="O13" s="214" t="s">
        <v>1259</v>
      </c>
      <c r="P13" s="222">
        <v>0.33</v>
      </c>
      <c r="Q13" s="33" t="s">
        <v>1260</v>
      </c>
      <c r="R13" s="215" t="s">
        <v>1261</v>
      </c>
      <c r="S13" s="218" t="s">
        <v>1262</v>
      </c>
      <c r="T13" s="217">
        <v>1</v>
      </c>
      <c r="U13" s="7"/>
      <c r="V13" s="7"/>
      <c r="W13" s="7"/>
      <c r="X13" s="7"/>
      <c r="Y13" s="7"/>
      <c r="Z13" s="7"/>
    </row>
    <row r="14" spans="1:26" ht="183" customHeight="1">
      <c r="A14" s="270"/>
      <c r="B14" s="270"/>
      <c r="C14" s="270"/>
      <c r="D14" s="49" t="s">
        <v>1263</v>
      </c>
      <c r="E14" s="270"/>
      <c r="F14" s="270"/>
      <c r="G14" s="270"/>
      <c r="H14" s="270"/>
      <c r="I14" s="270"/>
      <c r="J14" s="270"/>
      <c r="K14" s="221"/>
      <c r="L14" s="214" t="s">
        <v>1251</v>
      </c>
      <c r="M14" s="222">
        <v>0</v>
      </c>
      <c r="N14" s="223" t="s">
        <v>1264</v>
      </c>
      <c r="O14" s="214" t="s">
        <v>1265</v>
      </c>
      <c r="P14" s="222">
        <v>0.33</v>
      </c>
      <c r="Q14" s="33" t="s">
        <v>1266</v>
      </c>
      <c r="R14" s="215" t="s">
        <v>1267</v>
      </c>
      <c r="S14" s="218" t="s">
        <v>1268</v>
      </c>
      <c r="T14" s="217">
        <v>1</v>
      </c>
      <c r="U14" s="7"/>
      <c r="V14" s="7"/>
      <c r="W14" s="7"/>
      <c r="X14" s="7"/>
      <c r="Y14" s="7"/>
      <c r="Z14" s="7"/>
    </row>
    <row r="15" spans="1:26" ht="105" customHeight="1">
      <c r="A15" s="271"/>
      <c r="B15" s="271"/>
      <c r="C15" s="271"/>
      <c r="D15" s="49" t="s">
        <v>1269</v>
      </c>
      <c r="E15" s="271"/>
      <c r="F15" s="271"/>
      <c r="G15" s="271"/>
      <c r="H15" s="271"/>
      <c r="I15" s="271"/>
      <c r="J15" s="271"/>
      <c r="K15" s="221" t="s">
        <v>1270</v>
      </c>
      <c r="L15" s="214" t="s">
        <v>1251</v>
      </c>
      <c r="M15" s="222">
        <v>0</v>
      </c>
      <c r="N15" s="223" t="s">
        <v>1271</v>
      </c>
      <c r="O15" s="214" t="s">
        <v>1259</v>
      </c>
      <c r="P15" s="222">
        <v>0.33</v>
      </c>
      <c r="Q15" s="33" t="s">
        <v>1272</v>
      </c>
      <c r="R15" s="215" t="s">
        <v>1273</v>
      </c>
      <c r="S15" s="218" t="s">
        <v>1274</v>
      </c>
      <c r="T15" s="217">
        <v>1</v>
      </c>
      <c r="U15" s="7"/>
      <c r="V15" s="7"/>
      <c r="W15" s="7"/>
      <c r="X15" s="7"/>
      <c r="Y15" s="7"/>
      <c r="Z15" s="7"/>
    </row>
    <row r="16" spans="1:26" ht="36" customHeight="1">
      <c r="A16" s="406" t="s">
        <v>1275</v>
      </c>
      <c r="B16" s="417" t="s">
        <v>141</v>
      </c>
      <c r="C16" s="413" t="s">
        <v>1276</v>
      </c>
      <c r="D16" s="213" t="s">
        <v>1277</v>
      </c>
      <c r="E16" s="413" t="s">
        <v>1278</v>
      </c>
      <c r="F16" s="428" t="s">
        <v>1279</v>
      </c>
      <c r="G16" s="422" t="s">
        <v>1280</v>
      </c>
      <c r="H16" s="413" t="s">
        <v>1281</v>
      </c>
      <c r="I16" s="429" t="s">
        <v>1282</v>
      </c>
      <c r="J16" s="413" t="s">
        <v>1283</v>
      </c>
      <c r="K16" s="221"/>
      <c r="L16" s="214" t="s">
        <v>1284</v>
      </c>
      <c r="M16" s="19">
        <v>0</v>
      </c>
      <c r="N16" s="119"/>
      <c r="O16" s="214" t="s">
        <v>1285</v>
      </c>
      <c r="P16" s="19">
        <v>0</v>
      </c>
      <c r="Q16" s="387" t="s">
        <v>1286</v>
      </c>
      <c r="R16" s="424" t="s">
        <v>1287</v>
      </c>
      <c r="S16" s="218" t="s">
        <v>1288</v>
      </c>
      <c r="T16" s="217">
        <v>0</v>
      </c>
      <c r="U16" s="7"/>
      <c r="V16" s="7"/>
      <c r="W16" s="7"/>
      <c r="X16" s="7"/>
      <c r="Y16" s="7"/>
      <c r="Z16" s="7"/>
    </row>
    <row r="17" spans="1:26" ht="32.25" customHeight="1">
      <c r="A17" s="270"/>
      <c r="B17" s="270"/>
      <c r="C17" s="270"/>
      <c r="D17" s="213" t="s">
        <v>1289</v>
      </c>
      <c r="E17" s="270"/>
      <c r="F17" s="270"/>
      <c r="G17" s="270"/>
      <c r="H17" s="270"/>
      <c r="I17" s="270"/>
      <c r="J17" s="270"/>
      <c r="K17" s="221"/>
      <c r="L17" s="214" t="s">
        <v>1225</v>
      </c>
      <c r="M17" s="19">
        <v>0</v>
      </c>
      <c r="N17" s="216"/>
      <c r="O17" s="214" t="s">
        <v>1285</v>
      </c>
      <c r="P17" s="19">
        <v>0</v>
      </c>
      <c r="Q17" s="270"/>
      <c r="R17" s="270"/>
      <c r="S17" s="224" t="s">
        <v>1290</v>
      </c>
      <c r="T17" s="217">
        <v>0</v>
      </c>
      <c r="U17" s="7"/>
      <c r="V17" s="7"/>
      <c r="W17" s="7"/>
      <c r="X17" s="7"/>
      <c r="Y17" s="7"/>
      <c r="Z17" s="7"/>
    </row>
    <row r="18" spans="1:26" ht="177.75" customHeight="1">
      <c r="A18" s="270"/>
      <c r="B18" s="271"/>
      <c r="C18" s="271"/>
      <c r="D18" s="213" t="s">
        <v>1291</v>
      </c>
      <c r="E18" s="270"/>
      <c r="F18" s="270"/>
      <c r="G18" s="270"/>
      <c r="H18" s="270"/>
      <c r="I18" s="270"/>
      <c r="J18" s="270"/>
      <c r="K18" s="225"/>
      <c r="L18" s="214" t="s">
        <v>1284</v>
      </c>
      <c r="M18" s="19">
        <v>0</v>
      </c>
      <c r="N18" s="216"/>
      <c r="O18" s="214" t="s">
        <v>1285</v>
      </c>
      <c r="P18" s="19">
        <v>0</v>
      </c>
      <c r="Q18" s="271"/>
      <c r="R18" s="271"/>
      <c r="S18" s="224" t="s">
        <v>1290</v>
      </c>
      <c r="T18" s="217">
        <v>0</v>
      </c>
      <c r="U18" s="7"/>
      <c r="V18" s="7"/>
      <c r="W18" s="7"/>
      <c r="X18" s="7"/>
      <c r="Y18" s="7"/>
      <c r="Z18" s="7"/>
    </row>
    <row r="19" spans="1:26" ht="409.5" customHeight="1">
      <c r="A19" s="270"/>
      <c r="B19" s="422" t="s">
        <v>198</v>
      </c>
      <c r="C19" s="413" t="s">
        <v>1292</v>
      </c>
      <c r="D19" s="213" t="s">
        <v>1293</v>
      </c>
      <c r="E19" s="270"/>
      <c r="F19" s="270"/>
      <c r="G19" s="270"/>
      <c r="H19" s="270"/>
      <c r="I19" s="270"/>
      <c r="J19" s="270"/>
      <c r="K19" s="30" t="s">
        <v>1294</v>
      </c>
      <c r="L19" s="226" t="s">
        <v>1295</v>
      </c>
      <c r="M19" s="187">
        <v>0.33329999999999999</v>
      </c>
      <c r="N19" s="216"/>
      <c r="O19" s="226" t="s">
        <v>1296</v>
      </c>
      <c r="P19" s="227">
        <v>0.33</v>
      </c>
      <c r="Q19" s="387" t="s">
        <v>1297</v>
      </c>
      <c r="R19" s="424" t="s">
        <v>1298</v>
      </c>
      <c r="S19" s="218" t="s">
        <v>1299</v>
      </c>
      <c r="T19" s="217">
        <v>1</v>
      </c>
      <c r="U19" s="7"/>
      <c r="V19" s="7"/>
      <c r="W19" s="7"/>
      <c r="X19" s="7"/>
      <c r="Y19" s="7"/>
      <c r="Z19" s="7"/>
    </row>
    <row r="20" spans="1:26" ht="230.25" customHeight="1">
      <c r="A20" s="270"/>
      <c r="B20" s="271"/>
      <c r="C20" s="271"/>
      <c r="D20" s="213" t="s">
        <v>1300</v>
      </c>
      <c r="E20" s="271"/>
      <c r="F20" s="271"/>
      <c r="G20" s="271"/>
      <c r="H20" s="271"/>
      <c r="I20" s="271"/>
      <c r="J20" s="271"/>
      <c r="K20" s="215"/>
      <c r="L20" s="214"/>
      <c r="M20" s="19">
        <v>0</v>
      </c>
      <c r="N20" s="216"/>
      <c r="O20" s="214" t="s">
        <v>1285</v>
      </c>
      <c r="P20" s="19">
        <v>0</v>
      </c>
      <c r="Q20" s="271"/>
      <c r="R20" s="271"/>
      <c r="S20" s="216"/>
      <c r="T20" s="228"/>
      <c r="U20" s="7"/>
      <c r="V20" s="7"/>
      <c r="W20" s="7"/>
      <c r="X20" s="7"/>
      <c r="Y20" s="7"/>
      <c r="Z20" s="7"/>
    </row>
    <row r="21" spans="1:26" ht="252">
      <c r="A21" s="270"/>
      <c r="B21" s="430" t="s">
        <v>1130</v>
      </c>
      <c r="C21" s="413" t="s">
        <v>1301</v>
      </c>
      <c r="D21" s="213" t="s">
        <v>1302</v>
      </c>
      <c r="E21" s="413" t="s">
        <v>1303</v>
      </c>
      <c r="F21" s="431" t="s">
        <v>1304</v>
      </c>
      <c r="G21" s="413" t="s">
        <v>1305</v>
      </c>
      <c r="H21" s="418" t="s">
        <v>1281</v>
      </c>
      <c r="I21" s="413" t="s">
        <v>1306</v>
      </c>
      <c r="J21" s="418" t="s">
        <v>1307</v>
      </c>
      <c r="K21" s="30" t="s">
        <v>1308</v>
      </c>
      <c r="L21" s="214" t="s">
        <v>1295</v>
      </c>
      <c r="M21" s="187">
        <v>0.33329999999999999</v>
      </c>
      <c r="N21" s="216"/>
      <c r="O21" s="214" t="s">
        <v>1285</v>
      </c>
      <c r="P21" s="187">
        <v>0</v>
      </c>
      <c r="Q21" s="387" t="s">
        <v>1309</v>
      </c>
      <c r="R21" s="424" t="s">
        <v>1310</v>
      </c>
      <c r="S21" s="218" t="s">
        <v>1311</v>
      </c>
      <c r="T21" s="217">
        <v>1</v>
      </c>
      <c r="U21" s="7"/>
      <c r="V21" s="7"/>
      <c r="W21" s="7"/>
      <c r="X21" s="7"/>
      <c r="Y21" s="7"/>
      <c r="Z21" s="7"/>
    </row>
    <row r="22" spans="1:26" ht="32">
      <c r="A22" s="270"/>
      <c r="B22" s="270"/>
      <c r="C22" s="270"/>
      <c r="D22" s="213" t="s">
        <v>1312</v>
      </c>
      <c r="E22" s="270"/>
      <c r="F22" s="270"/>
      <c r="G22" s="270"/>
      <c r="H22" s="270"/>
      <c r="I22" s="270"/>
      <c r="J22" s="270"/>
      <c r="K22" s="215"/>
      <c r="L22" s="214" t="s">
        <v>1284</v>
      </c>
      <c r="M22" s="19">
        <v>0</v>
      </c>
      <c r="N22" s="216"/>
      <c r="O22" s="214" t="s">
        <v>1285</v>
      </c>
      <c r="P22" s="19">
        <v>0</v>
      </c>
      <c r="Q22" s="270"/>
      <c r="R22" s="270"/>
      <c r="S22" s="218" t="s">
        <v>1311</v>
      </c>
      <c r="T22" s="217">
        <v>1</v>
      </c>
      <c r="U22" s="7"/>
      <c r="V22" s="7"/>
      <c r="W22" s="7"/>
      <c r="X22" s="7"/>
      <c r="Y22" s="7"/>
      <c r="Z22" s="7"/>
    </row>
    <row r="23" spans="1:26" ht="210" customHeight="1">
      <c r="A23" s="270"/>
      <c r="B23" s="271"/>
      <c r="C23" s="271"/>
      <c r="D23" s="213" t="s">
        <v>1313</v>
      </c>
      <c r="E23" s="271"/>
      <c r="F23" s="271"/>
      <c r="G23" s="271"/>
      <c r="H23" s="271"/>
      <c r="I23" s="271"/>
      <c r="J23" s="271"/>
      <c r="K23" s="214"/>
      <c r="L23" s="214" t="s">
        <v>1284</v>
      </c>
      <c r="M23" s="19">
        <v>0</v>
      </c>
      <c r="N23" s="216"/>
      <c r="O23" s="214" t="s">
        <v>1285</v>
      </c>
      <c r="P23" s="19">
        <v>0</v>
      </c>
      <c r="Q23" s="271"/>
      <c r="R23" s="271"/>
      <c r="S23" s="218" t="s">
        <v>1311</v>
      </c>
      <c r="T23" s="217">
        <v>1</v>
      </c>
      <c r="U23" s="7"/>
      <c r="V23" s="7"/>
      <c r="W23" s="7"/>
      <c r="X23" s="7"/>
      <c r="Y23" s="7"/>
      <c r="Z23" s="7"/>
    </row>
    <row r="24" spans="1:26" ht="165">
      <c r="A24" s="270"/>
      <c r="B24" s="229" t="s">
        <v>1141</v>
      </c>
      <c r="C24" s="18" t="s">
        <v>1314</v>
      </c>
      <c r="D24" s="27" t="s">
        <v>1315</v>
      </c>
      <c r="E24" s="27" t="s">
        <v>1316</v>
      </c>
      <c r="F24" s="18" t="s">
        <v>1317</v>
      </c>
      <c r="G24" s="18" t="s">
        <v>1318</v>
      </c>
      <c r="H24" s="18"/>
      <c r="I24" s="230" t="s">
        <v>991</v>
      </c>
      <c r="J24" s="25"/>
      <c r="K24" s="221"/>
      <c r="L24" s="214" t="s">
        <v>1284</v>
      </c>
      <c r="M24" s="19">
        <v>0</v>
      </c>
      <c r="N24" s="231" t="s">
        <v>1319</v>
      </c>
      <c r="O24" s="214"/>
      <c r="P24" s="19">
        <v>0.33</v>
      </c>
      <c r="Q24" s="232"/>
      <c r="R24" s="216"/>
      <c r="S24" s="233" t="s">
        <v>1320</v>
      </c>
      <c r="T24" s="22">
        <v>0.33</v>
      </c>
      <c r="U24" s="7"/>
      <c r="V24" s="7"/>
      <c r="W24" s="7"/>
      <c r="X24" s="7"/>
      <c r="Y24" s="7"/>
      <c r="Z24" s="7"/>
    </row>
    <row r="25" spans="1:26" ht="180">
      <c r="A25" s="270"/>
      <c r="B25" s="229" t="s">
        <v>1150</v>
      </c>
      <c r="C25" s="18" t="s">
        <v>1321</v>
      </c>
      <c r="D25" s="27" t="s">
        <v>1322</v>
      </c>
      <c r="E25" s="18" t="s">
        <v>1323</v>
      </c>
      <c r="F25" s="18" t="s">
        <v>1324</v>
      </c>
      <c r="G25" s="18" t="s">
        <v>1318</v>
      </c>
      <c r="H25" s="18"/>
      <c r="I25" s="230" t="s">
        <v>991</v>
      </c>
      <c r="J25" s="25"/>
      <c r="K25" s="221"/>
      <c r="L25" s="214" t="s">
        <v>1284</v>
      </c>
      <c r="M25" s="19">
        <v>0</v>
      </c>
      <c r="N25" s="231" t="s">
        <v>1325</v>
      </c>
      <c r="O25" s="214"/>
      <c r="P25" s="19">
        <v>0.66</v>
      </c>
      <c r="Q25" s="232"/>
      <c r="R25" s="216"/>
      <c r="S25" s="218" t="s">
        <v>1320</v>
      </c>
      <c r="T25" s="217">
        <v>0.66</v>
      </c>
      <c r="U25" s="7"/>
      <c r="V25" s="7"/>
      <c r="W25" s="7"/>
      <c r="X25" s="7"/>
      <c r="Y25" s="7"/>
      <c r="Z25" s="7"/>
    </row>
    <row r="26" spans="1:26" ht="117" customHeight="1">
      <c r="A26" s="270"/>
      <c r="B26" s="186" t="s">
        <v>1159</v>
      </c>
      <c r="C26" s="234" t="s">
        <v>1326</v>
      </c>
      <c r="D26" s="234"/>
      <c r="E26" s="234" t="s">
        <v>1327</v>
      </c>
      <c r="F26" s="234" t="s">
        <v>1328</v>
      </c>
      <c r="G26" s="234" t="s">
        <v>1329</v>
      </c>
      <c r="H26" s="234" t="s">
        <v>1281</v>
      </c>
      <c r="I26" s="234" t="s">
        <v>1330</v>
      </c>
      <c r="J26" s="234" t="s">
        <v>1331</v>
      </c>
      <c r="K26" s="215" t="s">
        <v>1332</v>
      </c>
      <c r="L26" s="214" t="s">
        <v>1333</v>
      </c>
      <c r="M26" s="187">
        <v>0.33329999999999999</v>
      </c>
      <c r="N26" s="231" t="s">
        <v>1334</v>
      </c>
      <c r="O26" s="214"/>
      <c r="P26" s="187">
        <v>0.66</v>
      </c>
      <c r="Q26" s="215" t="s">
        <v>1335</v>
      </c>
      <c r="R26" s="219" t="s">
        <v>1336</v>
      </c>
      <c r="S26" s="218" t="s">
        <v>1320</v>
      </c>
      <c r="T26" s="217">
        <v>0.66</v>
      </c>
      <c r="U26" s="7"/>
      <c r="V26" s="7"/>
      <c r="W26" s="7"/>
      <c r="X26" s="7"/>
      <c r="Y26" s="7"/>
      <c r="Z26" s="7"/>
    </row>
    <row r="27" spans="1:26" ht="112">
      <c r="A27" s="270"/>
      <c r="B27" s="417" t="s">
        <v>1169</v>
      </c>
      <c r="C27" s="413" t="s">
        <v>1337</v>
      </c>
      <c r="D27" s="213" t="s">
        <v>1338</v>
      </c>
      <c r="E27" s="413" t="s">
        <v>1339</v>
      </c>
      <c r="F27" s="413" t="s">
        <v>1340</v>
      </c>
      <c r="G27" s="413" t="s">
        <v>1341</v>
      </c>
      <c r="H27" s="413" t="s">
        <v>1342</v>
      </c>
      <c r="I27" s="415" t="s">
        <v>1343</v>
      </c>
      <c r="J27" s="413" t="s">
        <v>1344</v>
      </c>
      <c r="K27" s="235" t="s">
        <v>1345</v>
      </c>
      <c r="L27" s="236" t="s">
        <v>823</v>
      </c>
      <c r="M27" s="187">
        <v>0.33329999999999999</v>
      </c>
      <c r="N27" s="237" t="s">
        <v>1346</v>
      </c>
      <c r="O27" s="236" t="s">
        <v>1347</v>
      </c>
      <c r="P27" s="187">
        <v>0.66</v>
      </c>
      <c r="Q27" s="219" t="s">
        <v>1348</v>
      </c>
      <c r="R27" s="216"/>
      <c r="S27" s="218" t="s">
        <v>1320</v>
      </c>
      <c r="T27" s="217">
        <v>0.66</v>
      </c>
      <c r="U27" s="7"/>
      <c r="V27" s="7"/>
      <c r="W27" s="7"/>
      <c r="X27" s="7"/>
      <c r="Y27" s="7"/>
      <c r="Z27" s="7"/>
    </row>
    <row r="28" spans="1:26" ht="380">
      <c r="A28" s="270"/>
      <c r="B28" s="270"/>
      <c r="C28" s="270"/>
      <c r="D28" s="213" t="s">
        <v>1349</v>
      </c>
      <c r="E28" s="270"/>
      <c r="F28" s="270"/>
      <c r="G28" s="270"/>
      <c r="H28" s="270"/>
      <c r="I28" s="270"/>
      <c r="J28" s="270"/>
      <c r="K28" s="238"/>
      <c r="L28" s="214" t="s">
        <v>1350</v>
      </c>
      <c r="M28" s="187">
        <v>0.33329999999999999</v>
      </c>
      <c r="N28" s="239" t="s">
        <v>1351</v>
      </c>
      <c r="O28" s="214" t="s">
        <v>1352</v>
      </c>
      <c r="P28" s="187">
        <v>0.66</v>
      </c>
      <c r="Q28" s="219" t="s">
        <v>1353</v>
      </c>
      <c r="R28" s="216"/>
      <c r="S28" s="218" t="s">
        <v>1320</v>
      </c>
      <c r="T28" s="217">
        <v>0.66</v>
      </c>
      <c r="U28" s="7"/>
      <c r="V28" s="7"/>
      <c r="W28" s="7"/>
      <c r="X28" s="7"/>
      <c r="Y28" s="7"/>
      <c r="Z28" s="7"/>
    </row>
    <row r="29" spans="1:26" ht="380">
      <c r="A29" s="270"/>
      <c r="B29" s="270"/>
      <c r="C29" s="270"/>
      <c r="D29" s="213" t="s">
        <v>1354</v>
      </c>
      <c r="E29" s="270"/>
      <c r="F29" s="270"/>
      <c r="G29" s="270"/>
      <c r="H29" s="270"/>
      <c r="I29" s="270"/>
      <c r="J29" s="270"/>
      <c r="K29" s="238"/>
      <c r="L29" s="214" t="s">
        <v>1355</v>
      </c>
      <c r="M29" s="187">
        <v>0.33329999999999999</v>
      </c>
      <c r="N29" s="240" t="s">
        <v>823</v>
      </c>
      <c r="O29" s="214" t="s">
        <v>1356</v>
      </c>
      <c r="P29" s="187">
        <v>0.66</v>
      </c>
      <c r="Q29" s="219" t="s">
        <v>1357</v>
      </c>
      <c r="R29" s="219"/>
      <c r="S29" s="241" t="s">
        <v>1358</v>
      </c>
      <c r="T29" s="217">
        <v>0.66</v>
      </c>
      <c r="U29" s="7"/>
      <c r="V29" s="7"/>
      <c r="W29" s="7"/>
      <c r="X29" s="7"/>
      <c r="Y29" s="7"/>
      <c r="Z29" s="7"/>
    </row>
    <row r="30" spans="1:26" ht="15.75" customHeight="1">
      <c r="A30" s="270"/>
      <c r="B30" s="271"/>
      <c r="C30" s="271"/>
      <c r="D30" s="213" t="s">
        <v>1359</v>
      </c>
      <c r="E30" s="271"/>
      <c r="F30" s="271"/>
      <c r="G30" s="271"/>
      <c r="H30" s="271"/>
      <c r="I30" s="271"/>
      <c r="J30" s="271"/>
      <c r="K30" s="238"/>
      <c r="L30" s="214" t="s">
        <v>1355</v>
      </c>
      <c r="M30" s="187">
        <v>0.33329999999999999</v>
      </c>
      <c r="N30" s="240" t="s">
        <v>823</v>
      </c>
      <c r="O30" s="214" t="s">
        <v>1356</v>
      </c>
      <c r="P30" s="187">
        <v>0.66</v>
      </c>
      <c r="Q30" s="219" t="s">
        <v>1360</v>
      </c>
      <c r="R30" s="216"/>
      <c r="S30" s="218" t="s">
        <v>1361</v>
      </c>
      <c r="T30" s="217">
        <v>0.66</v>
      </c>
      <c r="U30" s="7"/>
      <c r="V30" s="7"/>
      <c r="W30" s="7"/>
      <c r="X30" s="7"/>
      <c r="Y30" s="7"/>
      <c r="Z30" s="7"/>
    </row>
    <row r="31" spans="1:26" ht="174" customHeight="1">
      <c r="A31" s="271"/>
      <c r="B31" s="417" t="s">
        <v>1362</v>
      </c>
      <c r="C31" s="413" t="s">
        <v>1363</v>
      </c>
      <c r="D31" s="213" t="s">
        <v>1364</v>
      </c>
      <c r="E31" s="413" t="s">
        <v>1365</v>
      </c>
      <c r="F31" s="413" t="s">
        <v>1366</v>
      </c>
      <c r="G31" s="413" t="s">
        <v>1367</v>
      </c>
      <c r="H31" s="413" t="s">
        <v>1368</v>
      </c>
      <c r="I31" s="413" t="s">
        <v>1216</v>
      </c>
      <c r="J31" s="416" t="s">
        <v>400</v>
      </c>
      <c r="K31" s="214" t="s">
        <v>1369</v>
      </c>
      <c r="L31" s="214" t="s">
        <v>1370</v>
      </c>
      <c r="M31" s="187">
        <v>0.33329999999999999</v>
      </c>
      <c r="N31" s="214" t="s">
        <v>1371</v>
      </c>
      <c r="O31" s="214" t="s">
        <v>1372</v>
      </c>
      <c r="P31" s="187">
        <v>0.66</v>
      </c>
      <c r="Q31" s="215" t="s">
        <v>1373</v>
      </c>
      <c r="R31" s="216"/>
      <c r="S31" s="218" t="s">
        <v>1374</v>
      </c>
      <c r="T31" s="217">
        <v>0.66</v>
      </c>
      <c r="U31" s="7"/>
      <c r="V31" s="7"/>
      <c r="W31" s="7"/>
      <c r="X31" s="7"/>
      <c r="Y31" s="7"/>
      <c r="Z31" s="7"/>
    </row>
    <row r="32" spans="1:26" ht="210.75" customHeight="1">
      <c r="A32" s="242"/>
      <c r="B32" s="270"/>
      <c r="C32" s="270"/>
      <c r="D32" s="213" t="s">
        <v>1375</v>
      </c>
      <c r="E32" s="270"/>
      <c r="F32" s="270"/>
      <c r="G32" s="270"/>
      <c r="H32" s="270"/>
      <c r="I32" s="270"/>
      <c r="J32" s="270"/>
      <c r="K32" s="221" t="s">
        <v>1376</v>
      </c>
      <c r="L32" s="214" t="s">
        <v>1284</v>
      </c>
      <c r="M32" s="19">
        <v>0</v>
      </c>
      <c r="N32" s="214" t="s">
        <v>1377</v>
      </c>
      <c r="O32" s="214" t="s">
        <v>1378</v>
      </c>
      <c r="P32" s="19">
        <v>0.66</v>
      </c>
      <c r="Q32" s="219" t="s">
        <v>1379</v>
      </c>
      <c r="R32" s="216"/>
      <c r="S32" s="218" t="s">
        <v>1380</v>
      </c>
      <c r="T32" s="243">
        <v>1</v>
      </c>
      <c r="U32" s="7"/>
      <c r="V32" s="7"/>
      <c r="W32" s="7"/>
      <c r="X32" s="7"/>
      <c r="Y32" s="7"/>
      <c r="Z32" s="7"/>
    </row>
    <row r="33" spans="1:26" ht="341.25" customHeight="1">
      <c r="A33" s="242"/>
      <c r="B33" s="270"/>
      <c r="C33" s="270"/>
      <c r="D33" s="213" t="s">
        <v>1381</v>
      </c>
      <c r="E33" s="270"/>
      <c r="F33" s="270"/>
      <c r="G33" s="270"/>
      <c r="H33" s="270"/>
      <c r="I33" s="270"/>
      <c r="J33" s="270"/>
      <c r="K33" s="221"/>
      <c r="L33" s="214" t="s">
        <v>1284</v>
      </c>
      <c r="M33" s="19">
        <v>0</v>
      </c>
      <c r="N33" s="214" t="s">
        <v>1382</v>
      </c>
      <c r="O33" s="214" t="s">
        <v>1383</v>
      </c>
      <c r="P33" s="19">
        <v>0.66</v>
      </c>
      <c r="Q33" s="219" t="s">
        <v>1384</v>
      </c>
      <c r="R33" s="216"/>
      <c r="S33" s="218" t="s">
        <v>1385</v>
      </c>
      <c r="T33" s="217">
        <v>1</v>
      </c>
      <c r="U33" s="7"/>
      <c r="V33" s="7"/>
      <c r="W33" s="7"/>
      <c r="X33" s="7"/>
      <c r="Y33" s="7"/>
      <c r="Z33" s="7"/>
    </row>
    <row r="34" spans="1:26" ht="116.25" customHeight="1">
      <c r="A34" s="242"/>
      <c r="B34" s="271"/>
      <c r="C34" s="271"/>
      <c r="D34" s="220" t="s">
        <v>1386</v>
      </c>
      <c r="E34" s="271"/>
      <c r="F34" s="271"/>
      <c r="G34" s="271"/>
      <c r="H34" s="271"/>
      <c r="I34" s="271"/>
      <c r="J34" s="271"/>
      <c r="K34" s="221"/>
      <c r="L34" s="214" t="s">
        <v>1284</v>
      </c>
      <c r="M34" s="19">
        <v>0</v>
      </c>
      <c r="N34" s="166" t="s">
        <v>1387</v>
      </c>
      <c r="O34" s="214" t="s">
        <v>1388</v>
      </c>
      <c r="P34" s="19">
        <v>0.66</v>
      </c>
      <c r="Q34" s="219" t="s">
        <v>1389</v>
      </c>
      <c r="R34" s="218"/>
      <c r="S34" s="244" t="s">
        <v>1390</v>
      </c>
      <c r="T34" s="217">
        <v>0.66</v>
      </c>
      <c r="U34" s="7"/>
      <c r="V34" s="7"/>
      <c r="W34" s="7"/>
      <c r="X34" s="7"/>
      <c r="Y34" s="7"/>
      <c r="Z34" s="7"/>
    </row>
    <row r="35" spans="1:26" ht="48.75" customHeight="1">
      <c r="A35" s="205"/>
      <c r="B35" s="423" t="s">
        <v>1391</v>
      </c>
      <c r="C35" s="418" t="s">
        <v>1392</v>
      </c>
      <c r="D35" s="25" t="s">
        <v>1393</v>
      </c>
      <c r="E35" s="415" t="s">
        <v>1394</v>
      </c>
      <c r="F35" s="425" t="s">
        <v>1395</v>
      </c>
      <c r="G35" s="425" t="s">
        <v>1396</v>
      </c>
      <c r="H35" s="415" t="s">
        <v>1397</v>
      </c>
      <c r="I35" s="415" t="s">
        <v>1398</v>
      </c>
      <c r="J35" s="426" t="s">
        <v>1399</v>
      </c>
      <c r="K35" s="245" t="s">
        <v>1400</v>
      </c>
      <c r="L35" s="214" t="s">
        <v>1284</v>
      </c>
      <c r="M35" s="19">
        <v>0</v>
      </c>
      <c r="N35" s="214" t="s">
        <v>1401</v>
      </c>
      <c r="O35" s="214" t="s">
        <v>1402</v>
      </c>
      <c r="P35" s="19">
        <v>0</v>
      </c>
      <c r="Q35" s="387" t="s">
        <v>1403</v>
      </c>
      <c r="R35" s="424" t="s">
        <v>1404</v>
      </c>
      <c r="S35" s="218" t="s">
        <v>1405</v>
      </c>
      <c r="T35" s="217">
        <v>0</v>
      </c>
      <c r="U35" s="7"/>
      <c r="V35" s="7"/>
      <c r="W35" s="7"/>
      <c r="X35" s="7"/>
      <c r="Y35" s="7"/>
      <c r="Z35" s="7"/>
    </row>
    <row r="36" spans="1:26" ht="120">
      <c r="A36" s="205"/>
      <c r="B36" s="270"/>
      <c r="C36" s="270"/>
      <c r="D36" s="25" t="s">
        <v>1406</v>
      </c>
      <c r="E36" s="270"/>
      <c r="F36" s="270"/>
      <c r="G36" s="270"/>
      <c r="H36" s="270"/>
      <c r="I36" s="270"/>
      <c r="J36" s="270"/>
      <c r="K36" s="245"/>
      <c r="L36" s="214" t="s">
        <v>1225</v>
      </c>
      <c r="M36" s="19">
        <v>0</v>
      </c>
      <c r="N36" s="214" t="s">
        <v>1407</v>
      </c>
      <c r="O36" s="214" t="s">
        <v>1408</v>
      </c>
      <c r="P36" s="19">
        <v>0.66</v>
      </c>
      <c r="Q36" s="270"/>
      <c r="R36" s="270"/>
      <c r="S36" s="218" t="s">
        <v>1405</v>
      </c>
      <c r="T36" s="217">
        <v>0.66</v>
      </c>
      <c r="U36" s="7"/>
      <c r="V36" s="7"/>
      <c r="W36" s="7"/>
      <c r="X36" s="7"/>
      <c r="Y36" s="7"/>
      <c r="Z36" s="7"/>
    </row>
    <row r="37" spans="1:26" ht="78" customHeight="1">
      <c r="A37" s="205"/>
      <c r="B37" s="271"/>
      <c r="C37" s="271"/>
      <c r="D37" s="25" t="s">
        <v>1409</v>
      </c>
      <c r="E37" s="271"/>
      <c r="F37" s="271"/>
      <c r="G37" s="271"/>
      <c r="H37" s="271"/>
      <c r="I37" s="271"/>
      <c r="J37" s="271"/>
      <c r="K37" s="245"/>
      <c r="L37" s="214" t="s">
        <v>1284</v>
      </c>
      <c r="M37" s="19">
        <v>0</v>
      </c>
      <c r="N37" s="214" t="s">
        <v>1410</v>
      </c>
      <c r="O37" s="214" t="s">
        <v>1411</v>
      </c>
      <c r="P37" s="19">
        <v>0</v>
      </c>
      <c r="Q37" s="271"/>
      <c r="R37" s="271"/>
      <c r="S37" s="224" t="s">
        <v>1412</v>
      </c>
      <c r="T37" s="217">
        <v>0</v>
      </c>
      <c r="U37" s="7"/>
      <c r="V37" s="7"/>
      <c r="W37" s="7"/>
      <c r="X37" s="7"/>
      <c r="Y37" s="7"/>
      <c r="Z37" s="7"/>
    </row>
    <row r="38" spans="1:26" ht="223.5" customHeight="1">
      <c r="A38" s="406" t="s">
        <v>1413</v>
      </c>
      <c r="B38" s="417" t="s">
        <v>213</v>
      </c>
      <c r="C38" s="413" t="s">
        <v>1414</v>
      </c>
      <c r="D38" s="25" t="s">
        <v>1415</v>
      </c>
      <c r="E38" s="413" t="s">
        <v>1416</v>
      </c>
      <c r="F38" s="413" t="s">
        <v>1417</v>
      </c>
      <c r="G38" s="413" t="s">
        <v>1418</v>
      </c>
      <c r="H38" s="413" t="s">
        <v>821</v>
      </c>
      <c r="I38" s="413" t="s">
        <v>1419</v>
      </c>
      <c r="J38" s="416" t="s">
        <v>400</v>
      </c>
      <c r="K38" s="214" t="s">
        <v>1420</v>
      </c>
      <c r="L38" s="214" t="s">
        <v>1370</v>
      </c>
      <c r="M38" s="187">
        <v>0.33329999999999999</v>
      </c>
      <c r="N38" s="214" t="s">
        <v>1401</v>
      </c>
      <c r="O38" s="214" t="s">
        <v>1421</v>
      </c>
      <c r="P38" s="187">
        <v>0.66</v>
      </c>
      <c r="Q38" s="215" t="s">
        <v>1422</v>
      </c>
      <c r="R38" s="216"/>
      <c r="S38" s="218" t="s">
        <v>1423</v>
      </c>
      <c r="T38" s="217">
        <v>1</v>
      </c>
      <c r="U38" s="7"/>
      <c r="V38" s="7"/>
      <c r="W38" s="7"/>
      <c r="X38" s="7"/>
      <c r="Y38" s="7"/>
      <c r="Z38" s="7"/>
    </row>
    <row r="39" spans="1:26" ht="207.75" customHeight="1">
      <c r="A39" s="270"/>
      <c r="B39" s="270"/>
      <c r="C39" s="270"/>
      <c r="D39" s="234" t="s">
        <v>1424</v>
      </c>
      <c r="E39" s="270"/>
      <c r="F39" s="270"/>
      <c r="G39" s="270"/>
      <c r="H39" s="270"/>
      <c r="I39" s="270"/>
      <c r="J39" s="270"/>
      <c r="K39" s="214"/>
      <c r="L39" s="214" t="s">
        <v>1225</v>
      </c>
      <c r="M39" s="19">
        <v>0</v>
      </c>
      <c r="N39" s="214" t="s">
        <v>1407</v>
      </c>
      <c r="O39" s="214" t="s">
        <v>1425</v>
      </c>
      <c r="P39" s="19">
        <v>0.66</v>
      </c>
      <c r="Q39" s="219" t="s">
        <v>1426</v>
      </c>
      <c r="R39" s="216"/>
      <c r="S39" s="218" t="s">
        <v>1427</v>
      </c>
      <c r="T39" s="217">
        <v>0.66</v>
      </c>
      <c r="U39" s="7"/>
      <c r="V39" s="7"/>
      <c r="W39" s="7"/>
      <c r="X39" s="7"/>
      <c r="Y39" s="7"/>
      <c r="Z39" s="7"/>
    </row>
    <row r="40" spans="1:26" ht="64">
      <c r="A40" s="270"/>
      <c r="B40" s="271"/>
      <c r="C40" s="271"/>
      <c r="D40" s="246" t="s">
        <v>1428</v>
      </c>
      <c r="E40" s="271"/>
      <c r="F40" s="271"/>
      <c r="G40" s="271"/>
      <c r="H40" s="271"/>
      <c r="I40" s="271"/>
      <c r="J40" s="271"/>
      <c r="K40" s="214"/>
      <c r="L40" s="214" t="s">
        <v>1284</v>
      </c>
      <c r="M40" s="19">
        <v>0</v>
      </c>
      <c r="N40" s="214" t="s">
        <v>1410</v>
      </c>
      <c r="O40" s="214" t="s">
        <v>1429</v>
      </c>
      <c r="P40" s="19">
        <v>0.66</v>
      </c>
      <c r="Q40" s="219" t="s">
        <v>1430</v>
      </c>
      <c r="R40" s="216"/>
      <c r="S40" s="218" t="s">
        <v>1431</v>
      </c>
      <c r="T40" s="217">
        <v>0.66</v>
      </c>
      <c r="U40" s="7"/>
      <c r="V40" s="7"/>
      <c r="W40" s="7"/>
      <c r="X40" s="7"/>
      <c r="Y40" s="7"/>
      <c r="Z40" s="7"/>
    </row>
    <row r="41" spans="1:26" ht="50.25" customHeight="1">
      <c r="A41" s="270"/>
      <c r="B41" s="422" t="s">
        <v>235</v>
      </c>
      <c r="C41" s="414" t="s">
        <v>1432</v>
      </c>
      <c r="D41" s="213" t="s">
        <v>1433</v>
      </c>
      <c r="E41" s="414" t="s">
        <v>1434</v>
      </c>
      <c r="F41" s="380" t="s">
        <v>1435</v>
      </c>
      <c r="G41" s="415" t="s">
        <v>1436</v>
      </c>
      <c r="H41" s="415" t="s">
        <v>1397</v>
      </c>
      <c r="I41" s="413"/>
      <c r="J41" s="416" t="s">
        <v>400</v>
      </c>
      <c r="K41" s="245" t="s">
        <v>1437</v>
      </c>
      <c r="L41" s="214" t="s">
        <v>1284</v>
      </c>
      <c r="M41" s="19">
        <v>0</v>
      </c>
      <c r="N41" s="216"/>
      <c r="O41" s="214" t="s">
        <v>1438</v>
      </c>
      <c r="P41" s="19">
        <v>0</v>
      </c>
      <c r="Q41" s="232"/>
      <c r="R41" s="216"/>
      <c r="S41" s="224" t="s">
        <v>1439</v>
      </c>
      <c r="T41" s="217">
        <v>0</v>
      </c>
      <c r="U41" s="7"/>
      <c r="V41" s="7"/>
      <c r="W41" s="7"/>
      <c r="X41" s="7"/>
      <c r="Y41" s="7"/>
      <c r="Z41" s="7"/>
    </row>
    <row r="42" spans="1:26" ht="57.75" customHeight="1">
      <c r="A42" s="271"/>
      <c r="B42" s="271"/>
      <c r="C42" s="271"/>
      <c r="D42" s="213" t="s">
        <v>1440</v>
      </c>
      <c r="E42" s="271"/>
      <c r="F42" s="271"/>
      <c r="G42" s="271"/>
      <c r="H42" s="271"/>
      <c r="I42" s="271"/>
      <c r="J42" s="271"/>
      <c r="K42" s="245"/>
      <c r="L42" s="214" t="s">
        <v>1284</v>
      </c>
      <c r="M42" s="19">
        <v>0</v>
      </c>
      <c r="N42" s="216"/>
      <c r="O42" s="214" t="s">
        <v>1438</v>
      </c>
      <c r="P42" s="19">
        <v>0</v>
      </c>
      <c r="Q42" s="232"/>
      <c r="R42" s="216"/>
      <c r="S42" s="224" t="s">
        <v>1439</v>
      </c>
      <c r="T42" s="217">
        <v>0</v>
      </c>
      <c r="U42" s="7"/>
      <c r="V42" s="7"/>
      <c r="W42" s="7"/>
      <c r="X42" s="7"/>
      <c r="Y42" s="7"/>
      <c r="Z42" s="7"/>
    </row>
    <row r="43" spans="1:26" ht="136.5" customHeight="1">
      <c r="A43" s="406" t="s">
        <v>1441</v>
      </c>
      <c r="B43" s="247" t="s">
        <v>998</v>
      </c>
      <c r="C43" s="213" t="s">
        <v>1442</v>
      </c>
      <c r="D43" s="213" t="s">
        <v>1443</v>
      </c>
      <c r="E43" s="213" t="s">
        <v>1444</v>
      </c>
      <c r="F43" s="181" t="s">
        <v>1445</v>
      </c>
      <c r="G43" s="213" t="s">
        <v>1446</v>
      </c>
      <c r="H43" s="213" t="s">
        <v>1447</v>
      </c>
      <c r="I43" s="213" t="s">
        <v>1448</v>
      </c>
      <c r="J43" s="248" t="s">
        <v>400</v>
      </c>
      <c r="K43" s="221"/>
      <c r="L43" s="214" t="s">
        <v>1284</v>
      </c>
      <c r="M43" s="19">
        <v>0</v>
      </c>
      <c r="N43" s="166" t="s">
        <v>1449</v>
      </c>
      <c r="O43" s="214" t="s">
        <v>1450</v>
      </c>
      <c r="P43" s="19">
        <v>0.66</v>
      </c>
      <c r="Q43" s="219" t="s">
        <v>1451</v>
      </c>
      <c r="R43" s="216"/>
      <c r="S43" s="218" t="s">
        <v>1452</v>
      </c>
      <c r="T43" s="217">
        <v>0.66</v>
      </c>
      <c r="U43" s="7"/>
      <c r="V43" s="7"/>
      <c r="W43" s="7"/>
      <c r="X43" s="7"/>
      <c r="Y43" s="7"/>
      <c r="Z43" s="7"/>
    </row>
    <row r="44" spans="1:26" ht="189" customHeight="1">
      <c r="A44" s="270"/>
      <c r="B44" s="247" t="s">
        <v>300</v>
      </c>
      <c r="C44" s="213" t="s">
        <v>1453</v>
      </c>
      <c r="D44" s="213"/>
      <c r="E44" s="213" t="s">
        <v>1454</v>
      </c>
      <c r="F44" s="213" t="s">
        <v>1455</v>
      </c>
      <c r="G44" s="213" t="s">
        <v>1456</v>
      </c>
      <c r="H44" s="213" t="s">
        <v>1281</v>
      </c>
      <c r="I44" s="213" t="s">
        <v>1282</v>
      </c>
      <c r="J44" s="213" t="s">
        <v>1457</v>
      </c>
      <c r="K44" s="30" t="s">
        <v>1458</v>
      </c>
      <c r="L44" s="214" t="s">
        <v>1459</v>
      </c>
      <c r="M44" s="187">
        <v>0.33329999999999999</v>
      </c>
      <c r="N44" s="216"/>
      <c r="O44" s="214" t="s">
        <v>1438</v>
      </c>
      <c r="P44" s="187">
        <v>0</v>
      </c>
      <c r="Q44" s="215" t="s">
        <v>1460</v>
      </c>
      <c r="R44" s="216" t="s">
        <v>1461</v>
      </c>
      <c r="S44" s="218" t="s">
        <v>1462</v>
      </c>
      <c r="T44" s="217">
        <v>0.6</v>
      </c>
      <c r="U44" s="7"/>
      <c r="V44" s="7"/>
      <c r="W44" s="7"/>
      <c r="X44" s="7"/>
      <c r="Y44" s="7"/>
      <c r="Z44" s="7"/>
    </row>
    <row r="45" spans="1:26" ht="111" customHeight="1">
      <c r="A45" s="270"/>
      <c r="B45" s="247" t="s">
        <v>305</v>
      </c>
      <c r="C45" s="213" t="s">
        <v>1463</v>
      </c>
      <c r="D45" s="213"/>
      <c r="E45" s="213" t="s">
        <v>1464</v>
      </c>
      <c r="F45" s="213" t="s">
        <v>1465</v>
      </c>
      <c r="G45" s="181" t="s">
        <v>1466</v>
      </c>
      <c r="H45" s="213" t="s">
        <v>1281</v>
      </c>
      <c r="I45" s="213" t="s">
        <v>1282</v>
      </c>
      <c r="J45" s="213" t="s">
        <v>1467</v>
      </c>
      <c r="K45" s="215" t="s">
        <v>1468</v>
      </c>
      <c r="L45" s="226" t="s">
        <v>1469</v>
      </c>
      <c r="M45" s="19">
        <v>0</v>
      </c>
      <c r="N45" s="216"/>
      <c r="O45" s="214" t="s">
        <v>1438</v>
      </c>
      <c r="P45" s="19">
        <v>0</v>
      </c>
      <c r="Q45" s="30" t="s">
        <v>1470</v>
      </c>
      <c r="R45" s="216" t="s">
        <v>1471</v>
      </c>
      <c r="S45" s="218" t="s">
        <v>1472</v>
      </c>
      <c r="T45" s="217">
        <v>0.6</v>
      </c>
      <c r="U45" s="7"/>
      <c r="V45" s="7"/>
      <c r="W45" s="7"/>
      <c r="X45" s="7"/>
      <c r="Y45" s="7"/>
      <c r="Z45" s="7"/>
    </row>
    <row r="46" spans="1:26" ht="57" customHeight="1">
      <c r="A46" s="270"/>
      <c r="B46" s="420" t="s">
        <v>314</v>
      </c>
      <c r="C46" s="307" t="s">
        <v>1473</v>
      </c>
      <c r="D46" s="49" t="s">
        <v>1474</v>
      </c>
      <c r="E46" s="414" t="s">
        <v>1475</v>
      </c>
      <c r="F46" s="414" t="s">
        <v>1476</v>
      </c>
      <c r="G46" s="414" t="s">
        <v>1477</v>
      </c>
      <c r="H46" s="421" t="s">
        <v>1249</v>
      </c>
      <c r="I46" s="414" t="s">
        <v>1478</v>
      </c>
      <c r="J46" s="419" t="s">
        <v>1479</v>
      </c>
      <c r="K46" s="249"/>
      <c r="L46" s="214" t="s">
        <v>1480</v>
      </c>
      <c r="M46" s="19">
        <v>0</v>
      </c>
      <c r="N46" s="214" t="s">
        <v>1481</v>
      </c>
      <c r="O46" s="214" t="s">
        <v>1482</v>
      </c>
      <c r="P46" s="19">
        <v>0</v>
      </c>
      <c r="Q46" s="250"/>
      <c r="R46" s="216"/>
      <c r="S46" s="224" t="s">
        <v>1483</v>
      </c>
      <c r="T46" s="217">
        <v>0</v>
      </c>
      <c r="U46" s="7"/>
      <c r="V46" s="7"/>
      <c r="W46" s="7"/>
      <c r="X46" s="7"/>
      <c r="Y46" s="7"/>
      <c r="Z46" s="7"/>
    </row>
    <row r="47" spans="1:26" ht="46.5" customHeight="1">
      <c r="A47" s="271"/>
      <c r="B47" s="271"/>
      <c r="C47" s="271"/>
      <c r="D47" s="49" t="s">
        <v>1484</v>
      </c>
      <c r="E47" s="271"/>
      <c r="F47" s="271"/>
      <c r="G47" s="271"/>
      <c r="H47" s="271"/>
      <c r="I47" s="271"/>
      <c r="J47" s="271"/>
      <c r="K47" s="249"/>
      <c r="L47" s="239" t="s">
        <v>1485</v>
      </c>
      <c r="M47" s="19">
        <v>0</v>
      </c>
      <c r="N47" s="214" t="s">
        <v>1481</v>
      </c>
      <c r="O47" s="214" t="s">
        <v>1482</v>
      </c>
      <c r="P47" s="19">
        <v>0</v>
      </c>
      <c r="Q47" s="250"/>
      <c r="R47" s="216"/>
      <c r="S47" s="224" t="s">
        <v>1483</v>
      </c>
      <c r="T47" s="217">
        <v>0</v>
      </c>
      <c r="U47" s="7"/>
      <c r="V47" s="7"/>
      <c r="W47" s="7"/>
      <c r="X47" s="7"/>
      <c r="Y47" s="7"/>
      <c r="Z47" s="7"/>
    </row>
    <row r="48" spans="1:26" ht="15.75" customHeight="1">
      <c r="A48" s="251"/>
      <c r="B48" s="251"/>
      <c r="C48" s="251"/>
      <c r="D48" s="251"/>
      <c r="E48" s="251"/>
      <c r="F48" s="251"/>
      <c r="G48" s="251"/>
      <c r="H48" s="251"/>
      <c r="I48" s="251"/>
      <c r="J48" s="251"/>
      <c r="K48" s="252"/>
      <c r="L48" s="251"/>
      <c r="M48" s="253">
        <f>SUM(M7:M47)/41</f>
        <v>8.9421951219512186E-2</v>
      </c>
      <c r="N48" s="251"/>
      <c r="O48" s="251"/>
      <c r="P48" s="253">
        <f>SUM(P7:P47)/41</f>
        <v>0.33</v>
      </c>
      <c r="Q48" s="251"/>
      <c r="R48" s="251"/>
      <c r="S48" s="251"/>
      <c r="T48" s="254">
        <f>SUM(T7:T47)/41</f>
        <v>0.62073170731707328</v>
      </c>
      <c r="U48" s="7"/>
      <c r="V48" s="7"/>
      <c r="W48" s="7"/>
      <c r="X48" s="7"/>
      <c r="Y48" s="7"/>
      <c r="Z48" s="7"/>
    </row>
    <row r="49" spans="1:26" ht="15.75" customHeight="1">
      <c r="A49" s="255"/>
      <c r="B49" s="255"/>
      <c r="C49" s="255"/>
      <c r="D49" s="255"/>
      <c r="E49" s="255"/>
      <c r="F49" s="255"/>
      <c r="G49" s="255"/>
      <c r="H49" s="255"/>
      <c r="I49" s="255"/>
      <c r="J49" s="255"/>
      <c r="K49" s="256"/>
      <c r="L49" s="7"/>
      <c r="M49" s="7"/>
      <c r="N49" s="7"/>
      <c r="O49" s="7"/>
      <c r="P49" s="7"/>
      <c r="Q49" s="7"/>
      <c r="R49" s="7"/>
      <c r="S49" s="7"/>
      <c r="T49" s="7"/>
      <c r="U49" s="7"/>
      <c r="V49" s="7"/>
      <c r="W49" s="7"/>
      <c r="X49" s="7"/>
      <c r="Y49" s="7"/>
      <c r="Z49" s="7"/>
    </row>
    <row r="50" spans="1:26" ht="15.75" customHeight="1">
      <c r="A50" s="255"/>
      <c r="B50" s="255"/>
      <c r="C50" s="255"/>
      <c r="D50" s="255"/>
      <c r="E50" s="255"/>
      <c r="F50" s="255"/>
      <c r="G50" s="255"/>
      <c r="H50" s="255"/>
      <c r="I50" s="255"/>
      <c r="J50" s="255"/>
      <c r="K50" s="256"/>
      <c r="L50" s="7"/>
      <c r="M50" s="7"/>
      <c r="N50" s="7"/>
      <c r="O50" s="7"/>
      <c r="P50" s="7"/>
      <c r="Q50" s="7"/>
      <c r="R50" s="7"/>
      <c r="S50" s="7"/>
      <c r="T50" s="7"/>
      <c r="U50" s="7"/>
      <c r="V50" s="7"/>
      <c r="W50" s="7"/>
      <c r="X50" s="7"/>
      <c r="Y50" s="7"/>
      <c r="Z50" s="7"/>
    </row>
    <row r="51" spans="1:26" ht="15.75" customHeight="1">
      <c r="A51" s="255"/>
      <c r="B51" s="255"/>
      <c r="C51" s="255"/>
      <c r="D51" s="255"/>
      <c r="E51" s="255"/>
      <c r="F51" s="255"/>
      <c r="G51" s="255"/>
      <c r="H51" s="255"/>
      <c r="I51" s="255"/>
      <c r="J51" s="255"/>
      <c r="K51" s="256"/>
      <c r="L51" s="7"/>
      <c r="M51" s="7"/>
      <c r="N51" s="7"/>
      <c r="O51" s="7"/>
      <c r="P51" s="7"/>
      <c r="Q51" s="7"/>
      <c r="R51" s="7"/>
      <c r="S51" s="7"/>
      <c r="T51" s="7"/>
      <c r="U51" s="7"/>
      <c r="V51" s="7"/>
      <c r="W51" s="7"/>
      <c r="X51" s="7"/>
      <c r="Y51" s="7"/>
      <c r="Z51" s="7"/>
    </row>
    <row r="52" spans="1:26" ht="15.75" customHeight="1">
      <c r="A52" s="255"/>
      <c r="B52" s="255"/>
      <c r="C52" s="255"/>
      <c r="D52" s="255"/>
      <c r="E52" s="255"/>
      <c r="F52" s="255"/>
      <c r="G52" s="255"/>
      <c r="H52" s="255"/>
      <c r="I52" s="255"/>
      <c r="J52" s="255"/>
      <c r="K52" s="256"/>
      <c r="L52" s="7"/>
      <c r="M52" s="7"/>
      <c r="N52" s="7"/>
      <c r="O52" s="7"/>
      <c r="P52" s="7"/>
      <c r="Q52" s="7"/>
      <c r="R52" s="7"/>
      <c r="S52" s="7"/>
      <c r="T52" s="7"/>
      <c r="U52" s="7"/>
      <c r="V52" s="7"/>
      <c r="W52" s="7"/>
      <c r="X52" s="7"/>
      <c r="Y52" s="7"/>
      <c r="Z52" s="7"/>
    </row>
    <row r="53" spans="1:26" ht="15.75" customHeight="1">
      <c r="A53" s="255"/>
      <c r="B53" s="255"/>
      <c r="C53" s="255"/>
      <c r="D53" s="255"/>
      <c r="E53" s="255"/>
      <c r="F53" s="255"/>
      <c r="G53" s="255"/>
      <c r="H53" s="255"/>
      <c r="I53" s="255"/>
      <c r="J53" s="255"/>
      <c r="K53" s="256"/>
      <c r="L53" s="7"/>
      <c r="M53" s="7"/>
      <c r="N53" s="7"/>
      <c r="O53" s="7"/>
      <c r="P53" s="7"/>
      <c r="Q53" s="7"/>
      <c r="R53" s="7"/>
      <c r="S53" s="7"/>
      <c r="T53" s="7"/>
      <c r="U53" s="7"/>
      <c r="V53" s="7"/>
      <c r="W53" s="7"/>
      <c r="X53" s="7"/>
      <c r="Y53" s="7"/>
      <c r="Z53" s="7"/>
    </row>
    <row r="54" spans="1:26" ht="15.75" customHeight="1">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5.75" customHeight="1">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5.75" customHeight="1">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5.75" customHeight="1">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5.75" customHeight="1">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5.75" customHeight="1">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5.75" customHeight="1">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5.75" customHeight="1">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5.75" customHeight="1">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5.75" customHeight="1">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5.75" customHeight="1">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5.75" customHeight="1">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5.75" customHeight="1">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5.75" customHeight="1">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5.75" customHeight="1">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5.75" customHeight="1">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5.75" customHeight="1">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5.75" customHeight="1">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5.75" customHeight="1">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5.75" customHeight="1">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5.75" customHeight="1">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5.75" customHeight="1">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5.75" customHeight="1">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5.75" customHeight="1">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5.75" customHeight="1">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5.75" customHeight="1">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5.75" customHeight="1">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5.75" customHeight="1">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5.75" customHeight="1">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5.75" customHeight="1">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5.75" customHeight="1">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5.75" customHeight="1">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5.75" customHeight="1">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5.75" customHeight="1">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5.75" customHeight="1">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5.75" customHeight="1">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5.75" customHeight="1">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5.75" customHeight="1">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5.75" customHeight="1">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5.75" customHeight="1">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5.75" customHeight="1">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5.75" customHeight="1">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5.75" customHeight="1">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5.75" customHeight="1">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5.75" customHeight="1">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5.75" customHeight="1">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5.7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spans="1:26" ht="15.75" customHeight="1">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spans="1:26" ht="15.75" customHeight="1">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spans="1:26" ht="15.75" customHeight="1">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spans="1:26" ht="15.75" customHeight="1">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spans="1:26" ht="15.75" customHeight="1">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spans="1:26" ht="15.75" customHeight="1">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sheetProtection algorithmName="SHA-512" hashValue="UknHMiGnEYbKEnlpa/HpRtlIv2DXVSMjVC4ShmQc2f/4GdHOE/7TN+6cwH1hyYeF2ETT3ivhruW2/k37uVoGRg==" saltValue="bw7f5bG2S99RXqM159AGjQ==" spinCount="100000" sheet="1" formatCells="0" formatColumns="0" formatRows="0" insertColumns="0" insertRows="0" insertHyperlinks="0" deleteColumns="0" deleteRows="0" sort="0" autoFilter="0" pivotTables="0"/>
  <mergeCells count="103">
    <mergeCell ref="N5:P5"/>
    <mergeCell ref="Q5:T5"/>
    <mergeCell ref="B6:D6"/>
    <mergeCell ref="H7:H11"/>
    <mergeCell ref="I7:I11"/>
    <mergeCell ref="J7:J11"/>
    <mergeCell ref="A5:A6"/>
    <mergeCell ref="A7:A11"/>
    <mergeCell ref="B7:B11"/>
    <mergeCell ref="C7:C11"/>
    <mergeCell ref="E7:E11"/>
    <mergeCell ref="F7:F11"/>
    <mergeCell ref="G7:G11"/>
    <mergeCell ref="B21:B23"/>
    <mergeCell ref="C21:C23"/>
    <mergeCell ref="E21:E23"/>
    <mergeCell ref="F21:F23"/>
    <mergeCell ref="G21:G23"/>
    <mergeCell ref="A1:A4"/>
    <mergeCell ref="B1:J1"/>
    <mergeCell ref="B5:J5"/>
    <mergeCell ref="K5:M5"/>
    <mergeCell ref="Q19:Q20"/>
    <mergeCell ref="Q21:Q23"/>
    <mergeCell ref="R21:R23"/>
    <mergeCell ref="F16:F20"/>
    <mergeCell ref="G16:G20"/>
    <mergeCell ref="I16:I20"/>
    <mergeCell ref="J16:J20"/>
    <mergeCell ref="Q16:Q18"/>
    <mergeCell ref="R16:R18"/>
    <mergeCell ref="R19:R20"/>
    <mergeCell ref="B35:B37"/>
    <mergeCell ref="C35:C37"/>
    <mergeCell ref="A38:A42"/>
    <mergeCell ref="G27:G30"/>
    <mergeCell ref="H27:H30"/>
    <mergeCell ref="I27:I30"/>
    <mergeCell ref="J27:J30"/>
    <mergeCell ref="Q35:Q37"/>
    <mergeCell ref="R35:R37"/>
    <mergeCell ref="E27:E30"/>
    <mergeCell ref="F27:F30"/>
    <mergeCell ref="F31:F34"/>
    <mergeCell ref="G31:G34"/>
    <mergeCell ref="H31:H34"/>
    <mergeCell ref="I31:I34"/>
    <mergeCell ref="J31:J34"/>
    <mergeCell ref="E35:E37"/>
    <mergeCell ref="F35:F37"/>
    <mergeCell ref="G35:G37"/>
    <mergeCell ref="H35:H37"/>
    <mergeCell ref="I35:I37"/>
    <mergeCell ref="J35:J37"/>
    <mergeCell ref="I46:I47"/>
    <mergeCell ref="J46:J47"/>
    <mergeCell ref="A43:A47"/>
    <mergeCell ref="B46:B47"/>
    <mergeCell ref="C46:C47"/>
    <mergeCell ref="E46:E47"/>
    <mergeCell ref="F46:F47"/>
    <mergeCell ref="G46:G47"/>
    <mergeCell ref="H46:H47"/>
    <mergeCell ref="H21:H23"/>
    <mergeCell ref="I21:I23"/>
    <mergeCell ref="J21:J23"/>
    <mergeCell ref="A12:A15"/>
    <mergeCell ref="C12:C15"/>
    <mergeCell ref="F12:F15"/>
    <mergeCell ref="G12:G15"/>
    <mergeCell ref="H12:H15"/>
    <mergeCell ref="A16:A31"/>
    <mergeCell ref="H16:H20"/>
    <mergeCell ref="E31:E34"/>
    <mergeCell ref="B27:B30"/>
    <mergeCell ref="C27:C30"/>
    <mergeCell ref="B31:B34"/>
    <mergeCell ref="C31:C34"/>
    <mergeCell ref="I12:I15"/>
    <mergeCell ref="J12:J15"/>
    <mergeCell ref="B12:B15"/>
    <mergeCell ref="B16:B18"/>
    <mergeCell ref="E12:E15"/>
    <mergeCell ref="E16:E20"/>
    <mergeCell ref="C16:C18"/>
    <mergeCell ref="B19:B20"/>
    <mergeCell ref="C19:C20"/>
    <mergeCell ref="E38:E40"/>
    <mergeCell ref="E41:E42"/>
    <mergeCell ref="F41:F42"/>
    <mergeCell ref="G41:G42"/>
    <mergeCell ref="H41:H42"/>
    <mergeCell ref="I41:I42"/>
    <mergeCell ref="J41:J42"/>
    <mergeCell ref="B38:B40"/>
    <mergeCell ref="C38:C40"/>
    <mergeCell ref="F38:F40"/>
    <mergeCell ref="G38:G40"/>
    <mergeCell ref="H38:H40"/>
    <mergeCell ref="I38:I40"/>
    <mergeCell ref="J38:J40"/>
    <mergeCell ref="B41:B42"/>
    <mergeCell ref="C41:C42"/>
  </mergeCells>
  <hyperlinks>
    <hyperlink ref="L27" r:id="rId1" xr:uid="{00000000-0004-0000-0600-000000000000}"/>
    <hyperlink ref="N29" r:id="rId2" xr:uid="{00000000-0004-0000-0600-000001000000}"/>
    <hyperlink ref="N30" r:id="rId3" xr:uid="{00000000-0004-0000-0600-000002000000}"/>
  </hyperlinks>
  <pageMargins left="0.70866141732283472" right="0.70866141732283472" top="0.74803149606299213" bottom="0.74803149606299213" header="0" footer="0"/>
  <pageSetup scale="55" orientation="landscape"/>
  <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7</vt:i4>
      </vt:variant>
    </vt:vector>
  </HeadingPairs>
  <TitlesOfParts>
    <vt:vector size="7" baseType="lpstr">
      <vt:lpstr>Gestión de Riesgos</vt:lpstr>
      <vt:lpstr>Riesgos de Corrupción</vt:lpstr>
      <vt:lpstr>Racionalización de Trámites</vt:lpstr>
      <vt:lpstr>RendiciónCuentas</vt:lpstr>
      <vt:lpstr>Atención al Ciudadano</vt:lpstr>
      <vt:lpstr>Tranparencia y Acceso a Inf. </vt:lpstr>
      <vt:lpstr>Participación Ciudadana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 Alfredo Sanchez Diaz</dc:creator>
  <cp:lastModifiedBy>LINA MARIA SANCHEZ RIVAS</cp:lastModifiedBy>
  <dcterms:created xsi:type="dcterms:W3CDTF">2020-01-16T16:00:43Z</dcterms:created>
  <dcterms:modified xsi:type="dcterms:W3CDTF">2021-10-22T21:11:14Z</dcterms:modified>
</cp:coreProperties>
</file>