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055" windowHeight="4620" activeTab="0"/>
  </bookViews>
  <sheets>
    <sheet name="IngEnerDic2016Definit dcp" sheetId="1" r:id="rId1"/>
    <sheet name="Hoja1" sheetId="2" r:id="rId2"/>
  </sheets>
  <definedNames>
    <definedName name="_xlnm.Print_Titles" localSheetId="0">'IngEnerDic2016Definit dcp'!$11:$11</definedName>
  </definedNames>
  <calcPr fullCalcOnLoad="1"/>
</workbook>
</file>

<file path=xl/sharedStrings.xml><?xml version="1.0" encoding="utf-8"?>
<sst xmlns="http://schemas.openxmlformats.org/spreadsheetml/2006/main" count="1082" uniqueCount="385">
  <si>
    <t>DIRECCION DE PRESUPUESTO</t>
  </si>
  <si>
    <t>EJECUCION PRESUPUESTAL DE INGRESOS- DETALLE</t>
  </si>
  <si>
    <t>Vigencia 2016  Periodo de:   1  a   13</t>
  </si>
  <si>
    <t>Centro gestor: 1106..7199</t>
  </si>
  <si>
    <t>Area Funcional: *</t>
  </si>
  <si>
    <t>Pos. Pre:       IR:1:0-00-.0-0..IR:4:9-9</t>
  </si>
  <si>
    <t>Fondo:          *</t>
  </si>
  <si>
    <t>Columna clave</t>
  </si>
  <si>
    <t>Apropiac Inicial</t>
  </si>
  <si>
    <t>Modificaciones</t>
  </si>
  <si>
    <t>Apropiacion Total</t>
  </si>
  <si>
    <t>Recaudo</t>
  </si>
  <si>
    <t>Ing x Recaudar</t>
  </si>
  <si>
    <t>SaldoFacturas</t>
  </si>
  <si>
    <t>% Ejecución</t>
  </si>
  <si>
    <t>GRAN TOTAL</t>
  </si>
  <si>
    <t>1106     SECRETARIA HACIENDA</t>
  </si>
  <si>
    <t>1-0100  RECURSO ORDINARIO</t>
  </si>
  <si>
    <t>IR:1:1-01-01     IMPUESTO SOBRE VEHICULOS AUTOMOTORES</t>
  </si>
  <si>
    <t>TI.A.1.2.1        Vehicul Automotores Vig A</t>
  </si>
  <si>
    <t>IR:1:1-01-02     IMPUESTO DE REGISTRO</t>
  </si>
  <si>
    <t>TI.A.1.13         Impuesto de Registro</t>
  </si>
  <si>
    <t>IR:1:1-02-01     IMPUESTO CONSUMO CIGARRILLO NACIONAL</t>
  </si>
  <si>
    <t>TI.A.1.18.1.1     Impu Cons Cigarrillo Taba</t>
  </si>
  <si>
    <t>IR:1:1-02-03     IMPUESTO CONSUMO CERVEZA NACIONAL</t>
  </si>
  <si>
    <t>TI.A.1.16.1       Imu cons cerveza produ Na</t>
  </si>
  <si>
    <t>IR:1:1-02-04     IMPUESTO CONSUMO CERVEZA EXTRANJERA</t>
  </si>
  <si>
    <t>TI.A.1.16.2       Impu Cons Cerveza produ e</t>
  </si>
  <si>
    <t>IR:1:1-02-06     IMPUESTO CONSUMO VINOS NACIONALES</t>
  </si>
  <si>
    <t>TI.A.1.14.2.1.1   impu cons vin aperitiv si</t>
  </si>
  <si>
    <t>IR:1:1-02-07     IMPUESTO CONSUMO VINOS Y LICORES EXTRANJEROS</t>
  </si>
  <si>
    <t>TI.A.1.14.2.1.2   impu cons vin aperitiv si</t>
  </si>
  <si>
    <t>IR:1:1-02-08     DEGUELLO GANADO MAYOR</t>
  </si>
  <si>
    <t>TI.A.1.24         Deguiello de ganado mayor</t>
  </si>
  <si>
    <t>IR:1:1-02-16     SOBRETASA A LA GASOLINA MOTOR EXTRA  Y CORRIENTE</t>
  </si>
  <si>
    <t>TI.A.1.26         Sobretasa a la Gasolina</t>
  </si>
  <si>
    <t>IR:1:2-01-01     PARTICIPACIÓN EN EL PRECIO DE VENTA DE LOS PRODUCT</t>
  </si>
  <si>
    <t>TI.A.2.7.2.3      libre destinación</t>
  </si>
  <si>
    <t>IR:1:2-01-02     PARTICIPACIÓN EN EL PRECIO DE VENTA DE LOS PRODUCT</t>
  </si>
  <si>
    <t>IR:1:2-01-03     PARTICIPACION EN EL PRECIO DE VENTA DE LOS PRODUCT</t>
  </si>
  <si>
    <t>IR:1:2-03-01     OTROS INGRESOS NO TRIBUTARIOS</t>
  </si>
  <si>
    <t>TI.A.2.7.10       Otros no tributarios</t>
  </si>
  <si>
    <t>IR:1:2-06-01     CUOTAS DE FISCALIZACION</t>
  </si>
  <si>
    <t>TI.A.2.6.1.3.2    Proveniente estableci púb</t>
  </si>
  <si>
    <t>IR:1:2-A1-01     SERVICIO DE LAS INSPECCIONES DE TRANSITO</t>
  </si>
  <si>
    <t>TI.A.2.4.9        Servici transito transpor</t>
  </si>
  <si>
    <t>IR:1:2-A2-01     ARRENDAMIENTOS ESTACIONES REPETIDORAS DEL DEPARTAM</t>
  </si>
  <si>
    <t>TI.A.2.5.2        Alquiler maqui equipos</t>
  </si>
  <si>
    <t>IR:1:2-A2-02     ARRENDAMIENTOS</t>
  </si>
  <si>
    <t>TI.A.2.5.1        Arrendamientos</t>
  </si>
  <si>
    <t>IR:2:1-01-01     INTERESES</t>
  </si>
  <si>
    <t>TI.B.8.1.3        Ingr corri libre destin d</t>
  </si>
  <si>
    <t>IR:2:1-01-07     INTERESES FONDO DE CESANTIAS</t>
  </si>
  <si>
    <t>TI.B.8.2.3        Proveni otr recurs con de</t>
  </si>
  <si>
    <t>IR:2:2-02-01     EXCEDENTES FINANCIEROS (RECURSOS ORDINARIOS)</t>
  </si>
  <si>
    <t>TI.B.6.2.1.1.3    Ingr corri libre destin d</t>
  </si>
  <si>
    <t>IR:2:4-04-01     REINTEGRO CONVENIOS</t>
  </si>
  <si>
    <t>TI.B.13.10        Otros reintegros</t>
  </si>
  <si>
    <t>IR:2:5-05-02     EMPRESA DE LICORES DE CUNDINAMARCA (UTILIDADES)</t>
  </si>
  <si>
    <t>TI.B.11           Utilid exced finan (empre</t>
  </si>
  <si>
    <t>2-1800  CUOTA AUDITAJE</t>
  </si>
  <si>
    <t>2-1900  IVA LICORES-DEPORTES -G. Inversión</t>
  </si>
  <si>
    <t>IR:1:1-02-22     IVA LICORES - DEPORTES</t>
  </si>
  <si>
    <t>TI.A.1.15.2       IVA licores vin aperitiv</t>
  </si>
  <si>
    <t>IR:2:2-02-38     Excedentes financieros 2014(Iva Licores Deportes)</t>
  </si>
  <si>
    <t>TI.B.6.2.1.2.9    Otros Rec. Inversion</t>
  </si>
  <si>
    <t>2-2000  IVA TELEFOMOVIL-DEPORTES G. Inversión</t>
  </si>
  <si>
    <t>IR:1:1-02-23     IVA TELEFONIA MOVIL (DEPORTES)</t>
  </si>
  <si>
    <t>TI.A.1.40         Otros ingresos tributario</t>
  </si>
  <si>
    <t>IR:2:2-02-37     Excedentes financieros 2014(Iva Telefonia Movil</t>
  </si>
  <si>
    <t>2-2100  CIG. NAL- EXTRANJERO G. Inversión</t>
  </si>
  <si>
    <t>IR:1:2-05-02     IMPUESTO CIGARRILLOS NACIONALES (LEY 30/71)</t>
  </si>
  <si>
    <t>TI.A.2.6.2.1.890  En otros sectores</t>
  </si>
  <si>
    <t>IR:2:2-02-57     Excedentes financieros reservas 2015 (Recursos</t>
  </si>
  <si>
    <t>TI.B.6.2.2.2.9    Otr recurs forzosa invesi</t>
  </si>
  <si>
    <t>2-2200  CIG NAL-EXTRANJ. Funcionamiento</t>
  </si>
  <si>
    <t>IR:1:2-05-03     IMPUESTO CIGARRILLOS NACIONALES (LEY 30/71) COLDEP</t>
  </si>
  <si>
    <t>IR:2:2-02-58     Excedentes financieros impuesto cigarrillo Naciona</t>
  </si>
  <si>
    <t>3-0201  ESTAMPILLA PARA EL BENEFICIO DEL ADULTO</t>
  </si>
  <si>
    <t>IR:1:1-02-24     ESTAMPILLA PARA EL BENEFICIO DEL ADULTO MAYOR</t>
  </si>
  <si>
    <t>TI.A.28.1         Estampilla Adulto Mayor</t>
  </si>
  <si>
    <t>IR:2:2-02-59     Excedentes financieros estampilla para beneficio</t>
  </si>
  <si>
    <t>3-0202  20% ESTAMPILLA ADULTO MAYOR</t>
  </si>
  <si>
    <t>IR:3:1-01-67     20% ESTAMPILLA ADULTO MAYOR</t>
  </si>
  <si>
    <t>3-0220  ESTAMPILLA PRO-DESARROLLO UNIVERSIDAD</t>
  </si>
  <si>
    <t>IR:1:1-02-21     ESTAMPILLA PRO-DESARROLLO UNIVERSIDAD DE CUNDINAMA</t>
  </si>
  <si>
    <t>TI.A.28.8         Estampilla Pro Universida</t>
  </si>
  <si>
    <t>IR:2:2-02-45     Excedentes financieros (Estampilla Prodesarrollo</t>
  </si>
  <si>
    <t>3-0221  20% ESTAMPILLA PRO-DESARROLLO UNIVERSIDA</t>
  </si>
  <si>
    <t>IR:3:1-01-66     20% ESTAMPILLA PRO-DESARROLLO UNIVERSIDAD DE CUNDI</t>
  </si>
  <si>
    <t>3-0300  RECURSOS PRODESARROLLO</t>
  </si>
  <si>
    <t>IR:1:1-02-09     ESTAMPILLA PRO-DESARROLLO</t>
  </si>
  <si>
    <t>TI.A.1.28.5       Estampilla Prodesarrollo</t>
  </si>
  <si>
    <t>IR:2:2-02-03     EXCEDENTES FINANCIEROS ESTAMPILLA PRODESARROLLO</t>
  </si>
  <si>
    <t>3-0301  20% ESTAMPILLA PRO-DESARROLLO LEY 863/20</t>
  </si>
  <si>
    <t>IR:1:2-02-01     MULTAS POR INFRACCION Y REVISION</t>
  </si>
  <si>
    <t>TI.A.2.2.1        Transito y transporte</t>
  </si>
  <si>
    <t>IR:3:1-01-45     20% ESTAMPILLA PRO-DESARROLLO LEY 863/2003</t>
  </si>
  <si>
    <t>3-0400  ESTAMPILLA PROELECTRIFICACION</t>
  </si>
  <si>
    <t>IR:1:1-02-20     ESTAMPILLA PRO-ELECTRIFICACION</t>
  </si>
  <si>
    <t>TI.A.28.2         Estampilla ProElectrifica</t>
  </si>
  <si>
    <t>IR:2:2-02-04     EXCEDENTES FINANCIEROS ESTAMPILLA PROELECTRIFICACI</t>
  </si>
  <si>
    <t>3-0401  20% ESTAMPILLA PRO-ELECTRIFICACION LEY 8</t>
  </si>
  <si>
    <t>IR:3:1-01-48     20% ESTAMPILLA PRO-ELECTRIFICACION LEY 863/2003</t>
  </si>
  <si>
    <t>3-0500  ESTAMPILLA PROCULTURA</t>
  </si>
  <si>
    <t>IR:1:1-02-11     ESTAMPILLA PRO-CULTURA</t>
  </si>
  <si>
    <t>TI.A.1.28.4       Estampilla Pro-cultura</t>
  </si>
  <si>
    <t>IR:1:1-02-12     ESTAMPILLA PRO-CULTURA LEY 666/01</t>
  </si>
  <si>
    <t>IR:2:2-02-05     EXCEDENTES FINANCIEROS ESTAMPILLA PROCULTURA</t>
  </si>
  <si>
    <t>3-0501  20% ESTAMPILLA PRO-CULTURA LEY 863/2003</t>
  </si>
  <si>
    <t>IR:3:1-01-46     20% ESTAMPILLA PRO-CULTURA LEY 863/2003</t>
  </si>
  <si>
    <t>3-0700  RECURSOS PROHOSPITALES</t>
  </si>
  <si>
    <t>IR:1:1-02-14     ESTAMPILLA PRO-HOSPITALES UNIVERSITARIOS</t>
  </si>
  <si>
    <t>TI.A.1.28.7       Estampilla Pro-Hospitales</t>
  </si>
  <si>
    <t>IR:2:2-02-06     EXCEDENTES FINANCIEROS ESTAMPILLA PROHOSPITALES</t>
  </si>
  <si>
    <t>TI.A.1.28.8       Estampilla Pro Universid</t>
  </si>
  <si>
    <t>3-0701  20% ESTAMPILLA PRO-HOSPITALES LEY 645/20</t>
  </si>
  <si>
    <t>IR:3:1-01-47     20% ESTAMPILLA PRO-HOSPITALES LEY 645/2001</t>
  </si>
  <si>
    <t>3-1000  REC. IVATELEF.MOVIL.CULTURA</t>
  </si>
  <si>
    <t>IR:1:1-02-18     IVA TELEFONIA MOVIL (CULTURA)</t>
  </si>
  <si>
    <t>IR:2:2-02-12     EXCEDENTES FINANCIEROS IVA TELEFONIA CULTURA</t>
  </si>
  <si>
    <t>TI.B.6.2.1.2.111  SGP Educ pres servicio</t>
  </si>
  <si>
    <t>3-1100  RECURSOS FONPET</t>
  </si>
  <si>
    <t>IR:1:1-01-03     IMPUESTO DE REGISTRO -FONPET - DEPARTAMENTO</t>
  </si>
  <si>
    <t>IR:1:1-01-04     IMPUESTO DE REGISTRO -FONPET- NACION</t>
  </si>
  <si>
    <t>IR:2:2-02-68     Excedentes financieros recursos FONPET</t>
  </si>
  <si>
    <t>3-1200  REC. MEDIO AMBIENTE</t>
  </si>
  <si>
    <t>IR:2:2-02-11     EXCEDENTES FINANCIEROS ley 99 MEDIO AMBIENTE</t>
  </si>
  <si>
    <t>3-1300  REC. MUL. INFRAC.REVISION</t>
  </si>
  <si>
    <t>IR:2:2-02-07     EXCEDENTES FINANCIEROS MULTAS POR INFRACCIÓN Y REV</t>
  </si>
  <si>
    <t>3-1301  INT.MULT.INFRA.REVISION</t>
  </si>
  <si>
    <t>IR:2:1-01-03     INTERESES MULTAS POR INFRACCION Y REVISION</t>
  </si>
  <si>
    <t>IR:2:2-02-60     Excedentes financieros intereses multas por in-</t>
  </si>
  <si>
    <t>3-1400  TASA REC. REGISTRO</t>
  </si>
  <si>
    <t>IR:1:2-02-02     TASA RECUPERACIÓN IMPUESTO DE REGISTRO</t>
  </si>
  <si>
    <t>TI.A.2.1.90       Otras tasas (desagregar o</t>
  </si>
  <si>
    <t>IR:2:2-02-08     EXCEDENTES FINANCIEROS TASA DE REGISTRO</t>
  </si>
  <si>
    <t>3-1401  INT TASA REC.REGISTRO</t>
  </si>
  <si>
    <t>IR:2:1-01-04     INTERESES TASA RECUPERACION IMPUESTO DE REGISTRO</t>
  </si>
  <si>
    <t>IR:2:2-02-62     Excedentes financieros (Intereses Tasa de Registro</t>
  </si>
  <si>
    <t>3-1500  REC. TASA VEHICULOS</t>
  </si>
  <si>
    <t>IR:1:2-02-03     TASA RECUPERACION IMPUESTO SOBRE VEHICULOS AUTOMOT</t>
  </si>
  <si>
    <t>IR:2:2-02-09     EXCEDENTES FINANCIEROS TASA DE VEHICULOS</t>
  </si>
  <si>
    <t>3-1501  INT TASA REC. VEHICULOS AUTOM.</t>
  </si>
  <si>
    <t>IR:2:1-01-05     INTERESES TASA RECUPERACION IMPUESTO SOBRE VEHICUL</t>
  </si>
  <si>
    <t>IR:2:2-02-43     Excedentes financieros 2014(Intereses tasa Vehícu-</t>
  </si>
  <si>
    <t>3-1600  PART.SOBTASA A.C.P.M.</t>
  </si>
  <si>
    <t>IR:1:2-04-01     PARTICIPACION EN LA SOBRETASA AL ACPM</t>
  </si>
  <si>
    <t>TI.A.2.6.2.1.6    Sobretasa al ACPM</t>
  </si>
  <si>
    <t>3-1601  INT.PART.STASA ACPM</t>
  </si>
  <si>
    <t>IR:2:1-01-06     INTERESES PARTICIPACION SOBRETASA AL ACPM</t>
  </si>
  <si>
    <t>3-1700  FONDO ORDEN PUBLICO Y SEG. CIUDADANA</t>
  </si>
  <si>
    <t>IR:2:2-02-10     EXCEDENTES FINANCIEROS ORDEN PUBLICO</t>
  </si>
  <si>
    <t>IR:3:2-01-01     INGRESOS DEL FONDO DE ORDEN PUBLICO Y SEGURIDAD CI</t>
  </si>
  <si>
    <t>3-1701  INT F. ORDEN PUBLICO Y SEG CIUDADANA</t>
  </si>
  <si>
    <t>IR:2:1-01-08     INTERESES FONDO DE ORDEN PUBLICO Y SEGURIDAD CIUDA</t>
  </si>
  <si>
    <t>IR:2:2-02-23     Excedentes Financieros 2014(Intereses-Orden</t>
  </si>
  <si>
    <t>3-1800  FOND GESTION RIESGO DE DESASTRES</t>
  </si>
  <si>
    <t>IR:2:2-02-24     Excedentes Financieros 2014(IGestión del Riesgo)</t>
  </si>
  <si>
    <t>3-1900  FONDOREACTI.AGROPECUARIO</t>
  </si>
  <si>
    <t>IR:2:2-02-26     Excedentes Financieros 2014(Fondo de Reactivación</t>
  </si>
  <si>
    <t>3-2200  RECUR.NACION CONVENIO</t>
  </si>
  <si>
    <t>IR:1:2-05-06     Resolución 16480 del 5 oct 2015, suscrita por el</t>
  </si>
  <si>
    <t>TI.A.2.6.2.1.823  Alimentación escolar</t>
  </si>
  <si>
    <t>IR:1:2-05-07     Resol. 9537 mayo 16 2016 y No.10368 mayo 26 2016</t>
  </si>
  <si>
    <t>3-5000  Fondo  de Bomberos</t>
  </si>
  <si>
    <t>IR:1:1-01-05     IMPUESTO DE REGISTRO - BOMBEROS</t>
  </si>
  <si>
    <t>IR:2:2-02-25     Excedentes Financieros 2014(IFondo Departamental</t>
  </si>
  <si>
    <t>3-6000  FONDO DE RENTAS</t>
  </si>
  <si>
    <t>4-3300  REC.SIST.GEN.PARTICIPACIONES</t>
  </si>
  <si>
    <t>IR:1:2-05-01     SGP PLANES DEPARTAMENTAL DE  AGUAS - SIN SITUACIÓN</t>
  </si>
  <si>
    <t>TI.A.2.6.2.1.15   S.G.P. Agua Potable</t>
  </si>
  <si>
    <t>TI.A.2.6.2.1.151  S.G.P. Agua potable sanea</t>
  </si>
  <si>
    <t>5-4100  CONV. NACIONALES</t>
  </si>
  <si>
    <t>IR:1:2-07-B1-09  Convenio 245/2016</t>
  </si>
  <si>
    <t>IR:1:2-07-B1-10  Convenio 230/2016</t>
  </si>
  <si>
    <t>IR:1:2-07-B1-11  Convenio 298/2016</t>
  </si>
  <si>
    <t>IR:1:2-07-B1-12  Convenio interadministrativo 249 Agosto 23 2016</t>
  </si>
  <si>
    <t>IR:1:2-07-B1-13  Convenio interadministrativo 27 de 2012</t>
  </si>
  <si>
    <t>IR:2:2-02-61     Excdentes convenio interadministrativo 856 24 jun</t>
  </si>
  <si>
    <t>IR:2:2-02-65     Excedentes financieros 2015 Adicion 1 12-dic-2013</t>
  </si>
  <si>
    <t>6-4400  CREDITO INTERNO</t>
  </si>
  <si>
    <t>IR:2:3-03-01     CREDITO INTERNO</t>
  </si>
  <si>
    <t>TI.B.4.1.5        Banca comercial privada</t>
  </si>
  <si>
    <t>1108     SECRETARIA DE EDUCACION</t>
  </si>
  <si>
    <t>IR:2:2-02-63-01  Excdentes Financieros Recursos Nación Homologación</t>
  </si>
  <si>
    <t>TI.B.6.2.2.2.111  Superavit SGP prest. serv</t>
  </si>
  <si>
    <t>IR:3:4-01-01     SISTEMA GENERAL DE PARTICIPACIONES (CON SITUACION</t>
  </si>
  <si>
    <t>TI.A.2.6.2.1.111  SIST GEN PARTICIPAC PREST</t>
  </si>
  <si>
    <t>IR:3:4-01-02     SISTEMA GENERAL DE PARTICIPACIONES ( SIN SITUACION</t>
  </si>
  <si>
    <t>IR:3:4-01-06     SISTEMA GENERAL DE PARTICIPACION - CANCELACION PRE</t>
  </si>
  <si>
    <t>TI.A.2.6.2.1.112  SGP Educ - Cancelaciones</t>
  </si>
  <si>
    <t>4-3301  RENDI.FINAN. S.G.P-FEC</t>
  </si>
  <si>
    <t>IR:2:2-02-63-02  Rendimientos Financieros SGP</t>
  </si>
  <si>
    <t>TI.B.8.2.1.1.1    SGP Educ - Pres servicio</t>
  </si>
  <si>
    <t>IR:3:4-01-07     Rendimientos Financieros SGP</t>
  </si>
  <si>
    <t>4-3302  EX.FINAN. SGP.EDUC.CSF</t>
  </si>
  <si>
    <t>IR:2:2-02-03-13  Excedentes financieros (SGP Educación Con Situació</t>
  </si>
  <si>
    <t>IR:2:2-02-03-16  Excedentes Financieros SGP Cancelaciones (Sin</t>
  </si>
  <si>
    <t>TI.B.6.2.2.2.113  SGP Cancelaciones superav</t>
  </si>
  <si>
    <t>IR:2:2-02-63-03  Excedentes Financieros SGP Educación CSF</t>
  </si>
  <si>
    <t>4-3303  EXC.FINAN.REND.FIN.SGP</t>
  </si>
  <si>
    <t>IR:2:2-02-63-04  Excdentes financieros Rendimientos financieros</t>
  </si>
  <si>
    <t>1197.01  SUBCUENTA SALUD PUBL COLECTIVA</t>
  </si>
  <si>
    <t>3-2600  REC.NACION SALUD</t>
  </si>
  <si>
    <t>IR:2:2-02-29     Excedentes financieros 2014(Recursos de la Nación)</t>
  </si>
  <si>
    <t>IR:3:3-01-08     Recursos Nación Salud -Resolución 969/16 -Minsalud</t>
  </si>
  <si>
    <t>FSI.A.2.6.218110  Tranf Nación Salud</t>
  </si>
  <si>
    <t>IR:3:3-01-09     Recursos Nación Salud - Resolución No.1029/16</t>
  </si>
  <si>
    <t>IR:3:3-01-10     Recursos Nación Salud - Resolución No.1030/16</t>
  </si>
  <si>
    <t>IR:3:3-01-11     Excedentes Financieros 2015 SGP-Patronal.Reso.2360</t>
  </si>
  <si>
    <t>3-3700  REC.SALUD PUBLICA</t>
  </si>
  <si>
    <t>IR:3:3-01-01     SGP - SALUD PUBLICA</t>
  </si>
  <si>
    <t>FSI.A.2.6.2.1122  S. G. P. Salud - Salud Pu</t>
  </si>
  <si>
    <t>3-3701  SGP SALUD PUBLICA EXCEDENTES</t>
  </si>
  <si>
    <t>IR:2:2-02-27     Excedentes financieros 2014(Sistema General de</t>
  </si>
  <si>
    <t>1197.02  SUBCUENTA PREST SERV NO CUBIER</t>
  </si>
  <si>
    <t>3-2700  REC.OTROSINGRE.SALUD</t>
  </si>
  <si>
    <t>IR:2:2-02-31     Excedentes financieros 2014(Otros ingresos Salud)</t>
  </si>
  <si>
    <t>3-2800  REC.RENTAS CEDIDAS</t>
  </si>
  <si>
    <t>IR:2:2-02-30     Excedentes financieros 2014(Rentas Cedidas)</t>
  </si>
  <si>
    <t>IR:3:3-02-03     IVA LICORES</t>
  </si>
  <si>
    <t>FSI.A.1.14.1.2.2  Impu cons licores con des</t>
  </si>
  <si>
    <t>IR:3:3-02-05     INGRESOS POR LOTERIAS</t>
  </si>
  <si>
    <t>FSI.A.2.1.11.2    Juego de loterias</t>
  </si>
  <si>
    <t>IR:3:3-02-07     Impuesto a la Cerveza</t>
  </si>
  <si>
    <t>FSI.A.1.17.1      Impu cons con destino sal</t>
  </si>
  <si>
    <t>IR:3:3-02-08     Ingresos  Juego de Apuestas Permanentes</t>
  </si>
  <si>
    <t>FSI.A.2.1.11.3    Juego apuestas perman o c</t>
  </si>
  <si>
    <t>3-3600  REC.OFERTA</t>
  </si>
  <si>
    <t>IR:3:3-02-01     SISTEMA GENERAL DE PARTICIPACIONES - OFERTA</t>
  </si>
  <si>
    <t>FSI.A.2.6.2.1123  S. G. P. Salud - Compleme</t>
  </si>
  <si>
    <t>3-3601  SGP OFERTA SALUD EXCEDENTES</t>
  </si>
  <si>
    <t>IR:2:2-02-28     Excedentes financieros 2014(Sistema General de</t>
  </si>
  <si>
    <t>3-3900  REC.PATRONAL</t>
  </si>
  <si>
    <t>IR:3:3-02-02     SGP  PATRONAL (SIN SITUACION DE FONDOS)</t>
  </si>
  <si>
    <t>FSI.A.2.6.2.1124  S. G. P. Salud - Aportes</t>
  </si>
  <si>
    <t>3-3901  Excedente SGP Patronal</t>
  </si>
  <si>
    <t>IR:2:2-02-32     Excedentes SGP PATRONAL - RES.2360/16 MINSALUD</t>
  </si>
  <si>
    <t>1197.B   SUBCUENTA OTROS GASTOS EN SALUD</t>
  </si>
  <si>
    <t>IR:2:2-02-64-01  Excedentes Financieros (Recursos Nación)</t>
  </si>
  <si>
    <t>FSI.B.6.2.1.2122  Rec inversion salud públi</t>
  </si>
  <si>
    <t>IR:3:3-B2-32     Recursos Nación Salud -Resolución 05422 de</t>
  </si>
  <si>
    <t>IR:3:3-B2-07     OTROS INGRESOS DE SALUD</t>
  </si>
  <si>
    <t>FSI.A.2.7.10.1    Otr Ingr No Tributari lib</t>
  </si>
  <si>
    <t>3-2701  REMANENTES HOSPITALES LIQUIDADOS Y EN LI</t>
  </si>
  <si>
    <t>IR:3:3-B1-11     I.V.A. A LOS LICORES - REGIMEN SUBSIDIADO</t>
  </si>
  <si>
    <t>IR:3:3-B1-12     IMPUESTO A LA CERVEZA -REGIMEN SUBSIDIADO</t>
  </si>
  <si>
    <t>IR:3:3-B1-13     INGRESO POR LOTERÍAS - REGIMEN SUBSIDIADO</t>
  </si>
  <si>
    <t>IR:3:3-B1-14     JUEGO DE APUESTAS PERMANENTES- REGIMEN SUBSIDIADO</t>
  </si>
  <si>
    <t>IR:3:3-B1-22      SOBRETASA AL CONSUMO DE CIGARRILLOS Y TABACO ELAB</t>
  </si>
  <si>
    <t>FSI.A.1.18.2.1    I. consumo salud cigarril</t>
  </si>
  <si>
    <t>IR:3:3-B1-23     IMPUESTO AL CONSUMO DE LICORES 6% REGIMEN SUBSIDIA</t>
  </si>
  <si>
    <t>FSI.A.2.7.2.1.2   Porc. salud ley 1393 2010</t>
  </si>
  <si>
    <t>IR:3:3-B1-25     Premios no cobrados Regimen Subsidiado</t>
  </si>
  <si>
    <t>IR:3:3-B1-26     Rentas cedidas -Juegos novedosos distintos al</t>
  </si>
  <si>
    <t>IR:3:3-B2-03     INGRESOS LOTERIAS</t>
  </si>
  <si>
    <t>IR:3:3-B2-25     IVA LICORES</t>
  </si>
  <si>
    <t>IR:3:3-B2-26     IMPUESTO A LA CERVEZA</t>
  </si>
  <si>
    <t>IR:3:3-B2-30     INGRESOS POR LOTERIAS - COLCIENCIAS</t>
  </si>
  <si>
    <t>IR:3:3-B2-31     INGRESOS JUEGOS DE APUESTAS PERMANENTES - COLCIENC</t>
  </si>
  <si>
    <t>FUENTE SAP SUE GRR3 Reporte YSO-5-DT (ingresos por detalle) Procesado en Enero 26 de 2017  Hs: 11:53 Jueves DEFINITIVO dcp</t>
  </si>
  <si>
    <r>
      <t>FUENTE SAP SUE GRR3 Reporte YSO-5-DT (ingresos por detalle) Procesado en Enero 26 de 2017  Hs: 11:53 Jueves</t>
    </r>
    <r>
      <rPr>
        <b/>
        <sz val="12"/>
        <color indexed="8"/>
        <rFont val="Calibri"/>
        <family val="2"/>
      </rPr>
      <t xml:space="preserve"> DEFINITIVO dcp</t>
    </r>
  </si>
  <si>
    <t>TOTAL INGRESOS DEL DEPARTAMENTO</t>
  </si>
  <si>
    <t>IR:1: INGRESOS CORRIENTES</t>
  </si>
  <si>
    <t>IR:1:1- INGRESOS TRIBUTARIOS</t>
  </si>
  <si>
    <t>IR:1:1-01 Impuestos Directos</t>
  </si>
  <si>
    <t>IR:1:1-02 Impuestos Indirectos</t>
  </si>
  <si>
    <t>IR:1:2     INGRESOS NO TRIBUTARIOS</t>
  </si>
  <si>
    <t>IR:1:2-A  VENTA DE SERVICIOS</t>
  </si>
  <si>
    <t>IR:1:2-01  PRODUCTO MONOPOLIOS Y EMPRESAS INDUSTRIALES Y COMERCIALES</t>
  </si>
  <si>
    <t>IR:1:2-02  TASAS Y MULTAS</t>
  </si>
  <si>
    <t>IR:1:2-03  OTROS INGRESOS</t>
  </si>
  <si>
    <t>IR:1:2-04  PARTICIPACIONES</t>
  </si>
  <si>
    <t>IR:1:2-05-01 SGP Planes Departamental de Aguas CONPES 112- 6 Febr de 2008</t>
  </si>
  <si>
    <t>IR:1:2-05-02 Impuesto cigarrillos nacionales (Ley 30/71)</t>
  </si>
  <si>
    <t>IR:1:2-05-03 Impuesto cigarrillos nacionales (Ley 30/71)</t>
  </si>
  <si>
    <t>IR:1:2-05-06  Resolución 16480 del 5 oct 2015, suscrita por el</t>
  </si>
  <si>
    <t>IR:1:2-06-01 Transferencias de Empresas Indust y Ciales y Soc de Econom Mixta</t>
  </si>
  <si>
    <t>IR:1:2-07-B1-09  Convenios 245-230-298/2016</t>
  </si>
  <si>
    <t>IR:2     RECURSOS DE CAPITAL</t>
  </si>
  <si>
    <t>IR:2:1 RENDIMIENTO OPERACIONES FINANCIERAS</t>
  </si>
  <si>
    <t>IR:2:2-02 Excedentes Financieros</t>
  </si>
  <si>
    <t>IR:2:3 Recursos del Crédito</t>
  </si>
  <si>
    <t>IR:2:4- Otros recursos del Balance</t>
  </si>
  <si>
    <t>IR:2:5- Utilidades, dividendos y excedentes financieros de Empresas y entidades descentralizadas.</t>
  </si>
  <si>
    <t>IR:3: FONDOS ESPECIALES</t>
  </si>
  <si>
    <t>IR:3:1 FONDO DE PENSIONES</t>
  </si>
  <si>
    <t>IR:3:2- FONDO DE ORDEN PUBLICO Y SEGURIDAD CIUDADANA</t>
  </si>
  <si>
    <t>IR:3:3 FONDO DEPARTAMENTAL DE SALUD</t>
  </si>
  <si>
    <t>IR:3:4-  FONDO EDUCATIVO DE CUNDINAMARCA</t>
  </si>
  <si>
    <t>Vr.Reporte de Ejecucion</t>
  </si>
  <si>
    <t>Vr.desagregado</t>
  </si>
  <si>
    <t>Diferencia</t>
  </si>
  <si>
    <t>IR:1:  INGRESOS CORRIENTES</t>
  </si>
  <si>
    <t>IR:1:1-01-01 Impuesto sobre vehiculos automotores</t>
  </si>
  <si>
    <t>IR:1:1-01-02 Impuesto de registro</t>
  </si>
  <si>
    <t>IR:1:1-01-03 Impuesto de registro-Fonpet</t>
  </si>
  <si>
    <t>IR:1:1-01-04 Impuesto de registro-Fonpet</t>
  </si>
  <si>
    <t>IR:1:1-01-05 Impuesto de registro-Bomberos</t>
  </si>
  <si>
    <t>IR:1:1-02- Impuestos Indirectos</t>
  </si>
  <si>
    <t>IR:1:1-02-01 Impuesto consumo de cigarrillos nacionales</t>
  </si>
  <si>
    <t>IR:1:1-02-03 Impuesto consumo de cerveza nacional</t>
  </si>
  <si>
    <t>IR:1:1-02-04 Impuesto consumo de cerveza extranjera</t>
  </si>
  <si>
    <t>IR:1:1-02-06 Impuesto consumo  vinos nacionales</t>
  </si>
  <si>
    <t>IR:1:1-02-07 Impuesto consumo  vinos y licores extranjeros</t>
  </si>
  <si>
    <t>IR:1:1-02-08 Degûello ganado mayor</t>
  </si>
  <si>
    <t>IR:1:1-02-09 Estampilla prodesarrollo</t>
  </si>
  <si>
    <t>IR:1:1-02-11/12 Estampilla procultura</t>
  </si>
  <si>
    <t>IR:1:1-02-14 Estampilla prohospitales universitarios</t>
  </si>
  <si>
    <t>IR:1:1-02-16 Sobretasa a la gasolina motor extra y corriente</t>
  </si>
  <si>
    <t>IR:1:1-02-18 IVA telefonía móvil (cultura)</t>
  </si>
  <si>
    <t>IR:1:1-02-20 Estampilla Proelectrificación</t>
  </si>
  <si>
    <t>IR:1:1-02-21 Estampilla Prodesarrollo Universidad de Cund-UDEC</t>
  </si>
  <si>
    <t>IR:1:1-02-22 Iva Licores-Deportes</t>
  </si>
  <si>
    <t>IR:1:1-02-23 Iva telefonía móvil (Deportes)</t>
  </si>
  <si>
    <t>IR:1:1-02-24 Estampilla para el beneficio del adulto mayor</t>
  </si>
  <si>
    <t>IR:1:2 INGRESOS NO TRIBUTARIOS</t>
  </si>
  <si>
    <t>IR:1:2-A1 A conductores y propietarios de automotores</t>
  </si>
  <si>
    <t>IR:1:2-A1-01  Servicios de las inspecciones de tránsito</t>
  </si>
  <si>
    <t>1-1212 Rentas Contractuales</t>
  </si>
  <si>
    <t>IR:1:2-A2-01 Arrendamientos estaciones repetidoras del Departamento</t>
  </si>
  <si>
    <t>IR:1:2-A2-02 Arrendamientos</t>
  </si>
  <si>
    <t>IR:1:2-01-01 Partic.precio de venta de los productos E,L.C.</t>
  </si>
  <si>
    <t>IR:1:2-01-02 Partic.precio de venta de los productos E. L. Otros</t>
  </si>
  <si>
    <t>IR:1:2-01-03 Partic.precio de venta de los Product de E.L. Nales Particulares</t>
  </si>
  <si>
    <t>IR:1:2-02  TASAS  MULTAS Y CONTRIBUCIONES</t>
  </si>
  <si>
    <t>IR:1:2-02-01 Multas por infraccion y revision</t>
  </si>
  <si>
    <t>IR:1:2-02-02 Tasa recuperacion impuesto de registro</t>
  </si>
  <si>
    <t>IR:1:2-02-03 Tasa impuesto s/vehiculos automotores</t>
  </si>
  <si>
    <t>IR:1:2-03-01 Otros ingresos no tributarios</t>
  </si>
  <si>
    <t>IR:1:2-04-01 Participación en la sobretasa al A.C.P.M.</t>
  </si>
  <si>
    <t>IR:1:2-05-01 SGP Planes Departamental de Aguas</t>
  </si>
  <si>
    <t>IR:1:2-05-03 Impuesto Cigarrillos Nacionales (Ley 30/71) Coldeportes 30%</t>
  </si>
  <si>
    <t>IR:1:2-05-06 /07   Resolución 16480 del 5 oct 2015, suscrita por el / y Resoluc 9537Mayo 16 2016 Alimentac Escolar</t>
  </si>
  <si>
    <t>IR:1:2-06-01 Cuotas de Fiscalización</t>
  </si>
  <si>
    <t>IR:1:2-07-/B1-05/B1-09 /B1-10/B1-11 /B-12/B-13/ Convenios 245-230-298/2016</t>
  </si>
  <si>
    <t>IR:2    RECURSOS DE CAPITAL</t>
  </si>
  <si>
    <t>IR:2:1-01-01 Intereses</t>
  </si>
  <si>
    <t>IR:2:1-01-03 Multas por infracción y revisión</t>
  </si>
  <si>
    <t>IR:2:1-01-04 Intereses tasa recuperación impuesto de registro</t>
  </si>
  <si>
    <t>IR:2:1-01-05 Intereses tasa recuperación impuesto sobre vehículos automotores</t>
  </si>
  <si>
    <t>IR:2:1-01-06 Intereses participación sobretasa al ACPM</t>
  </si>
  <si>
    <t>IR:2:1-01-07 Intereses Fondo de Cesantías</t>
  </si>
  <si>
    <t>IR:2:1-01-08 Intereses Fondo de Orden público y seguridad ciudadana</t>
  </si>
  <si>
    <t>IR:2:2 Recursos del Balance</t>
  </si>
  <si>
    <t>IR:2:2-02-01 Excedentes Financieros (Recursos Ordinarios)</t>
  </si>
  <si>
    <t>IR:2:2-02-02 Excedentes financierosvalorizacion ICCU</t>
  </si>
  <si>
    <t>IR:2:2-02-03/04/05/06 Excedentes financieros Estampillas</t>
  </si>
  <si>
    <t>IR:2:2-02-07 Excedentes financieros multas por infracción y revisión</t>
  </si>
  <si>
    <t>IR:2:2-02-08  Excedentes financieros Tasa de Registro</t>
  </si>
  <si>
    <t>IR:2:2-02-09  Excedentes financieros tasa de vehículos</t>
  </si>
  <si>
    <t>IR:2:2-02-10  Excedentes financieros fondo de orden público</t>
  </si>
  <si>
    <t>IR:2:2-02-11  Excedentes financieros (Ley 99) medio ambiente</t>
  </si>
  <si>
    <t>IR:2:2-02-12  Excedentes financieros Iva telefonía movil Cultura</t>
  </si>
  <si>
    <t>IR:2:2-02-13  Excedentes financieros SGP Educación con situación de Fondos</t>
  </si>
  <si>
    <t>IR:2:2-02-14 Excedentes financieros (Rendimientos financieros SGP Educación) Con situación de fondos.</t>
  </si>
  <si>
    <t>IR:2:2-02-63-01/02/03/04 Excedentes Financieros (Recurs Nac, SGP, SGP Educ.Rend Fcieros)</t>
  </si>
  <si>
    <t>IR:2:3 RECURSOS DEL CREDITO</t>
  </si>
  <si>
    <t>IR:2:3-03-01 Crédito Interno</t>
  </si>
  <si>
    <t>IR:2:4-  Otros Recursos del Balance</t>
  </si>
  <si>
    <t>IR:3:1  FONDO DE PENSIONES</t>
  </si>
  <si>
    <t xml:space="preserve">IR:3:1-01-45 20% Estampillas Pro-desarrollo Ley 863/2003 </t>
  </si>
  <si>
    <t>IR:3:1-01-46 20% Estampillas Procultura Ley 863/2003</t>
  </si>
  <si>
    <t>IR:3:1-01-47 20% Estampilla Prohospitales Ley 863/2003</t>
  </si>
  <si>
    <t>IR:3:1-01-48 20% Estampilla Proelectrificación Ley 863/2003</t>
  </si>
  <si>
    <t>IR:3:1-01-66 20% Estampilla prodesarrollo Universidad de Cundinamarca UDEC Ley 863/03</t>
  </si>
  <si>
    <t>IR:3:1-01-67 20% Estampilla adulto mayor</t>
  </si>
  <si>
    <t>IR:3:2-  FONDO DE ORDEN PUBLICO Y SEGURIDAD CIUDADANA</t>
  </si>
  <si>
    <t>IR:3:3  FONDO DEPARTAMENTAL DE SALUD</t>
  </si>
  <si>
    <t>IR:3:3-01 Subcuenta de Salud Publica Colectiva</t>
  </si>
  <si>
    <t>IR:3:3-02 Prestación de servic en lo no cubierto con subsidios a la demanda.</t>
  </si>
  <si>
    <t>IR:3:3-B1 B2 Otros gastos en salud</t>
  </si>
  <si>
    <t>IR:3:4-  FONDO EDUCATIVO DE CUNDINAMARCA F.E.C.</t>
  </si>
  <si>
    <t>IR:3:4-01-01 Sistema General de Participacion (Con situacion de F.)</t>
  </si>
  <si>
    <t>IR:3:4-01-02 Sistema General de Participacion (Sin situacion de F.)</t>
  </si>
  <si>
    <t>IR:3:4-01-06 Sistema General de Participacion-cancelación prestaciones sociales (Sin situacion de F.)</t>
  </si>
  <si>
    <t>IR:2:2-02-03-13  Excedentes financieros  (SGP Educación Con Situació</t>
  </si>
  <si>
    <t>DIRECTOR FINANCIERO DE TESORERIA</t>
  </si>
  <si>
    <t>DIRECCIÓN GENERAL DE PRESUPUESTO</t>
  </si>
  <si>
    <t>Luis Armando Rojas Quevedo</t>
  </si>
  <si>
    <t>Claudia Marcela Manrique Parra</t>
  </si>
  <si>
    <t>EJECUCION PRESUPUESTAL DE INGRESOS ACUMULADOS ENERO - DICIEMBRE 31 DE 2016 Definitivo dcp</t>
  </si>
  <si>
    <t xml:space="preserve">EJECUCION PRESUPUESTAL DE INGRESOS ACUMULADOS ENERO - DICIEMBRE 31 DE 2016 Definitivo dcp </t>
  </si>
  <si>
    <t>IR:2:2-2-25/26/27/28/29/30/31/32/37/38/43/45/57/58/59/60/61/62/65/68  Excedentes Financieros Varios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</si>
</sst>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165" fontId="0" fillId="0" borderId="0" xfId="46" applyNumberFormat="1" applyFont="1" applyAlignment="1">
      <alignment/>
    </xf>
    <xf numFmtId="0" fontId="39" fillId="0" borderId="10" xfId="0" applyFont="1" applyBorder="1" applyAlignment="1">
      <alignment horizontal="center" wrapText="1"/>
    </xf>
    <xf numFmtId="0" fontId="39" fillId="0" borderId="0" xfId="0" applyFont="1" applyAlignment="1">
      <alignment/>
    </xf>
    <xf numFmtId="165" fontId="39" fillId="0" borderId="0" xfId="46" applyNumberFormat="1" applyFont="1" applyAlignment="1">
      <alignment/>
    </xf>
    <xf numFmtId="0" fontId="39" fillId="33" borderId="0" xfId="0" applyFont="1" applyFill="1" applyAlignment="1">
      <alignment/>
    </xf>
    <xf numFmtId="165" fontId="39" fillId="33" borderId="0" xfId="46" applyNumberFormat="1" applyFont="1" applyFill="1" applyAlignment="1">
      <alignment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3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3" fontId="0" fillId="0" borderId="14" xfId="0" applyNumberForma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Alignment="1">
      <alignment/>
    </xf>
    <xf numFmtId="3" fontId="3" fillId="0" borderId="12" xfId="0" applyNumberFormat="1" applyFont="1" applyFill="1" applyBorder="1" applyAlignment="1">
      <alignment/>
    </xf>
    <xf numFmtId="0" fontId="0" fillId="0" borderId="14" xfId="0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165" fontId="4" fillId="0" borderId="10" xfId="0" applyNumberFormat="1" applyFont="1" applyFill="1" applyBorder="1" applyAlignment="1">
      <alignment wrapText="1"/>
    </xf>
    <xf numFmtId="3" fontId="0" fillId="0" borderId="16" xfId="0" applyNumberFormat="1" applyFill="1" applyBorder="1" applyAlignment="1">
      <alignment/>
    </xf>
    <xf numFmtId="3" fontId="3" fillId="0" borderId="0" xfId="0" applyNumberFormat="1" applyFont="1" applyAlignment="1">
      <alignment/>
    </xf>
    <xf numFmtId="3" fontId="0" fillId="33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165" fontId="4" fillId="34" borderId="10" xfId="0" applyNumberFormat="1" applyFont="1" applyFill="1" applyBorder="1" applyAlignment="1">
      <alignment wrapText="1"/>
    </xf>
    <xf numFmtId="165" fontId="4" fillId="33" borderId="10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0" fontId="39" fillId="0" borderId="17" xfId="0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2"/>
  <sheetViews>
    <sheetView tabSelected="1" zoomScalePageLayoutView="0" workbookViewId="0" topLeftCell="A1">
      <selection activeCell="E2" sqref="E2"/>
    </sheetView>
  </sheetViews>
  <sheetFormatPr defaultColWidth="11.421875" defaultRowHeight="15"/>
  <cols>
    <col min="1" max="1" width="32.421875" style="0" customWidth="1"/>
    <col min="2" max="2" width="20.421875" style="0" bestFit="1" customWidth="1"/>
    <col min="3" max="3" width="18.8515625" style="0" bestFit="1" customWidth="1"/>
    <col min="4" max="5" width="20.421875" style="0" bestFit="1" customWidth="1"/>
    <col min="6" max="6" width="18.57421875" style="0" bestFit="1" customWidth="1"/>
    <col min="7" max="7" width="14.8515625" style="0" bestFit="1" customWidth="1"/>
    <col min="8" max="8" width="11.57421875" style="0" bestFit="1" customWidth="1"/>
  </cols>
  <sheetData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spans="1:10" ht="15.75">
      <c r="A9" s="2" t="s">
        <v>262</v>
      </c>
      <c r="B9" s="2"/>
      <c r="C9" s="2"/>
      <c r="D9" s="2"/>
      <c r="E9" s="2"/>
      <c r="F9" s="2"/>
      <c r="G9" s="2"/>
      <c r="H9" s="2"/>
      <c r="I9" s="2"/>
      <c r="J9" s="2"/>
    </row>
    <row r="10" ht="15">
      <c r="B10" s="45">
        <f>+B422+B427+B435+B437+B439+B441+B443+B445+B447+B449+B451+B453+B455+B457+B459</f>
        <v>104987169000</v>
      </c>
    </row>
    <row r="11" spans="1:8" ht="15">
      <c r="A11" s="4" t="s">
        <v>7</v>
      </c>
      <c r="B11" s="4" t="s">
        <v>8</v>
      </c>
      <c r="C11" s="4" t="s">
        <v>9</v>
      </c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</row>
    <row r="12" spans="1:8" ht="15">
      <c r="A12" s="5" t="s">
        <v>15</v>
      </c>
      <c r="B12" s="6">
        <v>1833950407000</v>
      </c>
      <c r="C12" s="6">
        <v>376839093442</v>
      </c>
      <c r="D12" s="6">
        <v>2210789500442</v>
      </c>
      <c r="E12" s="6">
        <v>2274076012771</v>
      </c>
      <c r="F12" s="6">
        <v>-63286512329</v>
      </c>
      <c r="G12" s="6">
        <v>-17848273</v>
      </c>
      <c r="H12" s="6">
        <v>102.86</v>
      </c>
    </row>
    <row r="13" spans="1:8" ht="15" hidden="1">
      <c r="A13" s="7" t="s">
        <v>16</v>
      </c>
      <c r="B13" s="8">
        <v>1022225292000</v>
      </c>
      <c r="C13" s="8">
        <v>306522605508</v>
      </c>
      <c r="D13" s="8">
        <v>1328747897508</v>
      </c>
      <c r="E13" s="8">
        <v>1380150047252</v>
      </c>
      <c r="F13" s="8">
        <v>-51402149744</v>
      </c>
      <c r="G13" s="8">
        <v>-17848273</v>
      </c>
      <c r="H13" s="8">
        <v>103.87</v>
      </c>
    </row>
    <row r="14" spans="1:8" ht="15" hidden="1">
      <c r="A14" t="s">
        <v>17</v>
      </c>
      <c r="B14" s="3">
        <v>758290802000</v>
      </c>
      <c r="C14" s="3">
        <v>176048004845</v>
      </c>
      <c r="D14" s="3">
        <v>934338806845</v>
      </c>
      <c r="E14" s="3">
        <v>992266130702</v>
      </c>
      <c r="F14" s="3">
        <v>-57927323857</v>
      </c>
      <c r="G14" s="3">
        <v>-5122065</v>
      </c>
      <c r="H14" s="3">
        <v>106.2</v>
      </c>
    </row>
    <row r="15" spans="1:8" ht="15" hidden="1">
      <c r="A15" t="s">
        <v>18</v>
      </c>
      <c r="B15" s="3">
        <v>38837740000</v>
      </c>
      <c r="C15" s="3">
        <v>4253753624</v>
      </c>
      <c r="D15" s="3">
        <v>43091493624</v>
      </c>
      <c r="E15" s="3">
        <v>44015711108</v>
      </c>
      <c r="F15" s="3">
        <v>-924217484</v>
      </c>
      <c r="G15" s="3">
        <v>0</v>
      </c>
      <c r="H15" s="3">
        <v>102.14</v>
      </c>
    </row>
    <row r="16" spans="1:8" ht="15" hidden="1">
      <c r="A16" t="s">
        <v>19</v>
      </c>
      <c r="B16" s="3">
        <v>38837740000</v>
      </c>
      <c r="C16" s="3">
        <v>4253753624</v>
      </c>
      <c r="D16" s="3">
        <v>43091493624</v>
      </c>
      <c r="E16" s="3">
        <v>44015711108</v>
      </c>
      <c r="F16" s="3">
        <v>-924217484</v>
      </c>
      <c r="G16" s="3">
        <v>0</v>
      </c>
      <c r="H16" s="3">
        <v>102.14</v>
      </c>
    </row>
    <row r="17" spans="1:8" ht="15" hidden="1">
      <c r="A17" t="s">
        <v>20</v>
      </c>
      <c r="B17" s="3">
        <v>264419467000</v>
      </c>
      <c r="C17" s="3">
        <v>22283480879</v>
      </c>
      <c r="D17" s="3">
        <v>286702947879</v>
      </c>
      <c r="E17" s="3">
        <v>307811517737</v>
      </c>
      <c r="F17" s="3">
        <v>-21108569858</v>
      </c>
      <c r="G17" s="3">
        <v>0</v>
      </c>
      <c r="H17" s="3">
        <v>107.36</v>
      </c>
    </row>
    <row r="18" spans="1:8" ht="15" hidden="1">
      <c r="A18" t="s">
        <v>21</v>
      </c>
      <c r="B18" s="3">
        <v>264419467000</v>
      </c>
      <c r="C18" s="3">
        <v>22283480879</v>
      </c>
      <c r="D18" s="3">
        <v>286702947879</v>
      </c>
      <c r="E18" s="3">
        <v>307811517737</v>
      </c>
      <c r="F18" s="3">
        <v>-21108569858</v>
      </c>
      <c r="G18" s="3">
        <v>0</v>
      </c>
      <c r="H18" s="3">
        <v>107.36</v>
      </c>
    </row>
    <row r="19" spans="1:8" ht="15" hidden="1">
      <c r="A19" t="s">
        <v>22</v>
      </c>
      <c r="B19" s="3">
        <v>14925501000</v>
      </c>
      <c r="C19" s="3">
        <v>0</v>
      </c>
      <c r="D19" s="3">
        <v>14925501000</v>
      </c>
      <c r="E19" s="3">
        <v>16392986000</v>
      </c>
      <c r="F19" s="3">
        <v>-1467485000</v>
      </c>
      <c r="G19" s="3">
        <v>0</v>
      </c>
      <c r="H19" s="3">
        <v>109.83</v>
      </c>
    </row>
    <row r="20" spans="1:8" ht="15" hidden="1">
      <c r="A20" t="s">
        <v>23</v>
      </c>
      <c r="B20" s="3">
        <v>14925501000</v>
      </c>
      <c r="C20" s="3">
        <v>0</v>
      </c>
      <c r="D20" s="3">
        <v>14925501000</v>
      </c>
      <c r="E20" s="3">
        <v>16392986000</v>
      </c>
      <c r="F20" s="3">
        <v>-1467485000</v>
      </c>
      <c r="G20" s="3">
        <v>0</v>
      </c>
      <c r="H20" s="3">
        <v>109.83</v>
      </c>
    </row>
    <row r="21" spans="1:8" ht="15" hidden="1">
      <c r="A21" t="s">
        <v>24</v>
      </c>
      <c r="B21" s="3">
        <v>163131750000</v>
      </c>
      <c r="C21" s="3">
        <v>10046647994</v>
      </c>
      <c r="D21" s="3">
        <v>173178397994</v>
      </c>
      <c r="E21" s="3">
        <v>173378712529</v>
      </c>
      <c r="F21" s="3">
        <v>-200314535</v>
      </c>
      <c r="G21" s="3">
        <v>0</v>
      </c>
      <c r="H21" s="3">
        <v>100.12</v>
      </c>
    </row>
    <row r="22" spans="1:8" ht="15" hidden="1">
      <c r="A22" t="s">
        <v>25</v>
      </c>
      <c r="B22" s="3">
        <v>163131750000</v>
      </c>
      <c r="C22" s="3">
        <v>10046647994</v>
      </c>
      <c r="D22" s="3">
        <v>173178397994</v>
      </c>
      <c r="E22" s="3">
        <v>173378712529</v>
      </c>
      <c r="F22" s="3">
        <v>-200314535</v>
      </c>
      <c r="G22" s="3">
        <v>0</v>
      </c>
      <c r="H22" s="3">
        <v>100.12</v>
      </c>
    </row>
    <row r="23" spans="1:8" ht="15" hidden="1">
      <c r="A23" t="s">
        <v>26</v>
      </c>
      <c r="B23" s="3">
        <v>1867682000</v>
      </c>
      <c r="C23" s="3">
        <v>939348018</v>
      </c>
      <c r="D23" s="3">
        <v>2807030018</v>
      </c>
      <c r="E23" s="3">
        <v>3355551283</v>
      </c>
      <c r="F23" s="3">
        <v>-548521265</v>
      </c>
      <c r="G23" s="3">
        <v>0</v>
      </c>
      <c r="H23" s="3">
        <v>119.54</v>
      </c>
    </row>
    <row r="24" spans="1:8" ht="15" hidden="1">
      <c r="A24" t="s">
        <v>27</v>
      </c>
      <c r="B24" s="3">
        <v>1867682000</v>
      </c>
      <c r="C24" s="3">
        <v>939348018</v>
      </c>
      <c r="D24" s="3">
        <v>2807030018</v>
      </c>
      <c r="E24" s="3">
        <v>3355551283</v>
      </c>
      <c r="F24" s="3">
        <v>-548521265</v>
      </c>
      <c r="G24" s="3">
        <v>0</v>
      </c>
      <c r="H24" s="3">
        <v>119.54</v>
      </c>
    </row>
    <row r="25" spans="1:8" ht="15" hidden="1">
      <c r="A25" t="s">
        <v>28</v>
      </c>
      <c r="B25" s="3">
        <v>10563562000</v>
      </c>
      <c r="C25" s="3">
        <v>0</v>
      </c>
      <c r="D25" s="3">
        <v>10563562000</v>
      </c>
      <c r="E25" s="3">
        <v>11899836858</v>
      </c>
      <c r="F25" s="3">
        <v>-1336274858</v>
      </c>
      <c r="G25" s="3">
        <v>0</v>
      </c>
      <c r="H25" s="3">
        <v>112.65</v>
      </c>
    </row>
    <row r="26" spans="1:8" ht="15" hidden="1">
      <c r="A26" t="s">
        <v>29</v>
      </c>
      <c r="B26" s="3">
        <v>10563562000</v>
      </c>
      <c r="C26" s="3">
        <v>0</v>
      </c>
      <c r="D26" s="3">
        <v>10563562000</v>
      </c>
      <c r="E26" s="3">
        <v>11899836858</v>
      </c>
      <c r="F26" s="3">
        <v>-1336274858</v>
      </c>
      <c r="G26" s="3">
        <v>0</v>
      </c>
      <c r="H26" s="3">
        <v>112.65</v>
      </c>
    </row>
    <row r="27" spans="1:8" ht="15" hidden="1">
      <c r="A27" t="s">
        <v>30</v>
      </c>
      <c r="B27" s="3">
        <v>61750348000</v>
      </c>
      <c r="C27" s="3">
        <v>1562901815</v>
      </c>
      <c r="D27" s="3">
        <v>63313249815</v>
      </c>
      <c r="E27" s="3">
        <v>69764067253</v>
      </c>
      <c r="F27" s="3">
        <v>-6450817438</v>
      </c>
      <c r="G27" s="3">
        <v>0</v>
      </c>
      <c r="H27" s="3">
        <v>110.19</v>
      </c>
    </row>
    <row r="28" spans="1:8" ht="15" hidden="1">
      <c r="A28" t="s">
        <v>31</v>
      </c>
      <c r="B28" s="3">
        <v>61750348000</v>
      </c>
      <c r="C28" s="3">
        <v>1562901815</v>
      </c>
      <c r="D28" s="3">
        <v>63313249815</v>
      </c>
      <c r="E28" s="3">
        <v>69764067253</v>
      </c>
      <c r="F28" s="3">
        <v>-6450817438</v>
      </c>
      <c r="G28" s="3">
        <v>0</v>
      </c>
      <c r="H28" s="3">
        <v>110.19</v>
      </c>
    </row>
    <row r="29" spans="1:8" ht="15" hidden="1">
      <c r="A29" t="s">
        <v>32</v>
      </c>
      <c r="B29" s="3">
        <v>7951120000</v>
      </c>
      <c r="C29" s="3">
        <v>0</v>
      </c>
      <c r="D29" s="3">
        <v>7951120000</v>
      </c>
      <c r="E29" s="3">
        <v>7389205017</v>
      </c>
      <c r="F29" s="3">
        <v>561914983</v>
      </c>
      <c r="G29" s="3">
        <v>0</v>
      </c>
      <c r="H29" s="3">
        <v>92.93</v>
      </c>
    </row>
    <row r="30" spans="1:8" ht="15" hidden="1">
      <c r="A30" t="s">
        <v>33</v>
      </c>
      <c r="B30" s="3">
        <v>7951120000</v>
      </c>
      <c r="C30" s="3">
        <v>0</v>
      </c>
      <c r="D30" s="3">
        <v>7951120000</v>
      </c>
      <c r="E30" s="3">
        <v>7389205017</v>
      </c>
      <c r="F30" s="3">
        <v>561914983</v>
      </c>
      <c r="G30" s="3">
        <v>0</v>
      </c>
      <c r="H30" s="3">
        <v>92.93</v>
      </c>
    </row>
    <row r="31" spans="1:8" ht="15" hidden="1">
      <c r="A31" t="s">
        <v>34</v>
      </c>
      <c r="B31" s="3">
        <v>28914832000</v>
      </c>
      <c r="C31" s="3">
        <v>1637445387</v>
      </c>
      <c r="D31" s="3">
        <v>30552277387</v>
      </c>
      <c r="E31" s="3">
        <v>32255679550</v>
      </c>
      <c r="F31" s="3">
        <v>-1703402163</v>
      </c>
      <c r="G31" s="3">
        <v>0</v>
      </c>
      <c r="H31" s="3">
        <v>105.58</v>
      </c>
    </row>
    <row r="32" spans="1:8" ht="15" hidden="1">
      <c r="A32" t="s">
        <v>35</v>
      </c>
      <c r="B32" s="3">
        <v>28914832000</v>
      </c>
      <c r="C32" s="3">
        <v>1637445387</v>
      </c>
      <c r="D32" s="3">
        <v>30552277387</v>
      </c>
      <c r="E32" s="3">
        <v>32255679550</v>
      </c>
      <c r="F32" s="3">
        <v>-1703402163</v>
      </c>
      <c r="G32" s="3">
        <v>0</v>
      </c>
      <c r="H32" s="3">
        <v>105.58</v>
      </c>
    </row>
    <row r="33" spans="1:8" ht="15" hidden="1">
      <c r="A33" t="s">
        <v>36</v>
      </c>
      <c r="B33" s="3">
        <v>86858677000</v>
      </c>
      <c r="C33" s="3">
        <v>-8208810181</v>
      </c>
      <c r="D33" s="3">
        <v>78649866819</v>
      </c>
      <c r="E33" s="3">
        <v>82637316817</v>
      </c>
      <c r="F33" s="3">
        <v>-3987449998</v>
      </c>
      <c r="G33" s="3">
        <v>0</v>
      </c>
      <c r="H33" s="3">
        <v>105.07</v>
      </c>
    </row>
    <row r="34" spans="1:8" ht="15" hidden="1">
      <c r="A34" t="s">
        <v>37</v>
      </c>
      <c r="B34" s="3">
        <v>86858677000</v>
      </c>
      <c r="C34" s="3">
        <v>-8208810181</v>
      </c>
      <c r="D34" s="3">
        <v>78649866819</v>
      </c>
      <c r="E34" s="3">
        <v>82637316817</v>
      </c>
      <c r="F34" s="3">
        <v>-3987449998</v>
      </c>
      <c r="G34" s="3">
        <v>0</v>
      </c>
      <c r="H34" s="3">
        <v>105.07</v>
      </c>
    </row>
    <row r="35" spans="1:8" ht="15" hidden="1">
      <c r="A35" t="s">
        <v>38</v>
      </c>
      <c r="B35" s="3">
        <v>27649473000</v>
      </c>
      <c r="C35" s="3">
        <v>4298209488</v>
      </c>
      <c r="D35" s="3">
        <v>31947682488</v>
      </c>
      <c r="E35" s="3">
        <v>32254691117</v>
      </c>
      <c r="F35" s="3">
        <v>-307008629</v>
      </c>
      <c r="G35" s="3">
        <v>0</v>
      </c>
      <c r="H35" s="3">
        <v>100.96</v>
      </c>
    </row>
    <row r="36" spans="1:8" ht="15" hidden="1">
      <c r="A36" t="s">
        <v>37</v>
      </c>
      <c r="B36" s="3">
        <v>27649473000</v>
      </c>
      <c r="C36" s="3">
        <v>4298209488</v>
      </c>
      <c r="D36" s="3">
        <v>31947682488</v>
      </c>
      <c r="E36" s="3">
        <v>32254691117</v>
      </c>
      <c r="F36" s="3">
        <v>-307008629</v>
      </c>
      <c r="G36" s="3">
        <v>0</v>
      </c>
      <c r="H36" s="3">
        <v>100.96</v>
      </c>
    </row>
    <row r="37" spans="1:8" ht="15" hidden="1">
      <c r="A37" t="s">
        <v>39</v>
      </c>
      <c r="B37" s="3">
        <v>3475368000</v>
      </c>
      <c r="C37" s="3">
        <v>737233651</v>
      </c>
      <c r="D37" s="3">
        <v>4212601651</v>
      </c>
      <c r="E37" s="3">
        <v>4624635563</v>
      </c>
      <c r="F37" s="3">
        <v>-412033912</v>
      </c>
      <c r="G37" s="3">
        <v>0</v>
      </c>
      <c r="H37" s="3">
        <v>109.78</v>
      </c>
    </row>
    <row r="38" spans="1:8" ht="15" hidden="1">
      <c r="A38" t="s">
        <v>37</v>
      </c>
      <c r="B38" s="3">
        <v>3475368000</v>
      </c>
      <c r="C38" s="3">
        <v>737233651</v>
      </c>
      <c r="D38" s="3">
        <v>4212601651</v>
      </c>
      <c r="E38" s="3">
        <v>4624635563</v>
      </c>
      <c r="F38" s="3">
        <v>-412033912</v>
      </c>
      <c r="G38" s="3">
        <v>0</v>
      </c>
      <c r="H38" s="3">
        <v>109.78</v>
      </c>
    </row>
    <row r="39" spans="1:8" ht="15" hidden="1">
      <c r="A39" t="s">
        <v>40</v>
      </c>
      <c r="B39" s="3">
        <v>5478120000</v>
      </c>
      <c r="C39" s="3">
        <v>471868166</v>
      </c>
      <c r="D39" s="3">
        <v>5949988166</v>
      </c>
      <c r="E39" s="3">
        <v>7657795068</v>
      </c>
      <c r="F39" s="3">
        <v>-1707806902</v>
      </c>
      <c r="G39" s="3">
        <v>-108064</v>
      </c>
      <c r="H39" s="3">
        <v>128.7</v>
      </c>
    </row>
    <row r="40" spans="1:8" ht="15" hidden="1">
      <c r="A40" t="s">
        <v>41</v>
      </c>
      <c r="B40" s="3">
        <v>5478120000</v>
      </c>
      <c r="C40" s="3">
        <v>471868166</v>
      </c>
      <c r="D40" s="3">
        <v>5949988166</v>
      </c>
      <c r="E40" s="3">
        <v>7657795068</v>
      </c>
      <c r="F40" s="3">
        <v>-1707806902</v>
      </c>
      <c r="G40" s="3">
        <v>-108064</v>
      </c>
      <c r="H40" s="3">
        <v>128.7</v>
      </c>
    </row>
    <row r="41" spans="1:8" ht="15" hidden="1">
      <c r="A41" t="s">
        <v>42</v>
      </c>
      <c r="B41" s="3">
        <v>0</v>
      </c>
      <c r="C41" s="3">
        <v>631451134</v>
      </c>
      <c r="D41" s="3">
        <v>631451134</v>
      </c>
      <c r="E41" s="3">
        <v>0</v>
      </c>
      <c r="F41" s="3">
        <v>631451134</v>
      </c>
      <c r="G41" s="3">
        <v>0</v>
      </c>
      <c r="H41" s="3">
        <v>0</v>
      </c>
    </row>
    <row r="42" spans="1:8" ht="15" hidden="1">
      <c r="A42" t="s">
        <v>43</v>
      </c>
      <c r="B42" s="3">
        <v>0</v>
      </c>
      <c r="C42" s="3">
        <v>631451134</v>
      </c>
      <c r="D42" s="3">
        <v>631451134</v>
      </c>
      <c r="E42" s="3">
        <v>0</v>
      </c>
      <c r="F42" s="3">
        <v>631451134</v>
      </c>
      <c r="G42" s="3">
        <v>0</v>
      </c>
      <c r="H42" s="3">
        <v>0</v>
      </c>
    </row>
    <row r="43" spans="1:8" ht="15" hidden="1">
      <c r="A43" t="s">
        <v>44</v>
      </c>
      <c r="B43" s="3">
        <v>5243577000</v>
      </c>
      <c r="C43" s="3">
        <v>0</v>
      </c>
      <c r="D43" s="3">
        <v>5243577000</v>
      </c>
      <c r="E43" s="3">
        <v>3962490524</v>
      </c>
      <c r="F43" s="3">
        <v>1281086476</v>
      </c>
      <c r="G43" s="3">
        <v>0</v>
      </c>
      <c r="H43" s="3">
        <v>75.57</v>
      </c>
    </row>
    <row r="44" spans="1:8" ht="15" hidden="1">
      <c r="A44" t="s">
        <v>45</v>
      </c>
      <c r="B44" s="3">
        <v>5243577000</v>
      </c>
      <c r="C44" s="3">
        <v>0</v>
      </c>
      <c r="D44" s="3">
        <v>5243577000</v>
      </c>
      <c r="E44" s="3">
        <v>3962490524</v>
      </c>
      <c r="F44" s="3">
        <v>1281086476</v>
      </c>
      <c r="G44" s="3">
        <v>0</v>
      </c>
      <c r="H44" s="3">
        <v>75.57</v>
      </c>
    </row>
    <row r="45" spans="1:8" ht="15" hidden="1">
      <c r="A45" t="s">
        <v>46</v>
      </c>
      <c r="B45" s="3">
        <v>243910000</v>
      </c>
      <c r="C45" s="3">
        <v>0</v>
      </c>
      <c r="D45" s="3">
        <v>243910000</v>
      </c>
      <c r="E45" s="3">
        <v>121865242</v>
      </c>
      <c r="F45" s="3">
        <v>122044758</v>
      </c>
      <c r="G45" s="3">
        <v>0</v>
      </c>
      <c r="H45" s="3">
        <v>49.96</v>
      </c>
    </row>
    <row r="46" spans="1:8" ht="15" hidden="1">
      <c r="A46" t="s">
        <v>47</v>
      </c>
      <c r="B46" s="3">
        <v>243910000</v>
      </c>
      <c r="C46" s="3">
        <v>0</v>
      </c>
      <c r="D46" s="3">
        <v>243910000</v>
      </c>
      <c r="E46" s="3">
        <v>121865242</v>
      </c>
      <c r="F46" s="3">
        <v>122044758</v>
      </c>
      <c r="G46" s="3">
        <v>0</v>
      </c>
      <c r="H46" s="3">
        <v>49.96</v>
      </c>
    </row>
    <row r="47" spans="1:8" ht="15" hidden="1">
      <c r="A47" t="s">
        <v>48</v>
      </c>
      <c r="B47" s="3">
        <v>203377000</v>
      </c>
      <c r="C47" s="3">
        <v>328656543</v>
      </c>
      <c r="D47" s="3">
        <v>532033543</v>
      </c>
      <c r="E47" s="3">
        <v>557187950</v>
      </c>
      <c r="F47" s="3">
        <v>-25154407</v>
      </c>
      <c r="G47" s="3">
        <v>0</v>
      </c>
      <c r="H47" s="3">
        <v>104.73</v>
      </c>
    </row>
    <row r="48" spans="1:8" ht="15" hidden="1">
      <c r="A48" t="s">
        <v>49</v>
      </c>
      <c r="B48" s="3">
        <v>203377000</v>
      </c>
      <c r="C48" s="3">
        <v>328656543</v>
      </c>
      <c r="D48" s="3">
        <v>532033543</v>
      </c>
      <c r="E48" s="3">
        <v>557187950</v>
      </c>
      <c r="F48" s="3">
        <v>-25154407</v>
      </c>
      <c r="G48" s="3">
        <v>0</v>
      </c>
      <c r="H48" s="3">
        <v>104.73</v>
      </c>
    </row>
    <row r="49" spans="1:8" ht="15" hidden="1">
      <c r="A49" t="s">
        <v>50</v>
      </c>
      <c r="B49" s="3">
        <v>4489989000</v>
      </c>
      <c r="C49" s="3">
        <v>0</v>
      </c>
      <c r="D49" s="3">
        <v>4489989000</v>
      </c>
      <c r="E49" s="3">
        <v>19418765447</v>
      </c>
      <c r="F49" s="3">
        <v>-14928776447</v>
      </c>
      <c r="G49" s="3">
        <v>138966</v>
      </c>
      <c r="H49" s="3">
        <v>432.49</v>
      </c>
    </row>
    <row r="50" spans="1:8" ht="15" hidden="1">
      <c r="A50" t="s">
        <v>51</v>
      </c>
      <c r="B50" s="3">
        <v>4489989000</v>
      </c>
      <c r="C50" s="3">
        <v>0</v>
      </c>
      <c r="D50" s="3">
        <v>4489989000</v>
      </c>
      <c r="E50" s="3">
        <v>19418765447</v>
      </c>
      <c r="F50" s="3">
        <v>-14928776447</v>
      </c>
      <c r="G50" s="3">
        <v>138966</v>
      </c>
      <c r="H50" s="3">
        <v>432.49</v>
      </c>
    </row>
    <row r="51" spans="1:8" ht="15" hidden="1">
      <c r="A51" t="s">
        <v>52</v>
      </c>
      <c r="B51" s="3">
        <v>286309000</v>
      </c>
      <c r="C51" s="3">
        <v>0</v>
      </c>
      <c r="D51" s="3">
        <v>286309000</v>
      </c>
      <c r="E51" s="3">
        <v>774319512</v>
      </c>
      <c r="F51" s="3">
        <v>-488010512</v>
      </c>
      <c r="G51" s="3">
        <v>0</v>
      </c>
      <c r="H51" s="3">
        <v>270.45</v>
      </c>
    </row>
    <row r="52" spans="1:8" ht="15" hidden="1">
      <c r="A52" t="s">
        <v>53</v>
      </c>
      <c r="B52" s="3">
        <v>286309000</v>
      </c>
      <c r="C52" s="3">
        <v>0</v>
      </c>
      <c r="D52" s="3">
        <v>286309000</v>
      </c>
      <c r="E52" s="3">
        <v>774319512</v>
      </c>
      <c r="F52" s="3">
        <v>-488010512</v>
      </c>
      <c r="G52" s="3">
        <v>0</v>
      </c>
      <c r="H52" s="3">
        <v>270.45</v>
      </c>
    </row>
    <row r="53" spans="1:8" ht="15" hidden="1">
      <c r="A53" t="s">
        <v>54</v>
      </c>
      <c r="B53" s="3">
        <v>15000000000</v>
      </c>
      <c r="C53" s="3">
        <v>137065818327</v>
      </c>
      <c r="D53" s="3">
        <v>152065818327</v>
      </c>
      <c r="E53" s="3">
        <v>152065818327</v>
      </c>
      <c r="F53" s="3">
        <v>0</v>
      </c>
      <c r="G53" s="3">
        <v>0</v>
      </c>
      <c r="H53" s="3">
        <v>100</v>
      </c>
    </row>
    <row r="54" spans="1:8" ht="15" hidden="1">
      <c r="A54" t="s">
        <v>55</v>
      </c>
      <c r="B54" s="3">
        <v>15000000000</v>
      </c>
      <c r="C54" s="3">
        <v>137065818327</v>
      </c>
      <c r="D54" s="3">
        <v>152065818327</v>
      </c>
      <c r="E54" s="3">
        <v>152065818327</v>
      </c>
      <c r="F54" s="3">
        <v>0</v>
      </c>
      <c r="G54" s="3">
        <v>0</v>
      </c>
      <c r="H54" s="3">
        <v>100</v>
      </c>
    </row>
    <row r="55" spans="1:8" ht="15" hidden="1">
      <c r="A55" t="s">
        <v>56</v>
      </c>
      <c r="B55" s="3">
        <v>5000000000</v>
      </c>
      <c r="C55" s="3">
        <v>0</v>
      </c>
      <c r="D55" s="3">
        <v>5000000000</v>
      </c>
      <c r="E55" s="3">
        <v>10041957051</v>
      </c>
      <c r="F55" s="3">
        <v>-5041957051</v>
      </c>
      <c r="G55" s="3">
        <v>-5152967</v>
      </c>
      <c r="H55" s="3">
        <v>200.84</v>
      </c>
    </row>
    <row r="56" spans="1:8" ht="15" hidden="1">
      <c r="A56" t="s">
        <v>57</v>
      </c>
      <c r="B56" s="3">
        <v>5000000000</v>
      </c>
      <c r="C56" s="3">
        <v>0</v>
      </c>
      <c r="D56" s="3">
        <v>5000000000</v>
      </c>
      <c r="E56" s="3">
        <v>10041957051</v>
      </c>
      <c r="F56" s="3">
        <v>-5041957051</v>
      </c>
      <c r="G56" s="3">
        <v>-5152967</v>
      </c>
      <c r="H56" s="3">
        <v>200.84</v>
      </c>
    </row>
    <row r="57" spans="1:8" ht="15" hidden="1">
      <c r="A57" t="s">
        <v>58</v>
      </c>
      <c r="B57" s="3">
        <v>12000000000</v>
      </c>
      <c r="C57" s="3">
        <v>0</v>
      </c>
      <c r="D57" s="3">
        <v>12000000000</v>
      </c>
      <c r="E57" s="3">
        <v>11886020749</v>
      </c>
      <c r="F57" s="3">
        <v>113979251</v>
      </c>
      <c r="G57" s="3">
        <v>0</v>
      </c>
      <c r="H57" s="3">
        <v>99.05</v>
      </c>
    </row>
    <row r="58" spans="1:8" ht="15" hidden="1">
      <c r="A58" t="s">
        <v>59</v>
      </c>
      <c r="B58" s="3">
        <v>12000000000</v>
      </c>
      <c r="C58" s="3">
        <v>0</v>
      </c>
      <c r="D58" s="3">
        <v>12000000000</v>
      </c>
      <c r="E58" s="3">
        <v>11886020749</v>
      </c>
      <c r="F58" s="3">
        <v>113979251</v>
      </c>
      <c r="G58" s="3">
        <v>0</v>
      </c>
      <c r="H58" s="3">
        <v>99.05</v>
      </c>
    </row>
    <row r="59" spans="1:8" ht="15" hidden="1">
      <c r="A59" t="s">
        <v>60</v>
      </c>
      <c r="B59" s="3">
        <v>942293000</v>
      </c>
      <c r="C59" s="3">
        <v>62214174</v>
      </c>
      <c r="D59" s="3">
        <v>1004507174</v>
      </c>
      <c r="E59" s="3">
        <v>1004843403</v>
      </c>
      <c r="F59" s="3">
        <v>-336229</v>
      </c>
      <c r="G59" s="3">
        <v>0</v>
      </c>
      <c r="H59" s="3">
        <v>100.03</v>
      </c>
    </row>
    <row r="60" spans="1:8" ht="15" hidden="1">
      <c r="A60" t="s">
        <v>42</v>
      </c>
      <c r="B60" s="3">
        <v>942293000</v>
      </c>
      <c r="C60" s="3">
        <v>62214174</v>
      </c>
      <c r="D60" s="3">
        <v>1004507174</v>
      </c>
      <c r="E60" s="3">
        <v>1004843403</v>
      </c>
      <c r="F60" s="3">
        <v>-336229</v>
      </c>
      <c r="G60" s="3">
        <v>0</v>
      </c>
      <c r="H60" s="3">
        <v>100.03</v>
      </c>
    </row>
    <row r="61" spans="1:8" ht="15" hidden="1">
      <c r="A61" t="s">
        <v>43</v>
      </c>
      <c r="B61" s="3">
        <v>942293000</v>
      </c>
      <c r="C61" s="3">
        <v>62214174</v>
      </c>
      <c r="D61" s="3">
        <v>1004507174</v>
      </c>
      <c r="E61" s="3">
        <v>1004843403</v>
      </c>
      <c r="F61" s="3">
        <v>-336229</v>
      </c>
      <c r="G61" s="3">
        <v>0</v>
      </c>
      <c r="H61" s="3">
        <v>100.03</v>
      </c>
    </row>
    <row r="62" spans="1:8" ht="15" hidden="1">
      <c r="A62" t="s">
        <v>61</v>
      </c>
      <c r="B62" s="3">
        <v>9285000000</v>
      </c>
      <c r="C62" s="3">
        <v>1316976671</v>
      </c>
      <c r="D62" s="3">
        <v>10601976671</v>
      </c>
      <c r="E62" s="3">
        <v>12367294449</v>
      </c>
      <c r="F62" s="3">
        <v>-1765317778</v>
      </c>
      <c r="G62" s="3">
        <v>0</v>
      </c>
      <c r="H62" s="3">
        <v>116.65</v>
      </c>
    </row>
    <row r="63" spans="1:8" ht="15" hidden="1">
      <c r="A63" t="s">
        <v>62</v>
      </c>
      <c r="B63" s="3">
        <v>9285000000</v>
      </c>
      <c r="C63" s="3">
        <v>0</v>
      </c>
      <c r="D63" s="3">
        <v>9285000000</v>
      </c>
      <c r="E63" s="3">
        <v>11050317778</v>
      </c>
      <c r="F63" s="3">
        <v>-1765317778</v>
      </c>
      <c r="G63" s="3">
        <v>0</v>
      </c>
      <c r="H63" s="3">
        <v>119.01</v>
      </c>
    </row>
    <row r="64" spans="1:8" ht="15" hidden="1">
      <c r="A64" t="s">
        <v>63</v>
      </c>
      <c r="B64" s="3">
        <v>9285000000</v>
      </c>
      <c r="C64" s="3">
        <v>0</v>
      </c>
      <c r="D64" s="3">
        <v>9285000000</v>
      </c>
      <c r="E64" s="3">
        <v>11050317778</v>
      </c>
      <c r="F64" s="3">
        <v>-1765317778</v>
      </c>
      <c r="G64" s="3">
        <v>0</v>
      </c>
      <c r="H64" s="3">
        <v>119.01</v>
      </c>
    </row>
    <row r="65" spans="1:8" ht="15" hidden="1">
      <c r="A65" t="s">
        <v>64</v>
      </c>
      <c r="B65" s="3">
        <v>0</v>
      </c>
      <c r="C65" s="3">
        <v>1316976671</v>
      </c>
      <c r="D65" s="3">
        <v>1316976671</v>
      </c>
      <c r="E65" s="3">
        <v>1316976671</v>
      </c>
      <c r="F65" s="3">
        <v>0</v>
      </c>
      <c r="G65" s="3">
        <v>0</v>
      </c>
      <c r="H65" s="3">
        <v>100</v>
      </c>
    </row>
    <row r="66" spans="1:8" ht="15" hidden="1">
      <c r="A66" t="s">
        <v>65</v>
      </c>
      <c r="B66" s="3">
        <v>0</v>
      </c>
      <c r="C66" s="3">
        <v>1316976671</v>
      </c>
      <c r="D66" s="3">
        <v>1316976671</v>
      </c>
      <c r="E66" s="3">
        <v>1316976671</v>
      </c>
      <c r="F66" s="3">
        <v>0</v>
      </c>
      <c r="G66" s="3">
        <v>0</v>
      </c>
      <c r="H66" s="3">
        <v>100</v>
      </c>
    </row>
    <row r="67" spans="1:8" ht="15" hidden="1">
      <c r="A67" t="s">
        <v>66</v>
      </c>
      <c r="B67" s="3">
        <v>2198038000</v>
      </c>
      <c r="C67" s="3">
        <v>477192332</v>
      </c>
      <c r="D67" s="3">
        <v>2675230332</v>
      </c>
      <c r="E67" s="3">
        <v>2578180401</v>
      </c>
      <c r="F67" s="3">
        <v>97049931</v>
      </c>
      <c r="G67" s="3">
        <v>0</v>
      </c>
      <c r="H67" s="3">
        <v>96.37</v>
      </c>
    </row>
    <row r="68" spans="1:8" ht="15" hidden="1">
      <c r="A68" t="s">
        <v>67</v>
      </c>
      <c r="B68" s="3">
        <v>2198038000</v>
      </c>
      <c r="C68" s="3">
        <v>0</v>
      </c>
      <c r="D68" s="3">
        <v>2198038000</v>
      </c>
      <c r="E68" s="3">
        <v>2100988069</v>
      </c>
      <c r="F68" s="3">
        <v>97049931</v>
      </c>
      <c r="G68" s="3">
        <v>0</v>
      </c>
      <c r="H68" s="3">
        <v>95.58</v>
      </c>
    </row>
    <row r="69" spans="1:8" ht="15" hidden="1">
      <c r="A69" t="s">
        <v>68</v>
      </c>
      <c r="B69" s="3">
        <v>2198038000</v>
      </c>
      <c r="C69" s="3">
        <v>0</v>
      </c>
      <c r="D69" s="3">
        <v>2198038000</v>
      </c>
      <c r="E69" s="3">
        <v>2100988069</v>
      </c>
      <c r="F69" s="3">
        <v>97049931</v>
      </c>
      <c r="G69" s="3">
        <v>0</v>
      </c>
      <c r="H69" s="3">
        <v>95.58</v>
      </c>
    </row>
    <row r="70" spans="1:8" ht="15" hidden="1">
      <c r="A70" t="s">
        <v>69</v>
      </c>
      <c r="B70" s="3">
        <v>0</v>
      </c>
      <c r="C70" s="3">
        <v>477192332</v>
      </c>
      <c r="D70" s="3">
        <v>477192332</v>
      </c>
      <c r="E70" s="3">
        <v>477192332</v>
      </c>
      <c r="F70" s="3">
        <v>0</v>
      </c>
      <c r="G70" s="3">
        <v>0</v>
      </c>
      <c r="H70" s="3">
        <v>100</v>
      </c>
    </row>
    <row r="71" spans="1:8" ht="15" hidden="1">
      <c r="A71" t="s">
        <v>65</v>
      </c>
      <c r="B71" s="3">
        <v>0</v>
      </c>
      <c r="C71" s="3">
        <v>477192332</v>
      </c>
      <c r="D71" s="3">
        <v>477192332</v>
      </c>
      <c r="E71" s="3">
        <v>477192332</v>
      </c>
      <c r="F71" s="3">
        <v>0</v>
      </c>
      <c r="G71" s="3">
        <v>0</v>
      </c>
      <c r="H71" s="3">
        <v>100</v>
      </c>
    </row>
    <row r="72" spans="1:8" ht="15" hidden="1">
      <c r="A72" t="s">
        <v>70</v>
      </c>
      <c r="B72" s="3">
        <v>528185000</v>
      </c>
      <c r="C72" s="3">
        <v>73444491</v>
      </c>
      <c r="D72" s="3">
        <v>601629491</v>
      </c>
      <c r="E72" s="3">
        <v>415566783</v>
      </c>
      <c r="F72" s="3">
        <v>186062708</v>
      </c>
      <c r="G72" s="3">
        <v>0</v>
      </c>
      <c r="H72" s="3">
        <v>69.07</v>
      </c>
    </row>
    <row r="73" spans="1:8" ht="15" hidden="1">
      <c r="A73" t="s">
        <v>71</v>
      </c>
      <c r="B73" s="3">
        <v>528185000</v>
      </c>
      <c r="C73" s="3">
        <v>0</v>
      </c>
      <c r="D73" s="3">
        <v>528185000</v>
      </c>
      <c r="E73" s="3">
        <v>342122292</v>
      </c>
      <c r="F73" s="3">
        <v>186062708</v>
      </c>
      <c r="G73" s="3">
        <v>0</v>
      </c>
      <c r="H73" s="3">
        <v>64.77</v>
      </c>
    </row>
    <row r="74" spans="1:8" ht="15" hidden="1">
      <c r="A74" t="s">
        <v>72</v>
      </c>
      <c r="B74" s="3">
        <v>528185000</v>
      </c>
      <c r="C74" s="3">
        <v>0</v>
      </c>
      <c r="D74" s="3">
        <v>528185000</v>
      </c>
      <c r="E74" s="3">
        <v>342122292</v>
      </c>
      <c r="F74" s="3">
        <v>186062708</v>
      </c>
      <c r="G74" s="3">
        <v>0</v>
      </c>
      <c r="H74" s="3">
        <v>64.77</v>
      </c>
    </row>
    <row r="75" spans="1:8" ht="15" hidden="1">
      <c r="A75" t="s">
        <v>73</v>
      </c>
      <c r="B75" s="3">
        <v>0</v>
      </c>
      <c r="C75" s="3">
        <v>73444491</v>
      </c>
      <c r="D75" s="3">
        <v>73444491</v>
      </c>
      <c r="E75" s="3">
        <v>73444491</v>
      </c>
      <c r="F75" s="3">
        <v>0</v>
      </c>
      <c r="G75" s="3">
        <v>0</v>
      </c>
      <c r="H75" s="3">
        <v>100</v>
      </c>
    </row>
    <row r="76" spans="1:8" ht="15" hidden="1">
      <c r="A76" t="s">
        <v>74</v>
      </c>
      <c r="B76" s="3">
        <v>0</v>
      </c>
      <c r="C76" s="3">
        <v>73444491</v>
      </c>
      <c r="D76" s="3">
        <v>73444491</v>
      </c>
      <c r="E76" s="3">
        <v>73444491</v>
      </c>
      <c r="F76" s="3">
        <v>0</v>
      </c>
      <c r="G76" s="3">
        <v>0</v>
      </c>
      <c r="H76" s="3">
        <v>100</v>
      </c>
    </row>
    <row r="77" spans="1:8" ht="15" hidden="1">
      <c r="A77" t="s">
        <v>75</v>
      </c>
      <c r="B77" s="3">
        <v>226365000</v>
      </c>
      <c r="C77" s="3">
        <v>33500853</v>
      </c>
      <c r="D77" s="3">
        <v>259865853</v>
      </c>
      <c r="E77" s="3">
        <v>180124692</v>
      </c>
      <c r="F77" s="3">
        <v>79741161</v>
      </c>
      <c r="G77" s="3">
        <v>0</v>
      </c>
      <c r="H77" s="3">
        <v>69.31</v>
      </c>
    </row>
    <row r="78" spans="1:8" ht="15" hidden="1">
      <c r="A78" t="s">
        <v>76</v>
      </c>
      <c r="B78" s="3">
        <v>226365000</v>
      </c>
      <c r="C78" s="3">
        <v>0</v>
      </c>
      <c r="D78" s="3">
        <v>226365000</v>
      </c>
      <c r="E78" s="3">
        <v>146623839</v>
      </c>
      <c r="F78" s="3">
        <v>79741161</v>
      </c>
      <c r="G78" s="3">
        <v>0</v>
      </c>
      <c r="H78" s="3">
        <v>64.77</v>
      </c>
    </row>
    <row r="79" spans="1:8" ht="15" hidden="1">
      <c r="A79" t="s">
        <v>72</v>
      </c>
      <c r="B79" s="3">
        <v>226365000</v>
      </c>
      <c r="C79" s="3">
        <v>0</v>
      </c>
      <c r="D79" s="3">
        <v>226365000</v>
      </c>
      <c r="E79" s="3">
        <v>146623839</v>
      </c>
      <c r="F79" s="3">
        <v>79741161</v>
      </c>
      <c r="G79" s="3">
        <v>0</v>
      </c>
      <c r="H79" s="3">
        <v>64.77</v>
      </c>
    </row>
    <row r="80" spans="1:8" ht="15" hidden="1">
      <c r="A80" t="s">
        <v>77</v>
      </c>
      <c r="B80" s="3">
        <v>0</v>
      </c>
      <c r="C80" s="3">
        <v>33500853</v>
      </c>
      <c r="D80" s="3">
        <v>33500853</v>
      </c>
      <c r="E80" s="3">
        <v>33500853</v>
      </c>
      <c r="F80" s="3">
        <v>0</v>
      </c>
      <c r="G80" s="3">
        <v>0</v>
      </c>
      <c r="H80" s="3">
        <v>100</v>
      </c>
    </row>
    <row r="81" spans="1:8" ht="15" hidden="1">
      <c r="A81" t="s">
        <v>74</v>
      </c>
      <c r="B81" s="3">
        <v>0</v>
      </c>
      <c r="C81" s="3">
        <v>33500853</v>
      </c>
      <c r="D81" s="3">
        <v>33500853</v>
      </c>
      <c r="E81" s="3">
        <v>33500853</v>
      </c>
      <c r="F81" s="3">
        <v>0</v>
      </c>
      <c r="G81" s="3">
        <v>0</v>
      </c>
      <c r="H81" s="3">
        <v>100</v>
      </c>
    </row>
    <row r="82" spans="1:8" ht="15" hidden="1">
      <c r="A82" t="s">
        <v>78</v>
      </c>
      <c r="B82" s="3">
        <v>5338134000</v>
      </c>
      <c r="C82" s="3">
        <v>683936018</v>
      </c>
      <c r="D82" s="3">
        <v>6022070018</v>
      </c>
      <c r="E82" s="3">
        <v>5218688515</v>
      </c>
      <c r="F82" s="3">
        <v>803381503</v>
      </c>
      <c r="G82" s="3">
        <v>0</v>
      </c>
      <c r="H82" s="3">
        <v>86.66</v>
      </c>
    </row>
    <row r="83" spans="1:8" ht="15" hidden="1">
      <c r="A83" t="s">
        <v>79</v>
      </c>
      <c r="B83" s="3">
        <v>5338134000</v>
      </c>
      <c r="C83" s="3">
        <v>0</v>
      </c>
      <c r="D83" s="3">
        <v>5338134000</v>
      </c>
      <c r="E83" s="3">
        <v>4534752497</v>
      </c>
      <c r="F83" s="3">
        <v>803381503</v>
      </c>
      <c r="G83" s="3">
        <v>0</v>
      </c>
      <c r="H83" s="3">
        <v>84.95</v>
      </c>
    </row>
    <row r="84" spans="1:8" ht="15" hidden="1">
      <c r="A84" t="s">
        <v>80</v>
      </c>
      <c r="B84" s="3">
        <v>5338134000</v>
      </c>
      <c r="C84" s="3">
        <v>0</v>
      </c>
      <c r="D84" s="3">
        <v>5338134000</v>
      </c>
      <c r="E84" s="3">
        <v>4534752497</v>
      </c>
      <c r="F84" s="3">
        <v>803381503</v>
      </c>
      <c r="G84" s="3">
        <v>0</v>
      </c>
      <c r="H84" s="3">
        <v>84.95</v>
      </c>
    </row>
    <row r="85" spans="1:8" ht="15" hidden="1">
      <c r="A85" t="s">
        <v>81</v>
      </c>
      <c r="B85" s="3">
        <v>0</v>
      </c>
      <c r="C85" s="3">
        <v>683936018</v>
      </c>
      <c r="D85" s="3">
        <v>683936018</v>
      </c>
      <c r="E85" s="3">
        <v>683936018</v>
      </c>
      <c r="F85" s="3">
        <v>0</v>
      </c>
      <c r="G85" s="3">
        <v>0</v>
      </c>
      <c r="H85" s="3">
        <v>100</v>
      </c>
    </row>
    <row r="86" spans="1:8" ht="15" hidden="1">
      <c r="A86" t="s">
        <v>74</v>
      </c>
      <c r="B86" s="3">
        <v>0</v>
      </c>
      <c r="C86" s="3">
        <v>683936018</v>
      </c>
      <c r="D86" s="3">
        <v>683936018</v>
      </c>
      <c r="E86" s="3">
        <v>683936018</v>
      </c>
      <c r="F86" s="3">
        <v>0</v>
      </c>
      <c r="G86" s="3">
        <v>0</v>
      </c>
      <c r="H86" s="3">
        <v>100</v>
      </c>
    </row>
    <row r="87" spans="1:8" ht="15" hidden="1">
      <c r="A87" t="s">
        <v>82</v>
      </c>
      <c r="B87" s="3">
        <v>1334534000</v>
      </c>
      <c r="C87" s="3">
        <v>0</v>
      </c>
      <c r="D87" s="3">
        <v>1334534000</v>
      </c>
      <c r="E87" s="3">
        <v>1010728238</v>
      </c>
      <c r="F87" s="3">
        <v>323805762</v>
      </c>
      <c r="G87" s="3">
        <v>0</v>
      </c>
      <c r="H87" s="3">
        <v>75.74</v>
      </c>
    </row>
    <row r="88" spans="1:8" ht="15" hidden="1">
      <c r="A88" t="s">
        <v>83</v>
      </c>
      <c r="B88" s="3">
        <v>1334534000</v>
      </c>
      <c r="C88" s="3">
        <v>0</v>
      </c>
      <c r="D88" s="3">
        <v>1334534000</v>
      </c>
      <c r="E88" s="3">
        <v>1010728238</v>
      </c>
      <c r="F88" s="3">
        <v>323805762</v>
      </c>
      <c r="G88" s="3">
        <v>0</v>
      </c>
      <c r="H88" s="3">
        <v>75.74</v>
      </c>
    </row>
    <row r="89" spans="1:8" ht="15" hidden="1">
      <c r="A89" t="s">
        <v>41</v>
      </c>
      <c r="B89" s="3">
        <v>1334534000</v>
      </c>
      <c r="C89" s="3">
        <v>0</v>
      </c>
      <c r="D89" s="3">
        <v>1334534000</v>
      </c>
      <c r="E89" s="3">
        <v>1010728238</v>
      </c>
      <c r="F89" s="3">
        <v>323805762</v>
      </c>
      <c r="G89" s="3">
        <v>0</v>
      </c>
      <c r="H89" s="3">
        <v>75.74</v>
      </c>
    </row>
    <row r="90" spans="1:8" ht="15" hidden="1">
      <c r="A90" t="s">
        <v>84</v>
      </c>
      <c r="B90" s="3">
        <v>1256110000</v>
      </c>
      <c r="C90" s="3">
        <v>89949668</v>
      </c>
      <c r="D90" s="3">
        <v>1346059668</v>
      </c>
      <c r="E90" s="3">
        <v>1235560604</v>
      </c>
      <c r="F90" s="3">
        <v>110499064</v>
      </c>
      <c r="G90" s="3">
        <v>0</v>
      </c>
      <c r="H90" s="3">
        <v>91.79</v>
      </c>
    </row>
    <row r="91" spans="1:8" ht="15" hidden="1">
      <c r="A91" t="s">
        <v>85</v>
      </c>
      <c r="B91" s="3">
        <v>1256110000</v>
      </c>
      <c r="C91" s="3">
        <v>0</v>
      </c>
      <c r="D91" s="3">
        <v>1256110000</v>
      </c>
      <c r="E91" s="3">
        <v>1145610936</v>
      </c>
      <c r="F91" s="3">
        <v>110499064</v>
      </c>
      <c r="G91" s="3">
        <v>0</v>
      </c>
      <c r="H91" s="3">
        <v>91.2</v>
      </c>
    </row>
    <row r="92" spans="1:8" ht="15" hidden="1">
      <c r="A92" t="s">
        <v>86</v>
      </c>
      <c r="B92" s="3">
        <v>1256110000</v>
      </c>
      <c r="C92" s="3">
        <v>0</v>
      </c>
      <c r="D92" s="3">
        <v>1256110000</v>
      </c>
      <c r="E92" s="3">
        <v>1145610936</v>
      </c>
      <c r="F92" s="3">
        <v>110499064</v>
      </c>
      <c r="G92" s="3">
        <v>0</v>
      </c>
      <c r="H92" s="3">
        <v>91.2</v>
      </c>
    </row>
    <row r="93" spans="1:8" ht="15" hidden="1">
      <c r="A93" t="s">
        <v>87</v>
      </c>
      <c r="B93" s="3">
        <v>0</v>
      </c>
      <c r="C93" s="3">
        <v>89949668</v>
      </c>
      <c r="D93" s="3">
        <v>89949668</v>
      </c>
      <c r="E93" s="3">
        <v>89949668</v>
      </c>
      <c r="F93" s="3">
        <v>0</v>
      </c>
      <c r="G93" s="3">
        <v>0</v>
      </c>
      <c r="H93" s="3">
        <v>100</v>
      </c>
    </row>
    <row r="94" spans="1:8" ht="15" hidden="1">
      <c r="A94" t="s">
        <v>74</v>
      </c>
      <c r="B94" s="3">
        <v>0</v>
      </c>
      <c r="C94" s="3">
        <v>89949668</v>
      </c>
      <c r="D94" s="3">
        <v>89949668</v>
      </c>
      <c r="E94" s="3">
        <v>89949668</v>
      </c>
      <c r="F94" s="3">
        <v>0</v>
      </c>
      <c r="G94" s="3">
        <v>0</v>
      </c>
      <c r="H94" s="3">
        <v>100</v>
      </c>
    </row>
    <row r="95" spans="1:8" ht="15" hidden="1">
      <c r="A95" t="s">
        <v>88</v>
      </c>
      <c r="B95" s="3">
        <v>314027000</v>
      </c>
      <c r="C95" s="3">
        <v>0</v>
      </c>
      <c r="D95" s="3">
        <v>314027000</v>
      </c>
      <c r="E95" s="3">
        <v>443588642</v>
      </c>
      <c r="F95" s="3">
        <v>-129561642</v>
      </c>
      <c r="G95" s="3">
        <v>0</v>
      </c>
      <c r="H95" s="3">
        <v>141.26</v>
      </c>
    </row>
    <row r="96" spans="1:8" ht="15" hidden="1">
      <c r="A96" t="s">
        <v>89</v>
      </c>
      <c r="B96" s="3">
        <v>314027000</v>
      </c>
      <c r="C96" s="3">
        <v>0</v>
      </c>
      <c r="D96" s="3">
        <v>314027000</v>
      </c>
      <c r="E96" s="3">
        <v>443588642</v>
      </c>
      <c r="F96" s="3">
        <v>-129561642</v>
      </c>
      <c r="G96" s="3">
        <v>0</v>
      </c>
      <c r="H96" s="3">
        <v>141.26</v>
      </c>
    </row>
    <row r="97" spans="1:8" ht="15" hidden="1">
      <c r="A97" t="s">
        <v>41</v>
      </c>
      <c r="B97" s="3">
        <v>314027000</v>
      </c>
      <c r="C97" s="3">
        <v>0</v>
      </c>
      <c r="D97" s="3">
        <v>314027000</v>
      </c>
      <c r="E97" s="3">
        <v>443588642</v>
      </c>
      <c r="F97" s="3">
        <v>-129561642</v>
      </c>
      <c r="G97" s="3">
        <v>0</v>
      </c>
      <c r="H97" s="3">
        <v>141.26</v>
      </c>
    </row>
    <row r="98" spans="1:8" ht="15" hidden="1">
      <c r="A98" t="s">
        <v>90</v>
      </c>
      <c r="B98" s="3">
        <v>12620297000</v>
      </c>
      <c r="C98" s="3">
        <v>3324355746</v>
      </c>
      <c r="D98" s="3">
        <v>15944652746</v>
      </c>
      <c r="E98" s="3">
        <v>12462694626</v>
      </c>
      <c r="F98" s="3">
        <v>3481958120</v>
      </c>
      <c r="G98" s="3">
        <v>-4157158</v>
      </c>
      <c r="H98" s="3">
        <v>78.16</v>
      </c>
    </row>
    <row r="99" spans="1:8" ht="15" hidden="1">
      <c r="A99" t="s">
        <v>91</v>
      </c>
      <c r="B99" s="3">
        <v>12620297000</v>
      </c>
      <c r="C99" s="3">
        <v>0</v>
      </c>
      <c r="D99" s="3">
        <v>12620297000</v>
      </c>
      <c r="E99" s="3">
        <v>9138338880</v>
      </c>
      <c r="F99" s="3">
        <v>3481958120</v>
      </c>
      <c r="G99" s="3">
        <v>-4157158</v>
      </c>
      <c r="H99" s="3">
        <v>72.41</v>
      </c>
    </row>
    <row r="100" spans="1:8" ht="15" hidden="1">
      <c r="A100" t="s">
        <v>92</v>
      </c>
      <c r="B100" s="3">
        <v>12620297000</v>
      </c>
      <c r="C100" s="3">
        <v>0</v>
      </c>
      <c r="D100" s="3">
        <v>12620297000</v>
      </c>
      <c r="E100" s="3">
        <v>9138338880</v>
      </c>
      <c r="F100" s="3">
        <v>3481958120</v>
      </c>
      <c r="G100" s="3">
        <v>-4157158</v>
      </c>
      <c r="H100" s="3">
        <v>72.41</v>
      </c>
    </row>
    <row r="101" spans="1:8" ht="15" hidden="1">
      <c r="A101" t="s">
        <v>93</v>
      </c>
      <c r="B101" s="3">
        <v>0</v>
      </c>
      <c r="C101" s="3">
        <v>3324355746</v>
      </c>
      <c r="D101" s="3">
        <v>3324355746</v>
      </c>
      <c r="E101" s="3">
        <v>3324355746</v>
      </c>
      <c r="F101" s="3">
        <v>0</v>
      </c>
      <c r="G101" s="3">
        <v>0</v>
      </c>
      <c r="H101" s="3">
        <v>100</v>
      </c>
    </row>
    <row r="102" spans="1:8" ht="15" hidden="1">
      <c r="A102" t="s">
        <v>74</v>
      </c>
      <c r="B102" s="3">
        <v>0</v>
      </c>
      <c r="C102" s="3">
        <v>3324355746</v>
      </c>
      <c r="D102" s="3">
        <v>3324355746</v>
      </c>
      <c r="E102" s="3">
        <v>3324355746</v>
      </c>
      <c r="F102" s="3">
        <v>0</v>
      </c>
      <c r="G102" s="3">
        <v>0</v>
      </c>
      <c r="H102" s="3">
        <v>100</v>
      </c>
    </row>
    <row r="103" spans="1:8" ht="15" hidden="1">
      <c r="A103" t="s">
        <v>94</v>
      </c>
      <c r="B103" s="3">
        <v>3155074000</v>
      </c>
      <c r="C103" s="3">
        <v>0</v>
      </c>
      <c r="D103" s="3">
        <v>3155074000</v>
      </c>
      <c r="E103" s="3">
        <v>2251115980</v>
      </c>
      <c r="F103" s="3">
        <v>903958020</v>
      </c>
      <c r="G103" s="3">
        <v>-309413</v>
      </c>
      <c r="H103" s="3">
        <v>71.35</v>
      </c>
    </row>
    <row r="104" spans="1:8" ht="15" hidden="1">
      <c r="A104" t="s">
        <v>95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-289953</v>
      </c>
      <c r="H104" s="3">
        <v>0</v>
      </c>
    </row>
    <row r="105" spans="1:8" ht="15" hidden="1">
      <c r="A105" t="s">
        <v>96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-289953</v>
      </c>
      <c r="H105" s="3">
        <v>0</v>
      </c>
    </row>
    <row r="106" spans="1:8" ht="15" hidden="1">
      <c r="A106" t="s">
        <v>97</v>
      </c>
      <c r="B106" s="3">
        <v>3155074000</v>
      </c>
      <c r="C106" s="3">
        <v>0</v>
      </c>
      <c r="D106" s="3">
        <v>3155074000</v>
      </c>
      <c r="E106" s="3">
        <v>2251115980</v>
      </c>
      <c r="F106" s="3">
        <v>903958020</v>
      </c>
      <c r="G106" s="3">
        <v>-19460</v>
      </c>
      <c r="H106" s="3">
        <v>71.35</v>
      </c>
    </row>
    <row r="107" spans="1:8" ht="15" hidden="1">
      <c r="A107" t="s">
        <v>41</v>
      </c>
      <c r="B107" s="3">
        <v>3155074000</v>
      </c>
      <c r="C107" s="3">
        <v>0</v>
      </c>
      <c r="D107" s="3">
        <v>3155074000</v>
      </c>
      <c r="E107" s="3">
        <v>2251115980</v>
      </c>
      <c r="F107" s="3">
        <v>903958020</v>
      </c>
      <c r="G107" s="3">
        <v>-19460</v>
      </c>
      <c r="H107" s="3">
        <v>71.35</v>
      </c>
    </row>
    <row r="108" spans="1:8" ht="15" hidden="1">
      <c r="A108" t="s">
        <v>98</v>
      </c>
      <c r="B108" s="3">
        <v>835323000</v>
      </c>
      <c r="C108" s="3">
        <v>1343675113</v>
      </c>
      <c r="D108" s="3">
        <v>2178998113</v>
      </c>
      <c r="E108" s="3">
        <v>2281340582</v>
      </c>
      <c r="F108" s="3">
        <v>-102342469</v>
      </c>
      <c r="G108" s="3">
        <v>-18400</v>
      </c>
      <c r="H108" s="3">
        <v>104.7</v>
      </c>
    </row>
    <row r="109" spans="1:8" ht="15" hidden="1">
      <c r="A109" t="s">
        <v>99</v>
      </c>
      <c r="B109" s="3">
        <v>835323000</v>
      </c>
      <c r="C109" s="3">
        <v>0</v>
      </c>
      <c r="D109" s="3">
        <v>835323000</v>
      </c>
      <c r="E109" s="3">
        <v>937665469</v>
      </c>
      <c r="F109" s="3">
        <v>-102342469</v>
      </c>
      <c r="G109" s="3">
        <v>-18400</v>
      </c>
      <c r="H109" s="3">
        <v>112.25</v>
      </c>
    </row>
    <row r="110" spans="1:8" ht="15" hidden="1">
      <c r="A110" t="s">
        <v>100</v>
      </c>
      <c r="B110" s="3">
        <v>835323000</v>
      </c>
      <c r="C110" s="3">
        <v>0</v>
      </c>
      <c r="D110" s="3">
        <v>835323000</v>
      </c>
      <c r="E110" s="3">
        <v>937665469</v>
      </c>
      <c r="F110" s="3">
        <v>-102342469</v>
      </c>
      <c r="G110" s="3">
        <v>-18400</v>
      </c>
      <c r="H110" s="3">
        <v>112.25</v>
      </c>
    </row>
    <row r="111" spans="1:8" ht="15" hidden="1">
      <c r="A111" t="s">
        <v>101</v>
      </c>
      <c r="B111" s="3">
        <v>0</v>
      </c>
      <c r="C111" s="3">
        <v>1343675113</v>
      </c>
      <c r="D111" s="3">
        <v>1343675113</v>
      </c>
      <c r="E111" s="3">
        <v>1343675113</v>
      </c>
      <c r="F111" s="3">
        <v>0</v>
      </c>
      <c r="G111" s="3">
        <v>0</v>
      </c>
      <c r="H111" s="3">
        <v>100</v>
      </c>
    </row>
    <row r="112" spans="1:8" ht="15" hidden="1">
      <c r="A112" t="s">
        <v>74</v>
      </c>
      <c r="B112" s="3">
        <v>0</v>
      </c>
      <c r="C112" s="3">
        <v>1343675113</v>
      </c>
      <c r="D112" s="3">
        <v>1343675113</v>
      </c>
      <c r="E112" s="3">
        <v>1343675113</v>
      </c>
      <c r="F112" s="3">
        <v>0</v>
      </c>
      <c r="G112" s="3">
        <v>0</v>
      </c>
      <c r="H112" s="3">
        <v>100</v>
      </c>
    </row>
    <row r="113" spans="1:8" ht="15" hidden="1">
      <c r="A113" t="s">
        <v>102</v>
      </c>
      <c r="B113" s="3">
        <v>208831000</v>
      </c>
      <c r="C113" s="3">
        <v>0</v>
      </c>
      <c r="D113" s="3">
        <v>208831000</v>
      </c>
      <c r="E113" s="3">
        <v>234416368</v>
      </c>
      <c r="F113" s="3">
        <v>-25585368</v>
      </c>
      <c r="G113" s="3">
        <v>-4600</v>
      </c>
      <c r="H113" s="3">
        <v>112.25</v>
      </c>
    </row>
    <row r="114" spans="1:8" ht="15" hidden="1">
      <c r="A114" t="s">
        <v>103</v>
      </c>
      <c r="B114" s="3">
        <v>208831000</v>
      </c>
      <c r="C114" s="3">
        <v>0</v>
      </c>
      <c r="D114" s="3">
        <v>208831000</v>
      </c>
      <c r="E114" s="3">
        <v>234416368</v>
      </c>
      <c r="F114" s="3">
        <v>-25585368</v>
      </c>
      <c r="G114" s="3">
        <v>-4600</v>
      </c>
      <c r="H114" s="3">
        <v>112.25</v>
      </c>
    </row>
    <row r="115" spans="1:8" ht="15" hidden="1">
      <c r="A115" t="s">
        <v>41</v>
      </c>
      <c r="B115" s="3">
        <v>208831000</v>
      </c>
      <c r="C115" s="3">
        <v>0</v>
      </c>
      <c r="D115" s="3">
        <v>208831000</v>
      </c>
      <c r="E115" s="3">
        <v>234416368</v>
      </c>
      <c r="F115" s="3">
        <v>-25585368</v>
      </c>
      <c r="G115" s="3">
        <v>-4600</v>
      </c>
      <c r="H115" s="3">
        <v>112.25</v>
      </c>
    </row>
    <row r="116" spans="1:8" ht="15" hidden="1">
      <c r="A116" t="s">
        <v>104</v>
      </c>
      <c r="B116" s="3">
        <v>4291510000</v>
      </c>
      <c r="C116" s="3">
        <v>2955214309</v>
      </c>
      <c r="D116" s="3">
        <v>7246724309</v>
      </c>
      <c r="E116" s="3">
        <v>6836173617</v>
      </c>
      <c r="F116" s="3">
        <v>410550692</v>
      </c>
      <c r="G116" s="3">
        <v>-2211696</v>
      </c>
      <c r="H116" s="3">
        <v>94.33</v>
      </c>
    </row>
    <row r="117" spans="1:8" ht="15" hidden="1">
      <c r="A117" t="s">
        <v>105</v>
      </c>
      <c r="B117" s="3">
        <v>3755071000</v>
      </c>
      <c r="C117" s="3">
        <v>0</v>
      </c>
      <c r="D117" s="3">
        <v>3755071000</v>
      </c>
      <c r="E117" s="3">
        <v>3362311693</v>
      </c>
      <c r="F117" s="3">
        <v>392759307</v>
      </c>
      <c r="G117" s="3">
        <v>-1808852</v>
      </c>
      <c r="H117" s="3">
        <v>89.54</v>
      </c>
    </row>
    <row r="118" spans="1:8" ht="15" hidden="1">
      <c r="A118" t="s">
        <v>106</v>
      </c>
      <c r="B118" s="3">
        <v>3755071000</v>
      </c>
      <c r="C118" s="3">
        <v>0</v>
      </c>
      <c r="D118" s="3">
        <v>3755071000</v>
      </c>
      <c r="E118" s="3">
        <v>3362311693</v>
      </c>
      <c r="F118" s="3">
        <v>392759307</v>
      </c>
      <c r="G118" s="3">
        <v>-1808852</v>
      </c>
      <c r="H118" s="3">
        <v>89.54</v>
      </c>
    </row>
    <row r="119" spans="1:8" ht="15" hidden="1">
      <c r="A119" t="s">
        <v>107</v>
      </c>
      <c r="B119" s="3">
        <v>536439000</v>
      </c>
      <c r="C119" s="3">
        <v>0</v>
      </c>
      <c r="D119" s="3">
        <v>536439000</v>
      </c>
      <c r="E119" s="3">
        <v>518647615</v>
      </c>
      <c r="F119" s="3">
        <v>17791385</v>
      </c>
      <c r="G119" s="3">
        <v>-402844</v>
      </c>
      <c r="H119" s="3">
        <v>96.68</v>
      </c>
    </row>
    <row r="120" spans="1:8" ht="15" hidden="1">
      <c r="A120" t="s">
        <v>106</v>
      </c>
      <c r="B120" s="3">
        <v>536439000</v>
      </c>
      <c r="C120" s="3">
        <v>0</v>
      </c>
      <c r="D120" s="3">
        <v>536439000</v>
      </c>
      <c r="E120" s="3">
        <v>518647615</v>
      </c>
      <c r="F120" s="3">
        <v>17791385</v>
      </c>
      <c r="G120" s="3">
        <v>-402844</v>
      </c>
      <c r="H120" s="3">
        <v>96.68</v>
      </c>
    </row>
    <row r="121" spans="1:8" ht="15" hidden="1">
      <c r="A121" t="s">
        <v>108</v>
      </c>
      <c r="B121" s="3">
        <v>0</v>
      </c>
      <c r="C121" s="3">
        <v>2955214309</v>
      </c>
      <c r="D121" s="3">
        <v>2955214309</v>
      </c>
      <c r="E121" s="3">
        <v>2955214309</v>
      </c>
      <c r="F121" s="3">
        <v>0</v>
      </c>
      <c r="G121" s="3">
        <v>0</v>
      </c>
      <c r="H121" s="3">
        <v>100</v>
      </c>
    </row>
    <row r="122" spans="1:8" ht="15" hidden="1">
      <c r="A122" t="s">
        <v>74</v>
      </c>
      <c r="B122" s="3">
        <v>0</v>
      </c>
      <c r="C122" s="3">
        <v>2955214309</v>
      </c>
      <c r="D122" s="3">
        <v>2955214309</v>
      </c>
      <c r="E122" s="3">
        <v>2955214309</v>
      </c>
      <c r="F122" s="3">
        <v>0</v>
      </c>
      <c r="G122" s="3">
        <v>0</v>
      </c>
      <c r="H122" s="3">
        <v>100</v>
      </c>
    </row>
    <row r="123" spans="1:8" ht="15" hidden="1">
      <c r="A123" t="s">
        <v>109</v>
      </c>
      <c r="B123" s="3">
        <v>1072877000</v>
      </c>
      <c r="C123" s="3">
        <v>0</v>
      </c>
      <c r="D123" s="3">
        <v>1072877000</v>
      </c>
      <c r="E123" s="3">
        <v>938780308</v>
      </c>
      <c r="F123" s="3">
        <v>134096692</v>
      </c>
      <c r="G123" s="3">
        <v>-516814</v>
      </c>
      <c r="H123" s="3">
        <v>87.5</v>
      </c>
    </row>
    <row r="124" spans="1:8" ht="15" hidden="1">
      <c r="A124" t="s">
        <v>110</v>
      </c>
      <c r="B124" s="3">
        <v>1072877000</v>
      </c>
      <c r="C124" s="3">
        <v>0</v>
      </c>
      <c r="D124" s="3">
        <v>1072877000</v>
      </c>
      <c r="E124" s="3">
        <v>938780308</v>
      </c>
      <c r="F124" s="3">
        <v>134096692</v>
      </c>
      <c r="G124" s="3">
        <v>-516814</v>
      </c>
      <c r="H124" s="3">
        <v>87.5</v>
      </c>
    </row>
    <row r="125" spans="1:8" ht="15" hidden="1">
      <c r="A125" t="s">
        <v>41</v>
      </c>
      <c r="B125" s="3">
        <v>1072877000</v>
      </c>
      <c r="C125" s="3">
        <v>0</v>
      </c>
      <c r="D125" s="3">
        <v>1072877000</v>
      </c>
      <c r="E125" s="3">
        <v>938780308</v>
      </c>
      <c r="F125" s="3">
        <v>134096692</v>
      </c>
      <c r="G125" s="3">
        <v>-516814</v>
      </c>
      <c r="H125" s="3">
        <v>87.5</v>
      </c>
    </row>
    <row r="126" spans="1:8" ht="15" hidden="1">
      <c r="A126" t="s">
        <v>111</v>
      </c>
      <c r="B126" s="3">
        <v>8230280000</v>
      </c>
      <c r="C126" s="3">
        <v>3261825965</v>
      </c>
      <c r="D126" s="3">
        <v>11492105965</v>
      </c>
      <c r="E126" s="3">
        <v>8025189285</v>
      </c>
      <c r="F126" s="3">
        <v>3466916680</v>
      </c>
      <c r="G126" s="3">
        <v>-4079318</v>
      </c>
      <c r="H126" s="3">
        <v>69.83</v>
      </c>
    </row>
    <row r="127" spans="1:8" ht="15" hidden="1">
      <c r="A127" t="s">
        <v>112</v>
      </c>
      <c r="B127" s="3">
        <v>8230280000</v>
      </c>
      <c r="C127" s="3">
        <v>0</v>
      </c>
      <c r="D127" s="3">
        <v>8230280000</v>
      </c>
      <c r="E127" s="3">
        <v>4763363320</v>
      </c>
      <c r="F127" s="3">
        <v>3466916680</v>
      </c>
      <c r="G127" s="3">
        <v>-4079318</v>
      </c>
      <c r="H127" s="3">
        <v>57.88</v>
      </c>
    </row>
    <row r="128" spans="1:8" ht="15" hidden="1">
      <c r="A128" t="s">
        <v>113</v>
      </c>
      <c r="B128" s="3">
        <v>8230280000</v>
      </c>
      <c r="C128" s="3">
        <v>0</v>
      </c>
      <c r="D128" s="3">
        <v>8230280000</v>
      </c>
      <c r="E128" s="3">
        <v>4763363320</v>
      </c>
      <c r="F128" s="3">
        <v>3466916680</v>
      </c>
      <c r="G128" s="3">
        <v>-4079318</v>
      </c>
      <c r="H128" s="3">
        <v>57.88</v>
      </c>
    </row>
    <row r="129" spans="1:8" ht="15" hidden="1">
      <c r="A129" t="s">
        <v>114</v>
      </c>
      <c r="B129" s="3">
        <v>0</v>
      </c>
      <c r="C129" s="3">
        <v>3261825965</v>
      </c>
      <c r="D129" s="3">
        <v>3261825965</v>
      </c>
      <c r="E129" s="3">
        <v>3261825965</v>
      </c>
      <c r="F129" s="3">
        <v>0</v>
      </c>
      <c r="G129" s="3">
        <v>0</v>
      </c>
      <c r="H129" s="3">
        <v>100</v>
      </c>
    </row>
    <row r="130" spans="1:8" ht="15" hidden="1">
      <c r="A130" t="s">
        <v>115</v>
      </c>
      <c r="B130" s="3">
        <v>0</v>
      </c>
      <c r="C130" s="3">
        <v>3261825965</v>
      </c>
      <c r="D130" s="3">
        <v>3261825965</v>
      </c>
      <c r="E130" s="3">
        <v>3261825965</v>
      </c>
      <c r="F130" s="3">
        <v>0</v>
      </c>
      <c r="G130" s="3">
        <v>0</v>
      </c>
      <c r="H130" s="3">
        <v>100</v>
      </c>
    </row>
    <row r="131" spans="1:8" ht="15" hidden="1">
      <c r="A131" t="s">
        <v>116</v>
      </c>
      <c r="B131" s="3">
        <v>2057570000</v>
      </c>
      <c r="C131" s="3">
        <v>0</v>
      </c>
      <c r="D131" s="3">
        <v>2057570000</v>
      </c>
      <c r="E131" s="3">
        <v>1190918824</v>
      </c>
      <c r="F131" s="3">
        <v>866651176</v>
      </c>
      <c r="G131" s="3">
        <v>-1019830</v>
      </c>
      <c r="H131" s="3">
        <v>57.88</v>
      </c>
    </row>
    <row r="132" spans="1:8" ht="15" hidden="1">
      <c r="A132" t="s">
        <v>117</v>
      </c>
      <c r="B132" s="3">
        <v>2057570000</v>
      </c>
      <c r="C132" s="3">
        <v>0</v>
      </c>
      <c r="D132" s="3">
        <v>2057570000</v>
      </c>
      <c r="E132" s="3">
        <v>1190918824</v>
      </c>
      <c r="F132" s="3">
        <v>866651176</v>
      </c>
      <c r="G132" s="3">
        <v>-1019830</v>
      </c>
      <c r="H132" s="3">
        <v>57.88</v>
      </c>
    </row>
    <row r="133" spans="1:8" ht="15" hidden="1">
      <c r="A133" t="s">
        <v>41</v>
      </c>
      <c r="B133" s="3">
        <v>2057570000</v>
      </c>
      <c r="C133" s="3">
        <v>0</v>
      </c>
      <c r="D133" s="3">
        <v>2057570000</v>
      </c>
      <c r="E133" s="3">
        <v>1190918824</v>
      </c>
      <c r="F133" s="3">
        <v>866651176</v>
      </c>
      <c r="G133" s="3">
        <v>-1019830</v>
      </c>
      <c r="H133" s="3">
        <v>57.88</v>
      </c>
    </row>
    <row r="134" spans="1:8" ht="15" hidden="1">
      <c r="A134" t="s">
        <v>118</v>
      </c>
      <c r="B134" s="3">
        <v>2134017000</v>
      </c>
      <c r="C134" s="3">
        <v>462216652</v>
      </c>
      <c r="D134" s="3">
        <v>2596233652</v>
      </c>
      <c r="E134" s="3">
        <v>2590860996</v>
      </c>
      <c r="F134" s="3">
        <v>5372656</v>
      </c>
      <c r="G134" s="3">
        <v>0</v>
      </c>
      <c r="H134" s="3">
        <v>99.79</v>
      </c>
    </row>
    <row r="135" spans="1:8" ht="15" hidden="1">
      <c r="A135" t="s">
        <v>119</v>
      </c>
      <c r="B135" s="3">
        <v>2134017000</v>
      </c>
      <c r="C135" s="3">
        <v>0</v>
      </c>
      <c r="D135" s="3">
        <v>2134017000</v>
      </c>
      <c r="E135" s="3">
        <v>2128644344</v>
      </c>
      <c r="F135" s="3">
        <v>5372656</v>
      </c>
      <c r="G135" s="3">
        <v>0</v>
      </c>
      <c r="H135" s="3">
        <v>99.75</v>
      </c>
    </row>
    <row r="136" spans="1:8" ht="15" hidden="1">
      <c r="A136" t="s">
        <v>68</v>
      </c>
      <c r="B136" s="3">
        <v>2134017000</v>
      </c>
      <c r="C136" s="3">
        <v>0</v>
      </c>
      <c r="D136" s="3">
        <v>2134017000</v>
      </c>
      <c r="E136" s="3">
        <v>2128644344</v>
      </c>
      <c r="F136" s="3">
        <v>5372656</v>
      </c>
      <c r="G136" s="3">
        <v>0</v>
      </c>
      <c r="H136" s="3">
        <v>99.75</v>
      </c>
    </row>
    <row r="137" spans="1:8" ht="15" hidden="1">
      <c r="A137" t="s">
        <v>120</v>
      </c>
      <c r="B137" s="3">
        <v>0</v>
      </c>
      <c r="C137" s="3">
        <v>462216652</v>
      </c>
      <c r="D137" s="3">
        <v>462216652</v>
      </c>
      <c r="E137" s="3">
        <v>462216652</v>
      </c>
      <c r="F137" s="3">
        <v>0</v>
      </c>
      <c r="G137" s="3">
        <v>0</v>
      </c>
      <c r="H137" s="3">
        <v>100</v>
      </c>
    </row>
    <row r="138" spans="1:8" ht="15" hidden="1">
      <c r="A138" t="s">
        <v>121</v>
      </c>
      <c r="B138" s="3">
        <v>0</v>
      </c>
      <c r="C138" s="3">
        <v>462216652</v>
      </c>
      <c r="D138" s="3">
        <v>462216652</v>
      </c>
      <c r="E138" s="3">
        <v>462216652</v>
      </c>
      <c r="F138" s="3">
        <v>0</v>
      </c>
      <c r="G138" s="3">
        <v>0</v>
      </c>
      <c r="H138" s="3">
        <v>100</v>
      </c>
    </row>
    <row r="139" spans="1:8" ht="15" hidden="1">
      <c r="A139" t="s">
        <v>122</v>
      </c>
      <c r="B139" s="3">
        <v>113387052000</v>
      </c>
      <c r="C139" s="3">
        <v>30426379692</v>
      </c>
      <c r="D139" s="3">
        <v>143813431692</v>
      </c>
      <c r="E139" s="3">
        <v>160573488463</v>
      </c>
      <c r="F139" s="3">
        <v>-16760056771</v>
      </c>
      <c r="G139" s="3">
        <v>-8697</v>
      </c>
      <c r="H139" s="3">
        <v>111.65</v>
      </c>
    </row>
    <row r="140" spans="1:8" ht="15" hidden="1">
      <c r="A140" t="s">
        <v>18</v>
      </c>
      <c r="B140" s="3">
        <v>3125860000</v>
      </c>
      <c r="C140" s="3">
        <v>359534282</v>
      </c>
      <c r="D140" s="3">
        <v>3485394282</v>
      </c>
      <c r="E140" s="3">
        <v>4064975663</v>
      </c>
      <c r="F140" s="3">
        <v>-579581381</v>
      </c>
      <c r="G140" s="3">
        <v>0</v>
      </c>
      <c r="H140" s="3">
        <v>116.63</v>
      </c>
    </row>
    <row r="141" spans="1:8" ht="15" hidden="1">
      <c r="A141" t="s">
        <v>19</v>
      </c>
      <c r="B141" s="3">
        <v>3125860000</v>
      </c>
      <c r="C141" s="3">
        <v>359534282</v>
      </c>
      <c r="D141" s="3">
        <v>3485394282</v>
      </c>
      <c r="E141" s="3">
        <v>4064975663</v>
      </c>
      <c r="F141" s="3">
        <v>-579581381</v>
      </c>
      <c r="G141" s="3">
        <v>0</v>
      </c>
      <c r="H141" s="3">
        <v>116.63</v>
      </c>
    </row>
    <row r="142" spans="1:8" ht="15" hidden="1">
      <c r="A142" t="s">
        <v>123</v>
      </c>
      <c r="B142" s="3">
        <v>25532568000</v>
      </c>
      <c r="C142" s="3">
        <v>2267644392</v>
      </c>
      <c r="D142" s="3">
        <v>27800212392</v>
      </c>
      <c r="E142" s="3">
        <v>30808922583</v>
      </c>
      <c r="F142" s="3">
        <v>-3008710191</v>
      </c>
      <c r="G142" s="3">
        <v>0</v>
      </c>
      <c r="H142" s="3">
        <v>110.82</v>
      </c>
    </row>
    <row r="143" spans="1:8" ht="15" hidden="1">
      <c r="A143" t="s">
        <v>21</v>
      </c>
      <c r="B143" s="3">
        <v>25532568000</v>
      </c>
      <c r="C143" s="3">
        <v>2267644392</v>
      </c>
      <c r="D143" s="3">
        <v>27800212392</v>
      </c>
      <c r="E143" s="3">
        <v>30808922583</v>
      </c>
      <c r="F143" s="3">
        <v>-3008710191</v>
      </c>
      <c r="G143" s="3">
        <v>0</v>
      </c>
      <c r="H143" s="3">
        <v>110.82</v>
      </c>
    </row>
    <row r="144" spans="1:8" ht="15" hidden="1">
      <c r="A144" t="s">
        <v>124</v>
      </c>
      <c r="B144" s="3">
        <v>51065135000</v>
      </c>
      <c r="C144" s="3">
        <v>4535288785</v>
      </c>
      <c r="D144" s="3">
        <v>55600423785</v>
      </c>
      <c r="E144" s="3">
        <v>61197208341</v>
      </c>
      <c r="F144" s="3">
        <v>-5596784556</v>
      </c>
      <c r="G144" s="3">
        <v>0</v>
      </c>
      <c r="H144" s="3">
        <v>110.07</v>
      </c>
    </row>
    <row r="145" spans="1:8" ht="15" hidden="1">
      <c r="A145" t="s">
        <v>21</v>
      </c>
      <c r="B145" s="3">
        <v>51065135000</v>
      </c>
      <c r="C145" s="3">
        <v>4535288785</v>
      </c>
      <c r="D145" s="3">
        <v>55600423785</v>
      </c>
      <c r="E145" s="3">
        <v>61197208341</v>
      </c>
      <c r="F145" s="3">
        <v>-5596784556</v>
      </c>
      <c r="G145" s="3">
        <v>0</v>
      </c>
      <c r="H145" s="3">
        <v>110.07</v>
      </c>
    </row>
    <row r="146" spans="1:8" ht="15" hidden="1">
      <c r="A146" t="s">
        <v>22</v>
      </c>
      <c r="B146" s="3">
        <v>1201281000</v>
      </c>
      <c r="C146" s="3">
        <v>0</v>
      </c>
      <c r="D146" s="3">
        <v>1201281000</v>
      </c>
      <c r="E146" s="3">
        <v>1516853080</v>
      </c>
      <c r="F146" s="3">
        <v>-315572080</v>
      </c>
      <c r="G146" s="3">
        <v>0</v>
      </c>
      <c r="H146" s="3">
        <v>126.27</v>
      </c>
    </row>
    <row r="147" spans="1:8" ht="15" hidden="1">
      <c r="A147" t="s">
        <v>23</v>
      </c>
      <c r="B147" s="3">
        <v>1201281000</v>
      </c>
      <c r="C147" s="3">
        <v>0</v>
      </c>
      <c r="D147" s="3">
        <v>1201281000</v>
      </c>
      <c r="E147" s="3">
        <v>1516853080</v>
      </c>
      <c r="F147" s="3">
        <v>-315572080</v>
      </c>
      <c r="G147" s="3">
        <v>0</v>
      </c>
      <c r="H147" s="3">
        <v>126.27</v>
      </c>
    </row>
    <row r="148" spans="1:8" ht="15" hidden="1">
      <c r="A148" t="s">
        <v>24</v>
      </c>
      <c r="B148" s="3">
        <v>13129678000</v>
      </c>
      <c r="C148" s="3">
        <v>830813308</v>
      </c>
      <c r="D148" s="3">
        <v>13960491308</v>
      </c>
      <c r="E148" s="3">
        <v>16042845914</v>
      </c>
      <c r="F148" s="3">
        <v>-2082354606</v>
      </c>
      <c r="G148" s="3">
        <v>0</v>
      </c>
      <c r="H148" s="3">
        <v>114.92</v>
      </c>
    </row>
    <row r="149" spans="1:8" ht="15" hidden="1">
      <c r="A149" t="s">
        <v>25</v>
      </c>
      <c r="B149" s="3">
        <v>13129678000</v>
      </c>
      <c r="C149" s="3">
        <v>830813308</v>
      </c>
      <c r="D149" s="3">
        <v>13960491308</v>
      </c>
      <c r="E149" s="3">
        <v>16042845914</v>
      </c>
      <c r="F149" s="3">
        <v>-2082354606</v>
      </c>
      <c r="G149" s="3">
        <v>0</v>
      </c>
      <c r="H149" s="3">
        <v>114.92</v>
      </c>
    </row>
    <row r="150" spans="1:8" ht="15" hidden="1">
      <c r="A150" t="s">
        <v>26</v>
      </c>
      <c r="B150" s="3">
        <v>150321000</v>
      </c>
      <c r="C150" s="3">
        <v>75604000</v>
      </c>
      <c r="D150" s="3">
        <v>225925000</v>
      </c>
      <c r="E150" s="3">
        <v>310491274</v>
      </c>
      <c r="F150" s="3">
        <v>-84566274</v>
      </c>
      <c r="G150" s="3">
        <v>0</v>
      </c>
      <c r="H150" s="3">
        <v>137.43</v>
      </c>
    </row>
    <row r="151" spans="1:8" ht="15" hidden="1">
      <c r="A151" t="s">
        <v>27</v>
      </c>
      <c r="B151" s="3">
        <v>150321000</v>
      </c>
      <c r="C151" s="3">
        <v>75604000</v>
      </c>
      <c r="D151" s="3">
        <v>225925000</v>
      </c>
      <c r="E151" s="3">
        <v>310491274</v>
      </c>
      <c r="F151" s="3">
        <v>-84566274</v>
      </c>
      <c r="G151" s="3">
        <v>0</v>
      </c>
      <c r="H151" s="3">
        <v>137.43</v>
      </c>
    </row>
    <row r="152" spans="1:8" ht="15" hidden="1">
      <c r="A152" t="s">
        <v>28</v>
      </c>
      <c r="B152" s="3">
        <v>850210000</v>
      </c>
      <c r="C152" s="3">
        <v>0</v>
      </c>
      <c r="D152" s="3">
        <v>850210000</v>
      </c>
      <c r="E152" s="3">
        <v>1001878002</v>
      </c>
      <c r="F152" s="3">
        <v>-151668002</v>
      </c>
      <c r="G152" s="3">
        <v>0</v>
      </c>
      <c r="H152" s="3">
        <v>117.84</v>
      </c>
    </row>
    <row r="153" spans="1:8" ht="15" hidden="1">
      <c r="A153" t="s">
        <v>29</v>
      </c>
      <c r="B153" s="3">
        <v>850210000</v>
      </c>
      <c r="C153" s="3">
        <v>0</v>
      </c>
      <c r="D153" s="3">
        <v>850210000</v>
      </c>
      <c r="E153" s="3">
        <v>1001878002</v>
      </c>
      <c r="F153" s="3">
        <v>-151668002</v>
      </c>
      <c r="G153" s="3">
        <v>0</v>
      </c>
      <c r="H153" s="3">
        <v>117.84</v>
      </c>
    </row>
    <row r="154" spans="1:8" ht="15" hidden="1">
      <c r="A154" t="s">
        <v>30</v>
      </c>
      <c r="B154" s="3">
        <v>4969984000</v>
      </c>
      <c r="C154" s="3">
        <v>125790000</v>
      </c>
      <c r="D154" s="3">
        <v>5095774000</v>
      </c>
      <c r="E154" s="3">
        <v>6379238581</v>
      </c>
      <c r="F154" s="3">
        <v>-1283464581</v>
      </c>
      <c r="G154" s="3">
        <v>0</v>
      </c>
      <c r="H154" s="3">
        <v>125.19</v>
      </c>
    </row>
    <row r="155" spans="1:8" ht="15" hidden="1">
      <c r="A155" t="s">
        <v>31</v>
      </c>
      <c r="B155" s="3">
        <v>4969984000</v>
      </c>
      <c r="C155" s="3">
        <v>125790000</v>
      </c>
      <c r="D155" s="3">
        <v>5095774000</v>
      </c>
      <c r="E155" s="3">
        <v>6379238581</v>
      </c>
      <c r="F155" s="3">
        <v>-1283464581</v>
      </c>
      <c r="G155" s="3">
        <v>0</v>
      </c>
      <c r="H155" s="3">
        <v>125.19</v>
      </c>
    </row>
    <row r="156" spans="1:8" ht="15" hidden="1">
      <c r="A156" t="s">
        <v>32</v>
      </c>
      <c r="B156" s="3">
        <v>639947000</v>
      </c>
      <c r="C156" s="3">
        <v>0</v>
      </c>
      <c r="D156" s="3">
        <v>639947000</v>
      </c>
      <c r="E156" s="3">
        <v>683729223</v>
      </c>
      <c r="F156" s="3">
        <v>-43782223</v>
      </c>
      <c r="G156" s="3">
        <v>0</v>
      </c>
      <c r="H156" s="3">
        <v>106.84</v>
      </c>
    </row>
    <row r="157" spans="1:8" ht="15" hidden="1">
      <c r="A157" t="s">
        <v>33</v>
      </c>
      <c r="B157" s="3">
        <v>639947000</v>
      </c>
      <c r="C157" s="3">
        <v>0</v>
      </c>
      <c r="D157" s="3">
        <v>639947000</v>
      </c>
      <c r="E157" s="3">
        <v>683729223</v>
      </c>
      <c r="F157" s="3">
        <v>-43782223</v>
      </c>
      <c r="G157" s="3">
        <v>0</v>
      </c>
      <c r="H157" s="3">
        <v>106.84</v>
      </c>
    </row>
    <row r="158" spans="1:8" ht="15" hidden="1">
      <c r="A158" t="s">
        <v>34</v>
      </c>
      <c r="B158" s="3">
        <v>2327214000</v>
      </c>
      <c r="C158" s="3">
        <v>131790000</v>
      </c>
      <c r="D158" s="3">
        <v>2459004000</v>
      </c>
      <c r="E158" s="3">
        <v>2984638778</v>
      </c>
      <c r="F158" s="3">
        <v>-525634778</v>
      </c>
      <c r="G158" s="3">
        <v>0</v>
      </c>
      <c r="H158" s="3">
        <v>121.38</v>
      </c>
    </row>
    <row r="159" spans="1:8" ht="15" hidden="1">
      <c r="A159" t="s">
        <v>35</v>
      </c>
      <c r="B159" s="3">
        <v>2327214000</v>
      </c>
      <c r="C159" s="3">
        <v>131790000</v>
      </c>
      <c r="D159" s="3">
        <v>2459004000</v>
      </c>
      <c r="E159" s="3">
        <v>2984638778</v>
      </c>
      <c r="F159" s="3">
        <v>-525634778</v>
      </c>
      <c r="G159" s="3">
        <v>0</v>
      </c>
      <c r="H159" s="3">
        <v>121.38</v>
      </c>
    </row>
    <row r="160" spans="1:8" ht="15" hidden="1">
      <c r="A160" t="s">
        <v>36</v>
      </c>
      <c r="B160" s="3">
        <v>6990831000</v>
      </c>
      <c r="C160" s="3">
        <v>-660687038</v>
      </c>
      <c r="D160" s="3">
        <v>6330143962</v>
      </c>
      <c r="E160" s="3">
        <v>7686267311</v>
      </c>
      <c r="F160" s="3">
        <v>-1356123349</v>
      </c>
      <c r="G160" s="3">
        <v>0</v>
      </c>
      <c r="H160" s="3">
        <v>121.42</v>
      </c>
    </row>
    <row r="161" spans="1:8" ht="15" hidden="1">
      <c r="A161" t="s">
        <v>37</v>
      </c>
      <c r="B161" s="3">
        <v>6990831000</v>
      </c>
      <c r="C161" s="3">
        <v>-660687038</v>
      </c>
      <c r="D161" s="3">
        <v>6330143962</v>
      </c>
      <c r="E161" s="3">
        <v>7686267311</v>
      </c>
      <c r="F161" s="3">
        <v>-1356123349</v>
      </c>
      <c r="G161" s="3">
        <v>0</v>
      </c>
      <c r="H161" s="3">
        <v>121.42</v>
      </c>
    </row>
    <row r="162" spans="1:8" ht="15" hidden="1">
      <c r="A162" t="s">
        <v>38</v>
      </c>
      <c r="B162" s="3">
        <v>2225371000</v>
      </c>
      <c r="C162" s="3">
        <v>345942000</v>
      </c>
      <c r="D162" s="3">
        <v>2571313000</v>
      </c>
      <c r="E162" s="3">
        <v>3005454974</v>
      </c>
      <c r="F162" s="3">
        <v>-434141974</v>
      </c>
      <c r="G162" s="3">
        <v>0</v>
      </c>
      <c r="H162" s="3">
        <v>116.88</v>
      </c>
    </row>
    <row r="163" spans="1:8" ht="15" hidden="1">
      <c r="A163" t="s">
        <v>37</v>
      </c>
      <c r="B163" s="3">
        <v>2225371000</v>
      </c>
      <c r="C163" s="3">
        <v>345942000</v>
      </c>
      <c r="D163" s="3">
        <v>2571313000</v>
      </c>
      <c r="E163" s="3">
        <v>3005454974</v>
      </c>
      <c r="F163" s="3">
        <v>-434141974</v>
      </c>
      <c r="G163" s="3">
        <v>0</v>
      </c>
      <c r="H163" s="3">
        <v>116.88</v>
      </c>
    </row>
    <row r="164" spans="1:8" ht="15" hidden="1">
      <c r="A164" t="s">
        <v>39</v>
      </c>
      <c r="B164" s="3">
        <v>279715000</v>
      </c>
      <c r="C164" s="3">
        <v>59336000</v>
      </c>
      <c r="D164" s="3">
        <v>339051000</v>
      </c>
      <c r="E164" s="3">
        <v>430453921</v>
      </c>
      <c r="F164" s="3">
        <v>-91402921</v>
      </c>
      <c r="G164" s="3">
        <v>0</v>
      </c>
      <c r="H164" s="3">
        <v>126.96</v>
      </c>
    </row>
    <row r="165" spans="1:8" ht="15" hidden="1">
      <c r="A165" t="s">
        <v>37</v>
      </c>
      <c r="B165" s="3">
        <v>279715000</v>
      </c>
      <c r="C165" s="3">
        <v>59336000</v>
      </c>
      <c r="D165" s="3">
        <v>339051000</v>
      </c>
      <c r="E165" s="3">
        <v>430453921</v>
      </c>
      <c r="F165" s="3">
        <v>-91402921</v>
      </c>
      <c r="G165" s="3">
        <v>0</v>
      </c>
      <c r="H165" s="3">
        <v>126.96</v>
      </c>
    </row>
    <row r="166" spans="1:8" ht="15" hidden="1">
      <c r="A166" t="s">
        <v>40</v>
      </c>
      <c r="B166" s="3">
        <v>440907000</v>
      </c>
      <c r="C166" s="3">
        <v>37978000</v>
      </c>
      <c r="D166" s="3">
        <v>478885000</v>
      </c>
      <c r="E166" s="3">
        <v>1741620268</v>
      </c>
      <c r="F166" s="3">
        <v>-1262735268</v>
      </c>
      <c r="G166" s="3">
        <v>-8697</v>
      </c>
      <c r="H166" s="3">
        <v>363.68</v>
      </c>
    </row>
    <row r="167" spans="1:8" ht="15" hidden="1">
      <c r="A167" t="s">
        <v>41</v>
      </c>
      <c r="B167" s="3">
        <v>440907000</v>
      </c>
      <c r="C167" s="3">
        <v>37978000</v>
      </c>
      <c r="D167" s="3">
        <v>478885000</v>
      </c>
      <c r="E167" s="3">
        <v>1741620268</v>
      </c>
      <c r="F167" s="3">
        <v>-1262735268</v>
      </c>
      <c r="G167" s="3">
        <v>-8697</v>
      </c>
      <c r="H167" s="3">
        <v>363.68</v>
      </c>
    </row>
    <row r="168" spans="1:8" ht="15" hidden="1">
      <c r="A168" t="s">
        <v>44</v>
      </c>
      <c r="B168" s="3">
        <v>422030000</v>
      </c>
      <c r="C168" s="3">
        <v>0</v>
      </c>
      <c r="D168" s="3">
        <v>422030000</v>
      </c>
      <c r="E168" s="3">
        <v>366650708</v>
      </c>
      <c r="F168" s="3">
        <v>55379292</v>
      </c>
      <c r="G168" s="3">
        <v>0</v>
      </c>
      <c r="H168" s="3">
        <v>86.88</v>
      </c>
    </row>
    <row r="169" spans="1:8" ht="15" hidden="1">
      <c r="A169" t="s">
        <v>45</v>
      </c>
      <c r="B169" s="3">
        <v>422030000</v>
      </c>
      <c r="C169" s="3">
        <v>0</v>
      </c>
      <c r="D169" s="3">
        <v>422030000</v>
      </c>
      <c r="E169" s="3">
        <v>366650708</v>
      </c>
      <c r="F169" s="3">
        <v>55379292</v>
      </c>
      <c r="G169" s="3">
        <v>0</v>
      </c>
      <c r="H169" s="3">
        <v>86.88</v>
      </c>
    </row>
    <row r="170" spans="1:8" ht="15" hidden="1">
      <c r="A170" t="s">
        <v>46</v>
      </c>
      <c r="B170" s="3">
        <v>19631000</v>
      </c>
      <c r="C170" s="3">
        <v>0</v>
      </c>
      <c r="D170" s="3">
        <v>19631000</v>
      </c>
      <c r="E170" s="3">
        <v>9808338</v>
      </c>
      <c r="F170" s="3">
        <v>9822662</v>
      </c>
      <c r="G170" s="3">
        <v>0</v>
      </c>
      <c r="H170" s="3">
        <v>49.96</v>
      </c>
    </row>
    <row r="171" spans="1:8" ht="15" hidden="1">
      <c r="A171" t="s">
        <v>47</v>
      </c>
      <c r="B171" s="3">
        <v>19631000</v>
      </c>
      <c r="C171" s="3">
        <v>0</v>
      </c>
      <c r="D171" s="3">
        <v>19631000</v>
      </c>
      <c r="E171" s="3">
        <v>9808338</v>
      </c>
      <c r="F171" s="3">
        <v>9822662</v>
      </c>
      <c r="G171" s="3">
        <v>0</v>
      </c>
      <c r="H171" s="3">
        <v>49.96</v>
      </c>
    </row>
    <row r="172" spans="1:8" ht="15" hidden="1">
      <c r="A172" t="s">
        <v>48</v>
      </c>
      <c r="B172" s="3">
        <v>16369000</v>
      </c>
      <c r="C172" s="3">
        <v>26452000</v>
      </c>
      <c r="D172" s="3">
        <v>42821000</v>
      </c>
      <c r="E172" s="3">
        <v>51557541</v>
      </c>
      <c r="F172" s="3">
        <v>-8736541</v>
      </c>
      <c r="G172" s="3">
        <v>0</v>
      </c>
      <c r="H172" s="3">
        <v>120.4</v>
      </c>
    </row>
    <row r="173" spans="1:8" ht="15" hidden="1">
      <c r="A173" t="s">
        <v>49</v>
      </c>
      <c r="B173" s="3">
        <v>16369000</v>
      </c>
      <c r="C173" s="3">
        <v>26452000</v>
      </c>
      <c r="D173" s="3">
        <v>42821000</v>
      </c>
      <c r="E173" s="3">
        <v>51557541</v>
      </c>
      <c r="F173" s="3">
        <v>-8736541</v>
      </c>
      <c r="G173" s="3">
        <v>0</v>
      </c>
      <c r="H173" s="3">
        <v>120.4</v>
      </c>
    </row>
    <row r="174" spans="1:8" ht="15" hidden="1">
      <c r="A174" t="s">
        <v>125</v>
      </c>
      <c r="B174" s="3">
        <v>0</v>
      </c>
      <c r="C174" s="3">
        <v>22290893963</v>
      </c>
      <c r="D174" s="3">
        <v>22290893963</v>
      </c>
      <c r="E174" s="3">
        <v>22290893963</v>
      </c>
      <c r="F174" s="3">
        <v>0</v>
      </c>
      <c r="G174" s="3">
        <v>0</v>
      </c>
      <c r="H174" s="3">
        <v>100</v>
      </c>
    </row>
    <row r="175" spans="1:8" ht="15" hidden="1">
      <c r="A175" t="s">
        <v>74</v>
      </c>
      <c r="B175" s="3">
        <v>0</v>
      </c>
      <c r="C175" s="3">
        <v>22290893963</v>
      </c>
      <c r="D175" s="3">
        <v>22290893963</v>
      </c>
      <c r="E175" s="3">
        <v>22290893963</v>
      </c>
      <c r="F175" s="3">
        <v>0</v>
      </c>
      <c r="G175" s="3">
        <v>0</v>
      </c>
      <c r="H175" s="3">
        <v>100</v>
      </c>
    </row>
    <row r="176" spans="1:8" ht="15" hidden="1">
      <c r="A176" t="s">
        <v>126</v>
      </c>
      <c r="B176" s="3">
        <v>8537247000</v>
      </c>
      <c r="C176" s="3">
        <v>1198153376</v>
      </c>
      <c r="D176" s="3">
        <v>9735400376</v>
      </c>
      <c r="E176" s="3">
        <v>10325839525</v>
      </c>
      <c r="F176" s="3">
        <v>-590439149</v>
      </c>
      <c r="G176" s="3">
        <v>-1191</v>
      </c>
      <c r="H176" s="3">
        <v>106.06</v>
      </c>
    </row>
    <row r="177" spans="1:8" ht="15" hidden="1">
      <c r="A177" t="s">
        <v>18</v>
      </c>
      <c r="B177" s="3">
        <v>428200000</v>
      </c>
      <c r="C177" s="3">
        <v>47074721</v>
      </c>
      <c r="D177" s="3">
        <v>475274721</v>
      </c>
      <c r="E177" s="3">
        <v>494612458</v>
      </c>
      <c r="F177" s="3">
        <v>-19337737</v>
      </c>
      <c r="G177" s="3">
        <v>0</v>
      </c>
      <c r="H177" s="3">
        <v>104.07</v>
      </c>
    </row>
    <row r="178" spans="1:8" ht="15" hidden="1">
      <c r="A178" t="s">
        <v>19</v>
      </c>
      <c r="B178" s="3">
        <v>428200000</v>
      </c>
      <c r="C178" s="3">
        <v>47074721</v>
      </c>
      <c r="D178" s="3">
        <v>475274721</v>
      </c>
      <c r="E178" s="3">
        <v>494612458</v>
      </c>
      <c r="F178" s="3">
        <v>-19337737</v>
      </c>
      <c r="G178" s="3">
        <v>0</v>
      </c>
      <c r="H178" s="3">
        <v>104.07</v>
      </c>
    </row>
    <row r="179" spans="1:8" ht="15" hidden="1">
      <c r="A179" t="s">
        <v>20</v>
      </c>
      <c r="B179" s="3">
        <v>3497612000</v>
      </c>
      <c r="C179" s="3">
        <v>298322216</v>
      </c>
      <c r="D179" s="3">
        <v>3795934216</v>
      </c>
      <c r="E179" s="3">
        <v>4112094664</v>
      </c>
      <c r="F179" s="3">
        <v>-316160448</v>
      </c>
      <c r="G179" s="3">
        <v>0</v>
      </c>
      <c r="H179" s="3">
        <v>108.33</v>
      </c>
    </row>
    <row r="180" spans="1:8" ht="15" hidden="1">
      <c r="A180" t="s">
        <v>21</v>
      </c>
      <c r="B180" s="3">
        <v>3497612000</v>
      </c>
      <c r="C180" s="3">
        <v>298322216</v>
      </c>
      <c r="D180" s="3">
        <v>3795934216</v>
      </c>
      <c r="E180" s="3">
        <v>4112094664</v>
      </c>
      <c r="F180" s="3">
        <v>-316160448</v>
      </c>
      <c r="G180" s="3">
        <v>0</v>
      </c>
      <c r="H180" s="3">
        <v>108.33</v>
      </c>
    </row>
    <row r="181" spans="1:8" ht="15" hidden="1">
      <c r="A181" t="s">
        <v>22</v>
      </c>
      <c r="B181" s="3">
        <v>164559000</v>
      </c>
      <c r="C181" s="3">
        <v>0</v>
      </c>
      <c r="D181" s="3">
        <v>164559000</v>
      </c>
      <c r="E181" s="3">
        <v>182753460</v>
      </c>
      <c r="F181" s="3">
        <v>-18194460</v>
      </c>
      <c r="G181" s="3">
        <v>0</v>
      </c>
      <c r="H181" s="3">
        <v>111.06</v>
      </c>
    </row>
    <row r="182" spans="1:8" ht="15" hidden="1">
      <c r="A182" t="s">
        <v>23</v>
      </c>
      <c r="B182" s="3">
        <v>164559000</v>
      </c>
      <c r="C182" s="3">
        <v>0</v>
      </c>
      <c r="D182" s="3">
        <v>164559000</v>
      </c>
      <c r="E182" s="3">
        <v>182753460</v>
      </c>
      <c r="F182" s="3">
        <v>-18194460</v>
      </c>
      <c r="G182" s="3">
        <v>0</v>
      </c>
      <c r="H182" s="3">
        <v>111.06</v>
      </c>
    </row>
    <row r="183" spans="1:8" ht="15" hidden="1">
      <c r="A183" t="s">
        <v>24</v>
      </c>
      <c r="B183" s="3">
        <v>1798586000</v>
      </c>
      <c r="C183" s="3">
        <v>111190073</v>
      </c>
      <c r="D183" s="3">
        <v>1909776073</v>
      </c>
      <c r="E183" s="3">
        <v>1932873043</v>
      </c>
      <c r="F183" s="3">
        <v>-23096970</v>
      </c>
      <c r="G183" s="3">
        <v>0</v>
      </c>
      <c r="H183" s="3">
        <v>101.21</v>
      </c>
    </row>
    <row r="184" spans="1:8" ht="15" hidden="1">
      <c r="A184" t="s">
        <v>25</v>
      </c>
      <c r="B184" s="3">
        <v>1798586000</v>
      </c>
      <c r="C184" s="3">
        <v>111190073</v>
      </c>
      <c r="D184" s="3">
        <v>1909776073</v>
      </c>
      <c r="E184" s="3">
        <v>1932873043</v>
      </c>
      <c r="F184" s="3">
        <v>-23096970</v>
      </c>
      <c r="G184" s="3">
        <v>0</v>
      </c>
      <c r="H184" s="3">
        <v>101.21</v>
      </c>
    </row>
    <row r="185" spans="1:8" ht="15" hidden="1">
      <c r="A185" t="s">
        <v>26</v>
      </c>
      <c r="B185" s="3">
        <v>20592000</v>
      </c>
      <c r="C185" s="3">
        <v>10357000</v>
      </c>
      <c r="D185" s="3">
        <v>30949000</v>
      </c>
      <c r="E185" s="3">
        <v>37408597</v>
      </c>
      <c r="F185" s="3">
        <v>-6459597</v>
      </c>
      <c r="G185" s="3">
        <v>0</v>
      </c>
      <c r="H185" s="3">
        <v>120.87</v>
      </c>
    </row>
    <row r="186" spans="1:8" ht="15" hidden="1">
      <c r="A186" t="s">
        <v>27</v>
      </c>
      <c r="B186" s="3">
        <v>20592000</v>
      </c>
      <c r="C186" s="3">
        <v>10357000</v>
      </c>
      <c r="D186" s="3">
        <v>30949000</v>
      </c>
      <c r="E186" s="3">
        <v>37408597</v>
      </c>
      <c r="F186" s="3">
        <v>-6459597</v>
      </c>
      <c r="G186" s="3">
        <v>0</v>
      </c>
      <c r="H186" s="3">
        <v>120.87</v>
      </c>
    </row>
    <row r="187" spans="1:8" ht="15" hidden="1">
      <c r="A187" t="s">
        <v>28</v>
      </c>
      <c r="B187" s="3">
        <v>116467000</v>
      </c>
      <c r="C187" s="3">
        <v>0</v>
      </c>
      <c r="D187" s="3">
        <v>116467000</v>
      </c>
      <c r="E187" s="3">
        <v>132676876</v>
      </c>
      <c r="F187" s="3">
        <v>-16209876</v>
      </c>
      <c r="G187" s="3">
        <v>0</v>
      </c>
      <c r="H187" s="3">
        <v>113.92</v>
      </c>
    </row>
    <row r="188" spans="1:8" ht="15" hidden="1">
      <c r="A188" t="s">
        <v>29</v>
      </c>
      <c r="B188" s="3">
        <v>116467000</v>
      </c>
      <c r="C188" s="3">
        <v>0</v>
      </c>
      <c r="D188" s="3">
        <v>116467000</v>
      </c>
      <c r="E188" s="3">
        <v>132676876</v>
      </c>
      <c r="F188" s="3">
        <v>-16209876</v>
      </c>
      <c r="G188" s="3">
        <v>0</v>
      </c>
      <c r="H188" s="3">
        <v>113.92</v>
      </c>
    </row>
    <row r="189" spans="1:8" ht="15" hidden="1">
      <c r="A189" t="s">
        <v>30</v>
      </c>
      <c r="B189" s="3">
        <v>680820000</v>
      </c>
      <c r="C189" s="3">
        <v>17232000</v>
      </c>
      <c r="D189" s="3">
        <v>698052000</v>
      </c>
      <c r="E189" s="3">
        <v>781330488</v>
      </c>
      <c r="F189" s="3">
        <v>-83278488</v>
      </c>
      <c r="G189" s="3">
        <v>0</v>
      </c>
      <c r="H189" s="3">
        <v>111.93</v>
      </c>
    </row>
    <row r="190" spans="1:8" ht="15" hidden="1">
      <c r="A190" t="s">
        <v>31</v>
      </c>
      <c r="B190" s="3">
        <v>680820000</v>
      </c>
      <c r="C190" s="3">
        <v>17232000</v>
      </c>
      <c r="D190" s="3">
        <v>698052000</v>
      </c>
      <c r="E190" s="3">
        <v>781330488</v>
      </c>
      <c r="F190" s="3">
        <v>-83278488</v>
      </c>
      <c r="G190" s="3">
        <v>0</v>
      </c>
      <c r="H190" s="3">
        <v>111.93</v>
      </c>
    </row>
    <row r="191" spans="1:8" ht="15" hidden="1">
      <c r="A191" t="s">
        <v>32</v>
      </c>
      <c r="B191" s="3">
        <v>87664000</v>
      </c>
      <c r="C191" s="3">
        <v>0</v>
      </c>
      <c r="D191" s="3">
        <v>87664000</v>
      </c>
      <c r="E191" s="3">
        <v>82376880</v>
      </c>
      <c r="F191" s="3">
        <v>5287120</v>
      </c>
      <c r="G191" s="3">
        <v>0</v>
      </c>
      <c r="H191" s="3">
        <v>93.97</v>
      </c>
    </row>
    <row r="192" spans="1:8" ht="15" hidden="1">
      <c r="A192" t="s">
        <v>33</v>
      </c>
      <c r="B192" s="3">
        <v>87664000</v>
      </c>
      <c r="C192" s="3">
        <v>0</v>
      </c>
      <c r="D192" s="3">
        <v>87664000</v>
      </c>
      <c r="E192" s="3">
        <v>82376880</v>
      </c>
      <c r="F192" s="3">
        <v>5287120</v>
      </c>
      <c r="G192" s="3">
        <v>0</v>
      </c>
      <c r="H192" s="3">
        <v>93.97</v>
      </c>
    </row>
    <row r="193" spans="1:8" ht="15" hidden="1">
      <c r="A193" t="s">
        <v>34</v>
      </c>
      <c r="B193" s="3">
        <v>318796000</v>
      </c>
      <c r="C193" s="3">
        <v>18053000</v>
      </c>
      <c r="D193" s="3">
        <v>336849000</v>
      </c>
      <c r="E193" s="3">
        <v>359595111</v>
      </c>
      <c r="F193" s="3">
        <v>-22746111</v>
      </c>
      <c r="G193" s="3">
        <v>0</v>
      </c>
      <c r="H193" s="3">
        <v>106.75</v>
      </c>
    </row>
    <row r="194" spans="1:8" ht="15" hidden="1">
      <c r="A194" t="s">
        <v>35</v>
      </c>
      <c r="B194" s="3">
        <v>318796000</v>
      </c>
      <c r="C194" s="3">
        <v>18053000</v>
      </c>
      <c r="D194" s="3">
        <v>336849000</v>
      </c>
      <c r="E194" s="3">
        <v>359595111</v>
      </c>
      <c r="F194" s="3">
        <v>-22746111</v>
      </c>
      <c r="G194" s="3">
        <v>0</v>
      </c>
      <c r="H194" s="3">
        <v>106.75</v>
      </c>
    </row>
    <row r="195" spans="1:8" ht="15" hidden="1">
      <c r="A195" t="s">
        <v>36</v>
      </c>
      <c r="B195" s="3">
        <v>957648000</v>
      </c>
      <c r="C195" s="3">
        <v>-90505074</v>
      </c>
      <c r="D195" s="3">
        <v>867142926</v>
      </c>
      <c r="E195" s="3">
        <v>926056343</v>
      </c>
      <c r="F195" s="3">
        <v>-58913417</v>
      </c>
      <c r="G195" s="3">
        <v>0</v>
      </c>
      <c r="H195" s="3">
        <v>106.79</v>
      </c>
    </row>
    <row r="196" spans="1:8" ht="15" hidden="1">
      <c r="A196" t="s">
        <v>37</v>
      </c>
      <c r="B196" s="3">
        <v>957648000</v>
      </c>
      <c r="C196" s="3">
        <v>-90505074</v>
      </c>
      <c r="D196" s="3">
        <v>867142926</v>
      </c>
      <c r="E196" s="3">
        <v>926056343</v>
      </c>
      <c r="F196" s="3">
        <v>-58913417</v>
      </c>
      <c r="G196" s="3">
        <v>0</v>
      </c>
      <c r="H196" s="3">
        <v>106.79</v>
      </c>
    </row>
    <row r="197" spans="1:8" ht="15" hidden="1">
      <c r="A197" t="s">
        <v>38</v>
      </c>
      <c r="B197" s="3">
        <v>304845000</v>
      </c>
      <c r="C197" s="3">
        <v>47389000</v>
      </c>
      <c r="D197" s="3">
        <v>352234000</v>
      </c>
      <c r="E197" s="3">
        <v>362103013</v>
      </c>
      <c r="F197" s="3">
        <v>-9869013</v>
      </c>
      <c r="G197" s="3">
        <v>0</v>
      </c>
      <c r="H197" s="3">
        <v>102.8</v>
      </c>
    </row>
    <row r="198" spans="1:8" ht="15" hidden="1">
      <c r="A198" t="s">
        <v>37</v>
      </c>
      <c r="B198" s="3">
        <v>304845000</v>
      </c>
      <c r="C198" s="3">
        <v>47389000</v>
      </c>
      <c r="D198" s="3">
        <v>352234000</v>
      </c>
      <c r="E198" s="3">
        <v>362103013</v>
      </c>
      <c r="F198" s="3">
        <v>-9869013</v>
      </c>
      <c r="G198" s="3">
        <v>0</v>
      </c>
      <c r="H198" s="3">
        <v>102.8</v>
      </c>
    </row>
    <row r="199" spans="1:8" ht="15" hidden="1">
      <c r="A199" t="s">
        <v>39</v>
      </c>
      <c r="B199" s="3">
        <v>38317000</v>
      </c>
      <c r="C199" s="3">
        <v>8128000</v>
      </c>
      <c r="D199" s="3">
        <v>46445000</v>
      </c>
      <c r="E199" s="3">
        <v>51861948</v>
      </c>
      <c r="F199" s="3">
        <v>-5416948</v>
      </c>
      <c r="G199" s="3">
        <v>0</v>
      </c>
      <c r="H199" s="3">
        <v>111.66</v>
      </c>
    </row>
    <row r="200" spans="1:8" ht="15" hidden="1">
      <c r="A200" t="s">
        <v>37</v>
      </c>
      <c r="B200" s="3">
        <v>38317000</v>
      </c>
      <c r="C200" s="3">
        <v>8128000</v>
      </c>
      <c r="D200" s="3">
        <v>46445000</v>
      </c>
      <c r="E200" s="3">
        <v>51861948</v>
      </c>
      <c r="F200" s="3">
        <v>-5416948</v>
      </c>
      <c r="G200" s="3">
        <v>0</v>
      </c>
      <c r="H200" s="3">
        <v>111.66</v>
      </c>
    </row>
    <row r="201" spans="1:8" ht="15" hidden="1">
      <c r="A201" t="s">
        <v>40</v>
      </c>
      <c r="B201" s="3">
        <v>60398000</v>
      </c>
      <c r="C201" s="3">
        <v>5203000</v>
      </c>
      <c r="D201" s="3">
        <v>65601000</v>
      </c>
      <c r="E201" s="3">
        <v>96280996</v>
      </c>
      <c r="F201" s="3">
        <v>-30679996</v>
      </c>
      <c r="G201" s="3">
        <v>-1191</v>
      </c>
      <c r="H201" s="3">
        <v>146.77</v>
      </c>
    </row>
    <row r="202" spans="1:8" ht="15" hidden="1">
      <c r="A202" t="s">
        <v>41</v>
      </c>
      <c r="B202" s="3">
        <v>60398000</v>
      </c>
      <c r="C202" s="3">
        <v>5203000</v>
      </c>
      <c r="D202" s="3">
        <v>65601000</v>
      </c>
      <c r="E202" s="3">
        <v>96280996</v>
      </c>
      <c r="F202" s="3">
        <v>-30679996</v>
      </c>
      <c r="G202" s="3">
        <v>-1191</v>
      </c>
      <c r="H202" s="3">
        <v>146.77</v>
      </c>
    </row>
    <row r="203" spans="1:8" ht="15" hidden="1">
      <c r="A203" t="s">
        <v>44</v>
      </c>
      <c r="B203" s="3">
        <v>57812000</v>
      </c>
      <c r="C203" s="3">
        <v>0</v>
      </c>
      <c r="D203" s="3">
        <v>57812000</v>
      </c>
      <c r="E203" s="3">
        <v>44174910</v>
      </c>
      <c r="F203" s="3">
        <v>13637090</v>
      </c>
      <c r="G203" s="3">
        <v>0</v>
      </c>
      <c r="H203" s="3">
        <v>76.41</v>
      </c>
    </row>
    <row r="204" spans="1:8" ht="15" hidden="1">
      <c r="A204" t="s">
        <v>45</v>
      </c>
      <c r="B204" s="3">
        <v>57812000</v>
      </c>
      <c r="C204" s="3">
        <v>0</v>
      </c>
      <c r="D204" s="3">
        <v>57812000</v>
      </c>
      <c r="E204" s="3">
        <v>44174910</v>
      </c>
      <c r="F204" s="3">
        <v>13637090</v>
      </c>
      <c r="G204" s="3">
        <v>0</v>
      </c>
      <c r="H204" s="3">
        <v>76.41</v>
      </c>
    </row>
    <row r="205" spans="1:8" ht="15" hidden="1">
      <c r="A205" t="s">
        <v>46</v>
      </c>
      <c r="B205" s="3">
        <v>2689000</v>
      </c>
      <c r="C205" s="3">
        <v>0</v>
      </c>
      <c r="D205" s="3">
        <v>2689000</v>
      </c>
      <c r="E205" s="3">
        <v>1343608</v>
      </c>
      <c r="F205" s="3">
        <v>1345392</v>
      </c>
      <c r="G205" s="3">
        <v>0</v>
      </c>
      <c r="H205" s="3">
        <v>49.97</v>
      </c>
    </row>
    <row r="206" spans="1:8" ht="15" hidden="1">
      <c r="A206" t="s">
        <v>47</v>
      </c>
      <c r="B206" s="3">
        <v>2689000</v>
      </c>
      <c r="C206" s="3">
        <v>0</v>
      </c>
      <c r="D206" s="3">
        <v>2689000</v>
      </c>
      <c r="E206" s="3">
        <v>1343608</v>
      </c>
      <c r="F206" s="3">
        <v>1345392</v>
      </c>
      <c r="G206" s="3">
        <v>0</v>
      </c>
      <c r="H206" s="3">
        <v>49.97</v>
      </c>
    </row>
    <row r="207" spans="1:8" ht="15" hidden="1">
      <c r="A207" t="s">
        <v>48</v>
      </c>
      <c r="B207" s="3">
        <v>2242000</v>
      </c>
      <c r="C207" s="3">
        <v>3624000</v>
      </c>
      <c r="D207" s="3">
        <v>5866000</v>
      </c>
      <c r="E207" s="3">
        <v>6211690</v>
      </c>
      <c r="F207" s="3">
        <v>-345690</v>
      </c>
      <c r="G207" s="3">
        <v>0</v>
      </c>
      <c r="H207" s="3">
        <v>105.89</v>
      </c>
    </row>
    <row r="208" spans="1:8" ht="15" hidden="1">
      <c r="A208" t="s">
        <v>49</v>
      </c>
      <c r="B208" s="3">
        <v>2242000</v>
      </c>
      <c r="C208" s="3">
        <v>3624000</v>
      </c>
      <c r="D208" s="3">
        <v>5866000</v>
      </c>
      <c r="E208" s="3">
        <v>6211690</v>
      </c>
      <c r="F208" s="3">
        <v>-345690</v>
      </c>
      <c r="G208" s="3">
        <v>0</v>
      </c>
      <c r="H208" s="3">
        <v>105.89</v>
      </c>
    </row>
    <row r="209" spans="1:8" ht="15" hidden="1">
      <c r="A209" t="s">
        <v>127</v>
      </c>
      <c r="B209" s="3">
        <v>0</v>
      </c>
      <c r="C209" s="3">
        <v>722085440</v>
      </c>
      <c r="D209" s="3">
        <v>722085440</v>
      </c>
      <c r="E209" s="3">
        <v>722085440</v>
      </c>
      <c r="F209" s="3">
        <v>0</v>
      </c>
      <c r="G209" s="3">
        <v>0</v>
      </c>
      <c r="H209" s="3">
        <v>100</v>
      </c>
    </row>
    <row r="210" spans="1:8" ht="15" hidden="1">
      <c r="A210" t="s">
        <v>121</v>
      </c>
      <c r="B210" s="3">
        <v>0</v>
      </c>
      <c r="C210" s="3">
        <v>722085440</v>
      </c>
      <c r="D210" s="3">
        <v>722085440</v>
      </c>
      <c r="E210" s="3">
        <v>722085440</v>
      </c>
      <c r="F210" s="3">
        <v>0</v>
      </c>
      <c r="G210" s="3">
        <v>0</v>
      </c>
      <c r="H210" s="3">
        <v>100</v>
      </c>
    </row>
    <row r="211" spans="1:8" ht="15" hidden="1">
      <c r="A211" t="s">
        <v>128</v>
      </c>
      <c r="B211" s="3">
        <v>6694776000</v>
      </c>
      <c r="C211" s="3">
        <v>2205548818</v>
      </c>
      <c r="D211" s="3">
        <v>8900324818</v>
      </c>
      <c r="E211" s="3">
        <v>8382010064</v>
      </c>
      <c r="F211" s="3">
        <v>518314754</v>
      </c>
      <c r="G211" s="3">
        <v>-397900</v>
      </c>
      <c r="H211" s="3">
        <v>94.18</v>
      </c>
    </row>
    <row r="212" spans="1:8" ht="15" hidden="1">
      <c r="A212" t="s">
        <v>95</v>
      </c>
      <c r="B212" s="3">
        <v>6694776000</v>
      </c>
      <c r="C212" s="3">
        <v>0</v>
      </c>
      <c r="D212" s="3">
        <v>6694776000</v>
      </c>
      <c r="E212" s="3">
        <v>6176461246</v>
      </c>
      <c r="F212" s="3">
        <v>518314754</v>
      </c>
      <c r="G212" s="3">
        <v>-397900</v>
      </c>
      <c r="H212" s="3">
        <v>92.26</v>
      </c>
    </row>
    <row r="213" spans="1:8" ht="15" hidden="1">
      <c r="A213" t="s">
        <v>96</v>
      </c>
      <c r="B213" s="3">
        <v>6694776000</v>
      </c>
      <c r="C213" s="3">
        <v>0</v>
      </c>
      <c r="D213" s="3">
        <v>6694776000</v>
      </c>
      <c r="E213" s="3">
        <v>6176461246</v>
      </c>
      <c r="F213" s="3">
        <v>518314754</v>
      </c>
      <c r="G213" s="3">
        <v>-397900</v>
      </c>
      <c r="H213" s="3">
        <v>92.26</v>
      </c>
    </row>
    <row r="214" spans="1:8" ht="15" hidden="1">
      <c r="A214" t="s">
        <v>129</v>
      </c>
      <c r="B214" s="3">
        <v>0</v>
      </c>
      <c r="C214" s="3">
        <v>2205548818</v>
      </c>
      <c r="D214" s="3">
        <v>2205548818</v>
      </c>
      <c r="E214" s="3">
        <v>2205548818</v>
      </c>
      <c r="F214" s="3">
        <v>0</v>
      </c>
      <c r="G214" s="3">
        <v>0</v>
      </c>
      <c r="H214" s="3">
        <v>100</v>
      </c>
    </row>
    <row r="215" spans="1:8" ht="15" hidden="1">
      <c r="A215" t="s">
        <v>74</v>
      </c>
      <c r="B215" s="3">
        <v>0</v>
      </c>
      <c r="C215" s="3">
        <v>2205548818</v>
      </c>
      <c r="D215" s="3">
        <v>2205548818</v>
      </c>
      <c r="E215" s="3">
        <v>2205548818</v>
      </c>
      <c r="F215" s="3">
        <v>0</v>
      </c>
      <c r="G215" s="3">
        <v>0</v>
      </c>
      <c r="H215" s="3">
        <v>100</v>
      </c>
    </row>
    <row r="216" spans="1:8" ht="15" hidden="1">
      <c r="A216" t="s">
        <v>130</v>
      </c>
      <c r="B216" s="3">
        <v>2537000</v>
      </c>
      <c r="C216" s="3">
        <v>3678971</v>
      </c>
      <c r="D216" s="3">
        <v>6215971</v>
      </c>
      <c r="E216" s="3">
        <v>7660137</v>
      </c>
      <c r="F216" s="3">
        <v>-1444166</v>
      </c>
      <c r="G216" s="3">
        <v>0</v>
      </c>
      <c r="H216" s="3">
        <v>123.23</v>
      </c>
    </row>
    <row r="217" spans="1:8" ht="15" hidden="1">
      <c r="A217" t="s">
        <v>131</v>
      </c>
      <c r="B217" s="3">
        <v>2537000</v>
      </c>
      <c r="C217" s="3">
        <v>0</v>
      </c>
      <c r="D217" s="3">
        <v>2537000</v>
      </c>
      <c r="E217" s="3">
        <v>3981166</v>
      </c>
      <c r="F217" s="3">
        <v>-1444166</v>
      </c>
      <c r="G217" s="3">
        <v>0</v>
      </c>
      <c r="H217" s="3">
        <v>156.92</v>
      </c>
    </row>
    <row r="218" spans="1:8" ht="15" hidden="1">
      <c r="A218" t="s">
        <v>53</v>
      </c>
      <c r="B218" s="3">
        <v>2537000</v>
      </c>
      <c r="C218" s="3">
        <v>0</v>
      </c>
      <c r="D218" s="3">
        <v>2537000</v>
      </c>
      <c r="E218" s="3">
        <v>3981166</v>
      </c>
      <c r="F218" s="3">
        <v>-1444166</v>
      </c>
      <c r="G218" s="3">
        <v>0</v>
      </c>
      <c r="H218" s="3">
        <v>156.92</v>
      </c>
    </row>
    <row r="219" spans="1:8" ht="15" hidden="1">
      <c r="A219" t="s">
        <v>132</v>
      </c>
      <c r="B219" s="3">
        <v>0</v>
      </c>
      <c r="C219" s="3">
        <v>3678971</v>
      </c>
      <c r="D219" s="3">
        <v>3678971</v>
      </c>
      <c r="E219" s="3">
        <v>3678971</v>
      </c>
      <c r="F219" s="3">
        <v>0</v>
      </c>
      <c r="G219" s="3">
        <v>0</v>
      </c>
      <c r="H219" s="3">
        <v>100</v>
      </c>
    </row>
    <row r="220" spans="1:8" ht="15" hidden="1">
      <c r="A220" t="s">
        <v>74</v>
      </c>
      <c r="B220" s="3">
        <v>0</v>
      </c>
      <c r="C220" s="3">
        <v>3678971</v>
      </c>
      <c r="D220" s="3">
        <v>3678971</v>
      </c>
      <c r="E220" s="3">
        <v>3678971</v>
      </c>
      <c r="F220" s="3">
        <v>0</v>
      </c>
      <c r="G220" s="3">
        <v>0</v>
      </c>
      <c r="H220" s="3">
        <v>100</v>
      </c>
    </row>
    <row r="221" spans="1:8" ht="15" hidden="1">
      <c r="A221" t="s">
        <v>133</v>
      </c>
      <c r="B221" s="3">
        <v>7272036000</v>
      </c>
      <c r="C221" s="3">
        <v>2374169240</v>
      </c>
      <c r="D221" s="3">
        <v>9646205240</v>
      </c>
      <c r="E221" s="3">
        <v>8386992154</v>
      </c>
      <c r="F221" s="3">
        <v>1259213086</v>
      </c>
      <c r="G221" s="3">
        <v>0</v>
      </c>
      <c r="H221" s="3">
        <v>86.95</v>
      </c>
    </row>
    <row r="222" spans="1:8" ht="15" hidden="1">
      <c r="A222" t="s">
        <v>134</v>
      </c>
      <c r="B222" s="3">
        <v>5897036000</v>
      </c>
      <c r="C222" s="3">
        <v>0</v>
      </c>
      <c r="D222" s="3">
        <v>5897036000</v>
      </c>
      <c r="E222" s="3">
        <v>6012822914</v>
      </c>
      <c r="F222" s="3">
        <v>-115786914</v>
      </c>
      <c r="G222" s="3">
        <v>0</v>
      </c>
      <c r="H222" s="3">
        <v>101.96</v>
      </c>
    </row>
    <row r="223" spans="1:8" ht="15" hidden="1">
      <c r="A223" t="s">
        <v>135</v>
      </c>
      <c r="B223" s="3">
        <v>5897036000</v>
      </c>
      <c r="C223" s="3">
        <v>0</v>
      </c>
      <c r="D223" s="3">
        <v>5897036000</v>
      </c>
      <c r="E223" s="3">
        <v>6012822914</v>
      </c>
      <c r="F223" s="3">
        <v>-115786914</v>
      </c>
      <c r="G223" s="3">
        <v>0</v>
      </c>
      <c r="H223" s="3">
        <v>101.96</v>
      </c>
    </row>
    <row r="224" spans="1:8" ht="15" hidden="1">
      <c r="A224" t="s">
        <v>136</v>
      </c>
      <c r="B224" s="3">
        <v>1375000000</v>
      </c>
      <c r="C224" s="3">
        <v>2374169240</v>
      </c>
      <c r="D224" s="3">
        <v>3749169240</v>
      </c>
      <c r="E224" s="3">
        <v>2374169240</v>
      </c>
      <c r="F224" s="3">
        <v>1375000000</v>
      </c>
      <c r="G224" s="3">
        <v>0</v>
      </c>
      <c r="H224" s="3">
        <v>63.33</v>
      </c>
    </row>
    <row r="225" spans="1:8" ht="15" hidden="1">
      <c r="A225" t="s">
        <v>74</v>
      </c>
      <c r="B225" s="3">
        <v>1375000000</v>
      </c>
      <c r="C225" s="3">
        <v>2374169240</v>
      </c>
      <c r="D225" s="3">
        <v>3749169240</v>
      </c>
      <c r="E225" s="3">
        <v>2374169240</v>
      </c>
      <c r="F225" s="3">
        <v>1375000000</v>
      </c>
      <c r="G225" s="3">
        <v>0</v>
      </c>
      <c r="H225" s="3">
        <v>63.33</v>
      </c>
    </row>
    <row r="226" spans="1:8" ht="15" hidden="1">
      <c r="A226" t="s">
        <v>137</v>
      </c>
      <c r="B226" s="3">
        <v>7169000</v>
      </c>
      <c r="C226" s="3">
        <v>66251600</v>
      </c>
      <c r="D226" s="3">
        <v>73420600</v>
      </c>
      <c r="E226" s="3">
        <v>928572195</v>
      </c>
      <c r="F226" s="3">
        <v>-855151595</v>
      </c>
      <c r="G226" s="3">
        <v>0</v>
      </c>
      <c r="H226" s="3">
        <v>1264.73</v>
      </c>
    </row>
    <row r="227" spans="1:8" ht="15" hidden="1">
      <c r="A227" t="s">
        <v>138</v>
      </c>
      <c r="B227" s="3">
        <v>7169000</v>
      </c>
      <c r="C227" s="3">
        <v>0</v>
      </c>
      <c r="D227" s="3">
        <v>7169000</v>
      </c>
      <c r="E227" s="3">
        <v>862320595</v>
      </c>
      <c r="F227" s="3">
        <v>-855151595</v>
      </c>
      <c r="G227" s="3">
        <v>0</v>
      </c>
      <c r="H227" s="3">
        <v>12028.46</v>
      </c>
    </row>
    <row r="228" spans="1:8" ht="15" hidden="1">
      <c r="A228" t="s">
        <v>53</v>
      </c>
      <c r="B228" s="3">
        <v>7169000</v>
      </c>
      <c r="C228" s="3">
        <v>0</v>
      </c>
      <c r="D228" s="3">
        <v>7169000</v>
      </c>
      <c r="E228" s="3">
        <v>862320595</v>
      </c>
      <c r="F228" s="3">
        <v>-855151595</v>
      </c>
      <c r="G228" s="3">
        <v>0</v>
      </c>
      <c r="H228" s="3">
        <v>12028.46</v>
      </c>
    </row>
    <row r="229" spans="1:8" ht="15" hidden="1">
      <c r="A229" t="s">
        <v>139</v>
      </c>
      <c r="B229" s="3">
        <v>0</v>
      </c>
      <c r="C229" s="3">
        <v>66251600</v>
      </c>
      <c r="D229" s="3">
        <v>66251600</v>
      </c>
      <c r="E229" s="3">
        <v>66251600</v>
      </c>
      <c r="F229" s="3">
        <v>0</v>
      </c>
      <c r="G229" s="3">
        <v>0</v>
      </c>
      <c r="H229" s="3">
        <v>100</v>
      </c>
    </row>
    <row r="230" spans="1:8" ht="15" hidden="1">
      <c r="A230" t="s">
        <v>74</v>
      </c>
      <c r="B230" s="3">
        <v>0</v>
      </c>
      <c r="C230" s="3">
        <v>66251600</v>
      </c>
      <c r="D230" s="3">
        <v>66251600</v>
      </c>
      <c r="E230" s="3">
        <v>66251600</v>
      </c>
      <c r="F230" s="3">
        <v>0</v>
      </c>
      <c r="G230" s="3">
        <v>0</v>
      </c>
      <c r="H230" s="3">
        <v>100</v>
      </c>
    </row>
    <row r="231" spans="1:8" ht="15" hidden="1">
      <c r="A231" t="s">
        <v>140</v>
      </c>
      <c r="B231" s="3">
        <v>9438721000</v>
      </c>
      <c r="C231" s="3">
        <v>968319261</v>
      </c>
      <c r="D231" s="3">
        <v>10407040261</v>
      </c>
      <c r="E231" s="3">
        <v>8582889871</v>
      </c>
      <c r="F231" s="3">
        <v>1824150390</v>
      </c>
      <c r="G231" s="3">
        <v>0</v>
      </c>
      <c r="H231" s="3">
        <v>82.47</v>
      </c>
    </row>
    <row r="232" spans="1:8" ht="15" hidden="1">
      <c r="A232" t="s">
        <v>141</v>
      </c>
      <c r="B232" s="3">
        <v>7763721000</v>
      </c>
      <c r="C232" s="3">
        <v>0</v>
      </c>
      <c r="D232" s="3">
        <v>7763721000</v>
      </c>
      <c r="E232" s="3">
        <v>7614570610</v>
      </c>
      <c r="F232" s="3">
        <v>149150390</v>
      </c>
      <c r="G232" s="3">
        <v>0</v>
      </c>
      <c r="H232" s="3">
        <v>98.08</v>
      </c>
    </row>
    <row r="233" spans="1:8" ht="15" hidden="1">
      <c r="A233" t="s">
        <v>135</v>
      </c>
      <c r="B233" s="3">
        <v>7763721000</v>
      </c>
      <c r="C233" s="3">
        <v>0</v>
      </c>
      <c r="D233" s="3">
        <v>7763721000</v>
      </c>
      <c r="E233" s="3">
        <v>7614570610</v>
      </c>
      <c r="F233" s="3">
        <v>149150390</v>
      </c>
      <c r="G233" s="3">
        <v>0</v>
      </c>
      <c r="H233" s="3">
        <v>98.08</v>
      </c>
    </row>
    <row r="234" spans="1:8" ht="15" hidden="1">
      <c r="A234" t="s">
        <v>142</v>
      </c>
      <c r="B234" s="3">
        <v>1675000000</v>
      </c>
      <c r="C234" s="3">
        <v>968319261</v>
      </c>
      <c r="D234" s="3">
        <v>2643319261</v>
      </c>
      <c r="E234" s="3">
        <v>968319261</v>
      </c>
      <c r="F234" s="3">
        <v>1675000000</v>
      </c>
      <c r="G234" s="3">
        <v>0</v>
      </c>
      <c r="H234" s="3">
        <v>36.63</v>
      </c>
    </row>
    <row r="235" spans="1:8" ht="15" hidden="1">
      <c r="A235" t="s">
        <v>74</v>
      </c>
      <c r="B235" s="3">
        <v>1675000000</v>
      </c>
      <c r="C235" s="3">
        <v>968319261</v>
      </c>
      <c r="D235" s="3">
        <v>2643319261</v>
      </c>
      <c r="E235" s="3">
        <v>968319261</v>
      </c>
      <c r="F235" s="3">
        <v>1675000000</v>
      </c>
      <c r="G235" s="3">
        <v>0</v>
      </c>
      <c r="H235" s="3">
        <v>36.63</v>
      </c>
    </row>
    <row r="236" spans="1:8" ht="15" hidden="1">
      <c r="A236" t="s">
        <v>143</v>
      </c>
      <c r="B236" s="3">
        <v>293870000</v>
      </c>
      <c r="C236" s="3">
        <v>421199223</v>
      </c>
      <c r="D236" s="3">
        <v>715069223</v>
      </c>
      <c r="E236" s="3">
        <v>1341777611</v>
      </c>
      <c r="F236" s="3">
        <v>-626708388</v>
      </c>
      <c r="G236" s="3">
        <v>0</v>
      </c>
      <c r="H236" s="3">
        <v>187.64</v>
      </c>
    </row>
    <row r="237" spans="1:8" ht="15" hidden="1">
      <c r="A237" t="s">
        <v>144</v>
      </c>
      <c r="B237" s="3">
        <v>293870000</v>
      </c>
      <c r="C237" s="3">
        <v>0</v>
      </c>
      <c r="D237" s="3">
        <v>293870000</v>
      </c>
      <c r="E237" s="3">
        <v>920578388</v>
      </c>
      <c r="F237" s="3">
        <v>-626708388</v>
      </c>
      <c r="G237" s="3">
        <v>0</v>
      </c>
      <c r="H237" s="3">
        <v>313.26</v>
      </c>
    </row>
    <row r="238" spans="1:8" ht="15" hidden="1">
      <c r="A238" t="s">
        <v>53</v>
      </c>
      <c r="B238" s="3">
        <v>293870000</v>
      </c>
      <c r="C238" s="3">
        <v>0</v>
      </c>
      <c r="D238" s="3">
        <v>293870000</v>
      </c>
      <c r="E238" s="3">
        <v>920578388</v>
      </c>
      <c r="F238" s="3">
        <v>-626708388</v>
      </c>
      <c r="G238" s="3">
        <v>0</v>
      </c>
      <c r="H238" s="3">
        <v>313.26</v>
      </c>
    </row>
    <row r="239" spans="1:8" ht="15" hidden="1">
      <c r="A239" t="s">
        <v>145</v>
      </c>
      <c r="B239" s="3">
        <v>0</v>
      </c>
      <c r="C239" s="3">
        <v>421199223</v>
      </c>
      <c r="D239" s="3">
        <v>421199223</v>
      </c>
      <c r="E239" s="3">
        <v>421199223</v>
      </c>
      <c r="F239" s="3">
        <v>0</v>
      </c>
      <c r="G239" s="3">
        <v>0</v>
      </c>
      <c r="H239" s="3">
        <v>100</v>
      </c>
    </row>
    <row r="240" spans="1:8" ht="15" hidden="1">
      <c r="A240" t="s">
        <v>74</v>
      </c>
      <c r="B240" s="3">
        <v>0</v>
      </c>
      <c r="C240" s="3">
        <v>421199223</v>
      </c>
      <c r="D240" s="3">
        <v>421199223</v>
      </c>
      <c r="E240" s="3">
        <v>421199223</v>
      </c>
      <c r="F240" s="3">
        <v>0</v>
      </c>
      <c r="G240" s="3">
        <v>0</v>
      </c>
      <c r="H240" s="3">
        <v>100</v>
      </c>
    </row>
    <row r="241" spans="1:8" ht="15" hidden="1">
      <c r="A241" t="s">
        <v>146</v>
      </c>
      <c r="B241" s="3">
        <v>28680548000</v>
      </c>
      <c r="C241" s="3">
        <v>0</v>
      </c>
      <c r="D241" s="3">
        <v>28680548000</v>
      </c>
      <c r="E241" s="3">
        <v>28363607738</v>
      </c>
      <c r="F241" s="3">
        <v>316940262</v>
      </c>
      <c r="G241" s="3">
        <v>0</v>
      </c>
      <c r="H241" s="3">
        <v>98.89</v>
      </c>
    </row>
    <row r="242" spans="1:8" ht="15" hidden="1">
      <c r="A242" t="s">
        <v>147</v>
      </c>
      <c r="B242" s="3">
        <v>28680548000</v>
      </c>
      <c r="C242" s="3">
        <v>0</v>
      </c>
      <c r="D242" s="3">
        <v>28680548000</v>
      </c>
      <c r="E242" s="3">
        <v>28363607738</v>
      </c>
      <c r="F242" s="3">
        <v>316940262</v>
      </c>
      <c r="G242" s="3">
        <v>0</v>
      </c>
      <c r="H242" s="3">
        <v>98.89</v>
      </c>
    </row>
    <row r="243" spans="1:8" ht="15" hidden="1">
      <c r="A243" t="s">
        <v>148</v>
      </c>
      <c r="B243" s="3">
        <v>28680548000</v>
      </c>
      <c r="C243" s="3">
        <v>0</v>
      </c>
      <c r="D243" s="3">
        <v>28680548000</v>
      </c>
      <c r="E243" s="3">
        <v>28363607738</v>
      </c>
      <c r="F243" s="3">
        <v>316940262</v>
      </c>
      <c r="G243" s="3">
        <v>0</v>
      </c>
      <c r="H243" s="3">
        <v>98.89</v>
      </c>
    </row>
    <row r="244" spans="1:8" ht="15" hidden="1">
      <c r="A244" t="s">
        <v>149</v>
      </c>
      <c r="B244" s="3">
        <v>267926000</v>
      </c>
      <c r="C244" s="3">
        <v>0</v>
      </c>
      <c r="D244" s="3">
        <v>267926000</v>
      </c>
      <c r="E244" s="3">
        <v>688363293</v>
      </c>
      <c r="F244" s="3">
        <v>-420437293</v>
      </c>
      <c r="G244" s="3">
        <v>0</v>
      </c>
      <c r="H244" s="3">
        <v>256.92</v>
      </c>
    </row>
    <row r="245" spans="1:8" ht="15" hidden="1">
      <c r="A245" t="s">
        <v>150</v>
      </c>
      <c r="B245" s="3">
        <v>267926000</v>
      </c>
      <c r="C245" s="3">
        <v>0</v>
      </c>
      <c r="D245" s="3">
        <v>267926000</v>
      </c>
      <c r="E245" s="3">
        <v>688363293</v>
      </c>
      <c r="F245" s="3">
        <v>-420437293</v>
      </c>
      <c r="G245" s="3">
        <v>0</v>
      </c>
      <c r="H245" s="3">
        <v>256.92</v>
      </c>
    </row>
    <row r="246" spans="1:8" ht="15" hidden="1">
      <c r="A246" t="s">
        <v>53</v>
      </c>
      <c r="B246" s="3">
        <v>267926000</v>
      </c>
      <c r="C246" s="3">
        <v>0</v>
      </c>
      <c r="D246" s="3">
        <v>267926000</v>
      </c>
      <c r="E246" s="3">
        <v>688363293</v>
      </c>
      <c r="F246" s="3">
        <v>-420437293</v>
      </c>
      <c r="G246" s="3">
        <v>0</v>
      </c>
      <c r="H246" s="3">
        <v>256.92</v>
      </c>
    </row>
    <row r="247" spans="1:8" ht="15" hidden="1">
      <c r="A247" t="s">
        <v>151</v>
      </c>
      <c r="B247" s="3">
        <v>9384000000</v>
      </c>
      <c r="C247" s="3">
        <v>9579724916</v>
      </c>
      <c r="D247" s="3">
        <v>18963724916</v>
      </c>
      <c r="E247" s="3">
        <v>15469747017</v>
      </c>
      <c r="F247" s="3">
        <v>3493977899</v>
      </c>
      <c r="G247" s="3">
        <v>0</v>
      </c>
      <c r="H247" s="3">
        <v>81.58</v>
      </c>
    </row>
    <row r="248" spans="1:8" ht="15" hidden="1">
      <c r="A248" t="s">
        <v>152</v>
      </c>
      <c r="B248" s="3">
        <v>0</v>
      </c>
      <c r="C248" s="3">
        <v>9579724916</v>
      </c>
      <c r="D248" s="3">
        <v>9579724916</v>
      </c>
      <c r="E248" s="3">
        <v>9579724916</v>
      </c>
      <c r="F248" s="3">
        <v>0</v>
      </c>
      <c r="G248" s="3">
        <v>0</v>
      </c>
      <c r="H248" s="3">
        <v>100</v>
      </c>
    </row>
    <row r="249" spans="1:8" ht="15" hidden="1">
      <c r="A249" t="s">
        <v>74</v>
      </c>
      <c r="B249" s="3">
        <v>0</v>
      </c>
      <c r="C249" s="3">
        <v>9579724916</v>
      </c>
      <c r="D249" s="3">
        <v>9579724916</v>
      </c>
      <c r="E249" s="3">
        <v>9579724916</v>
      </c>
      <c r="F249" s="3">
        <v>0</v>
      </c>
      <c r="G249" s="3">
        <v>0</v>
      </c>
      <c r="H249" s="3">
        <v>100</v>
      </c>
    </row>
    <row r="250" spans="1:8" ht="15" hidden="1">
      <c r="A250" t="s">
        <v>153</v>
      </c>
      <c r="B250" s="3">
        <v>9384000000</v>
      </c>
      <c r="C250" s="3">
        <v>0</v>
      </c>
      <c r="D250" s="3">
        <v>9384000000</v>
      </c>
      <c r="E250" s="3">
        <v>5890022101</v>
      </c>
      <c r="F250" s="3">
        <v>3493977899</v>
      </c>
      <c r="G250" s="3">
        <v>0</v>
      </c>
      <c r="H250" s="3">
        <v>62.77</v>
      </c>
    </row>
    <row r="251" spans="1:8" ht="15" hidden="1">
      <c r="A251" t="s">
        <v>41</v>
      </c>
      <c r="B251" s="3">
        <v>9384000000</v>
      </c>
      <c r="C251" s="3">
        <v>0</v>
      </c>
      <c r="D251" s="3">
        <v>9384000000</v>
      </c>
      <c r="E251" s="3">
        <v>5890022101</v>
      </c>
      <c r="F251" s="3">
        <v>3493977899</v>
      </c>
      <c r="G251" s="3">
        <v>0</v>
      </c>
      <c r="H251" s="3">
        <v>62.77</v>
      </c>
    </row>
    <row r="252" spans="1:8" ht="15" hidden="1">
      <c r="A252" t="s">
        <v>154</v>
      </c>
      <c r="B252" s="3">
        <v>510917000</v>
      </c>
      <c r="C252" s="3">
        <v>620296619</v>
      </c>
      <c r="D252" s="3">
        <v>1131213619</v>
      </c>
      <c r="E252" s="3">
        <v>1549966926</v>
      </c>
      <c r="F252" s="3">
        <v>-418753307</v>
      </c>
      <c r="G252" s="3">
        <v>0</v>
      </c>
      <c r="H252" s="3">
        <v>137.02</v>
      </c>
    </row>
    <row r="253" spans="1:8" ht="15" hidden="1">
      <c r="A253" t="s">
        <v>155</v>
      </c>
      <c r="B253" s="3">
        <v>510917000</v>
      </c>
      <c r="C253" s="3">
        <v>0</v>
      </c>
      <c r="D253" s="3">
        <v>510917000</v>
      </c>
      <c r="E253" s="3">
        <v>929670307</v>
      </c>
      <c r="F253" s="3">
        <v>-418753307</v>
      </c>
      <c r="G253" s="3">
        <v>0</v>
      </c>
      <c r="H253" s="3">
        <v>181.96</v>
      </c>
    </row>
    <row r="254" spans="1:8" ht="15" hidden="1">
      <c r="A254" t="s">
        <v>53</v>
      </c>
      <c r="B254" s="3">
        <v>510917000</v>
      </c>
      <c r="C254" s="3">
        <v>0</v>
      </c>
      <c r="D254" s="3">
        <v>510917000</v>
      </c>
      <c r="E254" s="3">
        <v>929670307</v>
      </c>
      <c r="F254" s="3">
        <v>-418753307</v>
      </c>
      <c r="G254" s="3">
        <v>0</v>
      </c>
      <c r="H254" s="3">
        <v>181.96</v>
      </c>
    </row>
    <row r="255" spans="1:8" ht="15" hidden="1">
      <c r="A255" t="s">
        <v>156</v>
      </c>
      <c r="B255" s="3">
        <v>0</v>
      </c>
      <c r="C255" s="3">
        <v>620296619</v>
      </c>
      <c r="D255" s="3">
        <v>620296619</v>
      </c>
      <c r="E255" s="3">
        <v>620296619</v>
      </c>
      <c r="F255" s="3">
        <v>0</v>
      </c>
      <c r="G255" s="3">
        <v>0</v>
      </c>
      <c r="H255" s="3">
        <v>100</v>
      </c>
    </row>
    <row r="256" spans="1:8" ht="15" hidden="1">
      <c r="A256" t="s">
        <v>65</v>
      </c>
      <c r="B256" s="3">
        <v>0</v>
      </c>
      <c r="C256" s="3">
        <v>620296619</v>
      </c>
      <c r="D256" s="3">
        <v>620296619</v>
      </c>
      <c r="E256" s="3">
        <v>620296619</v>
      </c>
      <c r="F256" s="3">
        <v>0</v>
      </c>
      <c r="G256" s="3">
        <v>0</v>
      </c>
      <c r="H256" s="3">
        <v>100</v>
      </c>
    </row>
    <row r="257" spans="1:8" ht="15" hidden="1">
      <c r="A257" t="s">
        <v>157</v>
      </c>
      <c r="B257" s="3">
        <v>1399045000</v>
      </c>
      <c r="C257" s="3">
        <v>1111028210</v>
      </c>
      <c r="D257" s="3">
        <v>2510073210</v>
      </c>
      <c r="E257" s="3">
        <v>2670257367</v>
      </c>
      <c r="F257" s="3">
        <v>-160184157</v>
      </c>
      <c r="G257" s="3">
        <v>0</v>
      </c>
      <c r="H257" s="3">
        <v>106.38</v>
      </c>
    </row>
    <row r="258" spans="1:8" ht="15" hidden="1">
      <c r="A258" t="s">
        <v>20</v>
      </c>
      <c r="B258" s="3">
        <v>1399045000</v>
      </c>
      <c r="C258" s="3">
        <v>119328886</v>
      </c>
      <c r="D258" s="3">
        <v>1518373886</v>
      </c>
      <c r="E258" s="3">
        <v>1672211018</v>
      </c>
      <c r="F258" s="3">
        <v>-153837132</v>
      </c>
      <c r="G258" s="3">
        <v>0</v>
      </c>
      <c r="H258" s="3">
        <v>110.13</v>
      </c>
    </row>
    <row r="259" spans="1:8" ht="15" hidden="1">
      <c r="A259" t="s">
        <v>21</v>
      </c>
      <c r="B259" s="3">
        <v>1399045000</v>
      </c>
      <c r="C259" s="3">
        <v>119328886</v>
      </c>
      <c r="D259" s="3">
        <v>1518373886</v>
      </c>
      <c r="E259" s="3">
        <v>1672211018</v>
      </c>
      <c r="F259" s="3">
        <v>-153837132</v>
      </c>
      <c r="G259" s="3">
        <v>0</v>
      </c>
      <c r="H259" s="3">
        <v>110.13</v>
      </c>
    </row>
    <row r="260" spans="1:8" ht="15" hidden="1">
      <c r="A260" t="s">
        <v>40</v>
      </c>
      <c r="B260" s="3">
        <v>0</v>
      </c>
      <c r="C260" s="3">
        <v>0</v>
      </c>
      <c r="D260" s="3">
        <v>0</v>
      </c>
      <c r="E260" s="3">
        <v>6347025</v>
      </c>
      <c r="F260" s="3">
        <v>-6347025</v>
      </c>
      <c r="G260" s="3">
        <v>0</v>
      </c>
      <c r="H260" s="3">
        <v>0</v>
      </c>
    </row>
    <row r="261" spans="1:8" ht="15" hidden="1">
      <c r="A261" t="s">
        <v>41</v>
      </c>
      <c r="B261" s="3">
        <v>0</v>
      </c>
      <c r="C261" s="3">
        <v>0</v>
      </c>
      <c r="D261" s="3">
        <v>0</v>
      </c>
      <c r="E261" s="3">
        <v>6347025</v>
      </c>
      <c r="F261" s="3">
        <v>-6347025</v>
      </c>
      <c r="G261" s="3">
        <v>0</v>
      </c>
      <c r="H261" s="3">
        <v>0</v>
      </c>
    </row>
    <row r="262" spans="1:8" ht="15" hidden="1">
      <c r="A262" t="s">
        <v>158</v>
      </c>
      <c r="B262" s="3">
        <v>0</v>
      </c>
      <c r="C262" s="3">
        <v>991699324</v>
      </c>
      <c r="D262" s="3">
        <v>991699324</v>
      </c>
      <c r="E262" s="3">
        <v>991699324</v>
      </c>
      <c r="F262" s="3">
        <v>0</v>
      </c>
      <c r="G262" s="3">
        <v>0</v>
      </c>
      <c r="H262" s="3">
        <v>100</v>
      </c>
    </row>
    <row r="263" spans="1:8" ht="15" hidden="1">
      <c r="A263" t="s">
        <v>65</v>
      </c>
      <c r="B263" s="3">
        <v>0</v>
      </c>
      <c r="C263" s="3">
        <v>991699324</v>
      </c>
      <c r="D263" s="3">
        <v>991699324</v>
      </c>
      <c r="E263" s="3">
        <v>991699324</v>
      </c>
      <c r="F263" s="3">
        <v>0</v>
      </c>
      <c r="G263" s="3">
        <v>0</v>
      </c>
      <c r="H263" s="3">
        <v>100</v>
      </c>
    </row>
    <row r="264" spans="1:8" ht="15" hidden="1">
      <c r="A264" t="s">
        <v>159</v>
      </c>
      <c r="B264" s="3">
        <v>8537247000</v>
      </c>
      <c r="C264" s="3">
        <v>2090055372</v>
      </c>
      <c r="D264" s="3">
        <v>10627302372</v>
      </c>
      <c r="E264" s="3">
        <v>11217741453</v>
      </c>
      <c r="F264" s="3">
        <v>-590439081</v>
      </c>
      <c r="G264" s="3">
        <v>-1191</v>
      </c>
      <c r="H264" s="3">
        <v>105.56</v>
      </c>
    </row>
    <row r="265" spans="1:8" ht="15" hidden="1">
      <c r="A265" t="s">
        <v>18</v>
      </c>
      <c r="B265" s="3">
        <v>428200000</v>
      </c>
      <c r="C265" s="3">
        <v>47074721</v>
      </c>
      <c r="D265" s="3">
        <v>475274721</v>
      </c>
      <c r="E265" s="3">
        <v>494612367</v>
      </c>
      <c r="F265" s="3">
        <v>-19337646</v>
      </c>
      <c r="G265" s="3">
        <v>0</v>
      </c>
      <c r="H265" s="3">
        <v>104.07</v>
      </c>
    </row>
    <row r="266" spans="1:8" ht="15" hidden="1">
      <c r="A266" t="s">
        <v>19</v>
      </c>
      <c r="B266" s="3">
        <v>428200000</v>
      </c>
      <c r="C266" s="3">
        <v>47074721</v>
      </c>
      <c r="D266" s="3">
        <v>475274721</v>
      </c>
      <c r="E266" s="3">
        <v>494612367</v>
      </c>
      <c r="F266" s="3">
        <v>-19337646</v>
      </c>
      <c r="G266" s="3">
        <v>0</v>
      </c>
      <c r="H266" s="3">
        <v>104.07</v>
      </c>
    </row>
    <row r="267" spans="1:8" ht="15" hidden="1">
      <c r="A267" t="s">
        <v>20</v>
      </c>
      <c r="B267" s="3">
        <v>3497612000</v>
      </c>
      <c r="C267" s="3">
        <v>298322216</v>
      </c>
      <c r="D267" s="3">
        <v>3795934216</v>
      </c>
      <c r="E267" s="3">
        <v>4112094674</v>
      </c>
      <c r="F267" s="3">
        <v>-316160458</v>
      </c>
      <c r="G267" s="3">
        <v>0</v>
      </c>
      <c r="H267" s="3">
        <v>108.33</v>
      </c>
    </row>
    <row r="268" spans="1:8" ht="15" hidden="1">
      <c r="A268" t="s">
        <v>21</v>
      </c>
      <c r="B268" s="3">
        <v>3497612000</v>
      </c>
      <c r="C268" s="3">
        <v>298322216</v>
      </c>
      <c r="D268" s="3">
        <v>3795934216</v>
      </c>
      <c r="E268" s="3">
        <v>4112094674</v>
      </c>
      <c r="F268" s="3">
        <v>-316160458</v>
      </c>
      <c r="G268" s="3">
        <v>0</v>
      </c>
      <c r="H268" s="3">
        <v>108.33</v>
      </c>
    </row>
    <row r="269" spans="1:8" ht="15" hidden="1">
      <c r="A269" t="s">
        <v>22</v>
      </c>
      <c r="B269" s="3">
        <v>164559000</v>
      </c>
      <c r="C269" s="3">
        <v>0</v>
      </c>
      <c r="D269" s="3">
        <v>164559000</v>
      </c>
      <c r="E269" s="3">
        <v>182753460</v>
      </c>
      <c r="F269" s="3">
        <v>-18194460</v>
      </c>
      <c r="G269" s="3">
        <v>0</v>
      </c>
      <c r="H269" s="3">
        <v>111.06</v>
      </c>
    </row>
    <row r="270" spans="1:8" ht="15" hidden="1">
      <c r="A270" t="s">
        <v>23</v>
      </c>
      <c r="B270" s="3">
        <v>164559000</v>
      </c>
      <c r="C270" s="3">
        <v>0</v>
      </c>
      <c r="D270" s="3">
        <v>164559000</v>
      </c>
      <c r="E270" s="3">
        <v>182753460</v>
      </c>
      <c r="F270" s="3">
        <v>-18194460</v>
      </c>
      <c r="G270" s="3">
        <v>0</v>
      </c>
      <c r="H270" s="3">
        <v>111.06</v>
      </c>
    </row>
    <row r="271" spans="1:8" ht="15" hidden="1">
      <c r="A271" t="s">
        <v>24</v>
      </c>
      <c r="B271" s="3">
        <v>1798586000</v>
      </c>
      <c r="C271" s="3">
        <v>111190073</v>
      </c>
      <c r="D271" s="3">
        <v>1909776073</v>
      </c>
      <c r="E271" s="3">
        <v>1932873043</v>
      </c>
      <c r="F271" s="3">
        <v>-23096970</v>
      </c>
      <c r="G271" s="3">
        <v>0</v>
      </c>
      <c r="H271" s="3">
        <v>101.21</v>
      </c>
    </row>
    <row r="272" spans="1:8" ht="15" hidden="1">
      <c r="A272" t="s">
        <v>25</v>
      </c>
      <c r="B272" s="3">
        <v>1798586000</v>
      </c>
      <c r="C272" s="3">
        <v>111190073</v>
      </c>
      <c r="D272" s="3">
        <v>1909776073</v>
      </c>
      <c r="E272" s="3">
        <v>1932873043</v>
      </c>
      <c r="F272" s="3">
        <v>-23096970</v>
      </c>
      <c r="G272" s="3">
        <v>0</v>
      </c>
      <c r="H272" s="3">
        <v>101.21</v>
      </c>
    </row>
    <row r="273" spans="1:8" ht="15" hidden="1">
      <c r="A273" t="s">
        <v>26</v>
      </c>
      <c r="B273" s="3">
        <v>20592000</v>
      </c>
      <c r="C273" s="3">
        <v>10357000</v>
      </c>
      <c r="D273" s="3">
        <v>30949000</v>
      </c>
      <c r="E273" s="3">
        <v>37408597</v>
      </c>
      <c r="F273" s="3">
        <v>-6459597</v>
      </c>
      <c r="G273" s="3">
        <v>0</v>
      </c>
      <c r="H273" s="3">
        <v>120.87</v>
      </c>
    </row>
    <row r="274" spans="1:8" ht="15" hidden="1">
      <c r="A274" t="s">
        <v>27</v>
      </c>
      <c r="B274" s="3">
        <v>20592000</v>
      </c>
      <c r="C274" s="3">
        <v>10357000</v>
      </c>
      <c r="D274" s="3">
        <v>30949000</v>
      </c>
      <c r="E274" s="3">
        <v>37408597</v>
      </c>
      <c r="F274" s="3">
        <v>-6459597</v>
      </c>
      <c r="G274" s="3">
        <v>0</v>
      </c>
      <c r="H274" s="3">
        <v>120.87</v>
      </c>
    </row>
    <row r="275" spans="1:8" ht="15" hidden="1">
      <c r="A275" t="s">
        <v>28</v>
      </c>
      <c r="B275" s="3">
        <v>116467000</v>
      </c>
      <c r="C275" s="3">
        <v>0</v>
      </c>
      <c r="D275" s="3">
        <v>116467000</v>
      </c>
      <c r="E275" s="3">
        <v>132676884</v>
      </c>
      <c r="F275" s="3">
        <v>-16209884</v>
      </c>
      <c r="G275" s="3">
        <v>0</v>
      </c>
      <c r="H275" s="3">
        <v>113.92</v>
      </c>
    </row>
    <row r="276" spans="1:8" ht="15" hidden="1">
      <c r="A276" t="s">
        <v>29</v>
      </c>
      <c r="B276" s="3">
        <v>116467000</v>
      </c>
      <c r="C276" s="3">
        <v>0</v>
      </c>
      <c r="D276" s="3">
        <v>116467000</v>
      </c>
      <c r="E276" s="3">
        <v>132676884</v>
      </c>
      <c r="F276" s="3">
        <v>-16209884</v>
      </c>
      <c r="G276" s="3">
        <v>0</v>
      </c>
      <c r="H276" s="3">
        <v>113.92</v>
      </c>
    </row>
    <row r="277" spans="1:8" ht="15" hidden="1">
      <c r="A277" t="s">
        <v>30</v>
      </c>
      <c r="B277" s="3">
        <v>680820000</v>
      </c>
      <c r="C277" s="3">
        <v>17232000</v>
      </c>
      <c r="D277" s="3">
        <v>698052000</v>
      </c>
      <c r="E277" s="3">
        <v>781330491</v>
      </c>
      <c r="F277" s="3">
        <v>-83278491</v>
      </c>
      <c r="G277" s="3">
        <v>0</v>
      </c>
      <c r="H277" s="3">
        <v>111.93</v>
      </c>
    </row>
    <row r="278" spans="1:8" ht="15" hidden="1">
      <c r="A278" t="s">
        <v>31</v>
      </c>
      <c r="B278" s="3">
        <v>680820000</v>
      </c>
      <c r="C278" s="3">
        <v>17232000</v>
      </c>
      <c r="D278" s="3">
        <v>698052000</v>
      </c>
      <c r="E278" s="3">
        <v>781330491</v>
      </c>
      <c r="F278" s="3">
        <v>-83278491</v>
      </c>
      <c r="G278" s="3">
        <v>0</v>
      </c>
      <c r="H278" s="3">
        <v>111.93</v>
      </c>
    </row>
    <row r="279" spans="1:8" ht="15" hidden="1">
      <c r="A279" t="s">
        <v>32</v>
      </c>
      <c r="B279" s="3">
        <v>87664000</v>
      </c>
      <c r="C279" s="3">
        <v>0</v>
      </c>
      <c r="D279" s="3">
        <v>87664000</v>
      </c>
      <c r="E279" s="3">
        <v>82376880</v>
      </c>
      <c r="F279" s="3">
        <v>5287120</v>
      </c>
      <c r="G279" s="3">
        <v>0</v>
      </c>
      <c r="H279" s="3">
        <v>93.97</v>
      </c>
    </row>
    <row r="280" spans="1:8" ht="15" hidden="1">
      <c r="A280" t="s">
        <v>33</v>
      </c>
      <c r="B280" s="3">
        <v>87664000</v>
      </c>
      <c r="C280" s="3">
        <v>0</v>
      </c>
      <c r="D280" s="3">
        <v>87664000</v>
      </c>
      <c r="E280" s="3">
        <v>82376880</v>
      </c>
      <c r="F280" s="3">
        <v>5287120</v>
      </c>
      <c r="G280" s="3">
        <v>0</v>
      </c>
      <c r="H280" s="3">
        <v>93.97</v>
      </c>
    </row>
    <row r="281" spans="1:8" ht="15" hidden="1">
      <c r="A281" t="s">
        <v>34</v>
      </c>
      <c r="B281" s="3">
        <v>318796000</v>
      </c>
      <c r="C281" s="3">
        <v>18053000</v>
      </c>
      <c r="D281" s="3">
        <v>336849000</v>
      </c>
      <c r="E281" s="3">
        <v>359595111</v>
      </c>
      <c r="F281" s="3">
        <v>-22746111</v>
      </c>
      <c r="G281" s="3">
        <v>0</v>
      </c>
      <c r="H281" s="3">
        <v>106.75</v>
      </c>
    </row>
    <row r="282" spans="1:8" ht="15" hidden="1">
      <c r="A282" t="s">
        <v>35</v>
      </c>
      <c r="B282" s="3">
        <v>318796000</v>
      </c>
      <c r="C282" s="3">
        <v>18053000</v>
      </c>
      <c r="D282" s="3">
        <v>336849000</v>
      </c>
      <c r="E282" s="3">
        <v>359595111</v>
      </c>
      <c r="F282" s="3">
        <v>-22746111</v>
      </c>
      <c r="G282" s="3">
        <v>0</v>
      </c>
      <c r="H282" s="3">
        <v>106.75</v>
      </c>
    </row>
    <row r="283" spans="1:8" ht="15" hidden="1">
      <c r="A283" t="s">
        <v>36</v>
      </c>
      <c r="B283" s="3">
        <v>957648000</v>
      </c>
      <c r="C283" s="3">
        <v>-90505074</v>
      </c>
      <c r="D283" s="3">
        <v>867142926</v>
      </c>
      <c r="E283" s="3">
        <v>926056346</v>
      </c>
      <c r="F283" s="3">
        <v>-58913420</v>
      </c>
      <c r="G283" s="3">
        <v>0</v>
      </c>
      <c r="H283" s="3">
        <v>106.79</v>
      </c>
    </row>
    <row r="284" spans="1:8" ht="15" hidden="1">
      <c r="A284" t="s">
        <v>37</v>
      </c>
      <c r="B284" s="3">
        <v>957648000</v>
      </c>
      <c r="C284" s="3">
        <v>-90505074</v>
      </c>
      <c r="D284" s="3">
        <v>867142926</v>
      </c>
      <c r="E284" s="3">
        <v>926056346</v>
      </c>
      <c r="F284" s="3">
        <v>-58913420</v>
      </c>
      <c r="G284" s="3">
        <v>0</v>
      </c>
      <c r="H284" s="3">
        <v>106.79</v>
      </c>
    </row>
    <row r="285" spans="1:8" ht="15" hidden="1">
      <c r="A285" t="s">
        <v>38</v>
      </c>
      <c r="B285" s="3">
        <v>304845000</v>
      </c>
      <c r="C285" s="3">
        <v>47389000</v>
      </c>
      <c r="D285" s="3">
        <v>352234000</v>
      </c>
      <c r="E285" s="3">
        <v>362103013</v>
      </c>
      <c r="F285" s="3">
        <v>-9869013</v>
      </c>
      <c r="G285" s="3">
        <v>0</v>
      </c>
      <c r="H285" s="3">
        <v>102.8</v>
      </c>
    </row>
    <row r="286" spans="1:8" ht="15" hidden="1">
      <c r="A286" t="s">
        <v>37</v>
      </c>
      <c r="B286" s="3">
        <v>304845000</v>
      </c>
      <c r="C286" s="3">
        <v>47389000</v>
      </c>
      <c r="D286" s="3">
        <v>352234000</v>
      </c>
      <c r="E286" s="3">
        <v>362103013</v>
      </c>
      <c r="F286" s="3">
        <v>-9869013</v>
      </c>
      <c r="G286" s="3">
        <v>0</v>
      </c>
      <c r="H286" s="3">
        <v>102.8</v>
      </c>
    </row>
    <row r="287" spans="1:8" ht="15" hidden="1">
      <c r="A287" t="s">
        <v>39</v>
      </c>
      <c r="B287" s="3">
        <v>38317000</v>
      </c>
      <c r="C287" s="3">
        <v>8128000</v>
      </c>
      <c r="D287" s="3">
        <v>46445000</v>
      </c>
      <c r="E287" s="3">
        <v>51861950</v>
      </c>
      <c r="F287" s="3">
        <v>-5416950</v>
      </c>
      <c r="G287" s="3">
        <v>0</v>
      </c>
      <c r="H287" s="3">
        <v>111.66</v>
      </c>
    </row>
    <row r="288" spans="1:8" ht="15" hidden="1">
      <c r="A288" t="s">
        <v>37</v>
      </c>
      <c r="B288" s="3">
        <v>38317000</v>
      </c>
      <c r="C288" s="3">
        <v>8128000</v>
      </c>
      <c r="D288" s="3">
        <v>46445000</v>
      </c>
      <c r="E288" s="3">
        <v>51861950</v>
      </c>
      <c r="F288" s="3">
        <v>-5416950</v>
      </c>
      <c r="G288" s="3">
        <v>0</v>
      </c>
      <c r="H288" s="3">
        <v>111.66</v>
      </c>
    </row>
    <row r="289" spans="1:8" ht="15" hidden="1">
      <c r="A289" t="s">
        <v>40</v>
      </c>
      <c r="B289" s="3">
        <v>60398000</v>
      </c>
      <c r="C289" s="3">
        <v>5203000</v>
      </c>
      <c r="D289" s="3">
        <v>65601000</v>
      </c>
      <c r="E289" s="3">
        <v>96280993</v>
      </c>
      <c r="F289" s="3">
        <v>-30679993</v>
      </c>
      <c r="G289" s="3">
        <v>-1191</v>
      </c>
      <c r="H289" s="3">
        <v>146.77</v>
      </c>
    </row>
    <row r="290" spans="1:8" ht="15" hidden="1">
      <c r="A290" t="s">
        <v>41</v>
      </c>
      <c r="B290" s="3">
        <v>60398000</v>
      </c>
      <c r="C290" s="3">
        <v>5203000</v>
      </c>
      <c r="D290" s="3">
        <v>65601000</v>
      </c>
      <c r="E290" s="3">
        <v>96280993</v>
      </c>
      <c r="F290" s="3">
        <v>-30679993</v>
      </c>
      <c r="G290" s="3">
        <v>-1191</v>
      </c>
      <c r="H290" s="3">
        <v>146.77</v>
      </c>
    </row>
    <row r="291" spans="1:8" ht="15" hidden="1">
      <c r="A291" t="s">
        <v>44</v>
      </c>
      <c r="B291" s="3">
        <v>57812000</v>
      </c>
      <c r="C291" s="3">
        <v>0</v>
      </c>
      <c r="D291" s="3">
        <v>57812000</v>
      </c>
      <c r="E291" s="3">
        <v>44174910</v>
      </c>
      <c r="F291" s="3">
        <v>13637090</v>
      </c>
      <c r="G291" s="3">
        <v>0</v>
      </c>
      <c r="H291" s="3">
        <v>76.41</v>
      </c>
    </row>
    <row r="292" spans="1:8" ht="15" hidden="1">
      <c r="A292" t="s">
        <v>45</v>
      </c>
      <c r="B292" s="3">
        <v>57812000</v>
      </c>
      <c r="C292" s="3">
        <v>0</v>
      </c>
      <c r="D292" s="3">
        <v>57812000</v>
      </c>
      <c r="E292" s="3">
        <v>44174910</v>
      </c>
      <c r="F292" s="3">
        <v>13637090</v>
      </c>
      <c r="G292" s="3">
        <v>0</v>
      </c>
      <c r="H292" s="3">
        <v>76.41</v>
      </c>
    </row>
    <row r="293" spans="1:8" ht="15" hidden="1">
      <c r="A293" t="s">
        <v>46</v>
      </c>
      <c r="B293" s="3">
        <v>2689000</v>
      </c>
      <c r="C293" s="3">
        <v>0</v>
      </c>
      <c r="D293" s="3">
        <v>2689000</v>
      </c>
      <c r="E293" s="3">
        <v>1343608</v>
      </c>
      <c r="F293" s="3">
        <v>1345392</v>
      </c>
      <c r="G293" s="3">
        <v>0</v>
      </c>
      <c r="H293" s="3">
        <v>49.97</v>
      </c>
    </row>
    <row r="294" spans="1:8" ht="15" hidden="1">
      <c r="A294" t="s">
        <v>47</v>
      </c>
      <c r="B294" s="3">
        <v>2689000</v>
      </c>
      <c r="C294" s="3">
        <v>0</v>
      </c>
      <c r="D294" s="3">
        <v>2689000</v>
      </c>
      <c r="E294" s="3">
        <v>1343608</v>
      </c>
      <c r="F294" s="3">
        <v>1345392</v>
      </c>
      <c r="G294" s="3">
        <v>0</v>
      </c>
      <c r="H294" s="3">
        <v>49.97</v>
      </c>
    </row>
    <row r="295" spans="1:8" ht="15" hidden="1">
      <c r="A295" t="s">
        <v>48</v>
      </c>
      <c r="B295" s="3">
        <v>2242000</v>
      </c>
      <c r="C295" s="3">
        <v>3624000</v>
      </c>
      <c r="D295" s="3">
        <v>5866000</v>
      </c>
      <c r="E295" s="3">
        <v>6211690</v>
      </c>
      <c r="F295" s="3">
        <v>-345690</v>
      </c>
      <c r="G295" s="3">
        <v>0</v>
      </c>
      <c r="H295" s="3">
        <v>105.89</v>
      </c>
    </row>
    <row r="296" spans="1:8" ht="15" hidden="1">
      <c r="A296" t="s">
        <v>49</v>
      </c>
      <c r="B296" s="3">
        <v>2242000</v>
      </c>
      <c r="C296" s="3">
        <v>3624000</v>
      </c>
      <c r="D296" s="3">
        <v>5866000</v>
      </c>
      <c r="E296" s="3">
        <v>6211690</v>
      </c>
      <c r="F296" s="3">
        <v>-345690</v>
      </c>
      <c r="G296" s="3">
        <v>0</v>
      </c>
      <c r="H296" s="3">
        <v>105.89</v>
      </c>
    </row>
    <row r="297" spans="1:8" ht="15" hidden="1">
      <c r="A297" t="s">
        <v>160</v>
      </c>
      <c r="B297" s="3">
        <v>0</v>
      </c>
      <c r="C297" s="3">
        <v>1613987436</v>
      </c>
      <c r="D297" s="3">
        <v>1613987436</v>
      </c>
      <c r="E297" s="3">
        <v>1613987436</v>
      </c>
      <c r="F297" s="3">
        <v>0</v>
      </c>
      <c r="G297" s="3">
        <v>0</v>
      </c>
      <c r="H297" s="3">
        <v>100</v>
      </c>
    </row>
    <row r="298" spans="1:8" ht="15" hidden="1">
      <c r="A298" t="s">
        <v>55</v>
      </c>
      <c r="B298" s="3">
        <v>0</v>
      </c>
      <c r="C298" s="3">
        <v>1613987436</v>
      </c>
      <c r="D298" s="3">
        <v>1613987436</v>
      </c>
      <c r="E298" s="3">
        <v>1613987436</v>
      </c>
      <c r="F298" s="3">
        <v>0</v>
      </c>
      <c r="G298" s="3">
        <v>0</v>
      </c>
      <c r="H298" s="3">
        <v>100</v>
      </c>
    </row>
    <row r="299" spans="1:8" ht="15" hidden="1">
      <c r="A299" t="s">
        <v>161</v>
      </c>
      <c r="B299" s="3">
        <v>0</v>
      </c>
      <c r="C299" s="3">
        <v>20657048692</v>
      </c>
      <c r="D299" s="3">
        <v>20657048692</v>
      </c>
      <c r="E299" s="3">
        <v>20657048692</v>
      </c>
      <c r="F299" s="3">
        <v>0</v>
      </c>
      <c r="G299" s="3">
        <v>0</v>
      </c>
      <c r="H299" s="3">
        <v>100</v>
      </c>
    </row>
    <row r="300" spans="1:8" ht="15" hidden="1">
      <c r="A300" t="s">
        <v>162</v>
      </c>
      <c r="B300" s="3">
        <v>0</v>
      </c>
      <c r="C300" s="3">
        <v>15609295163</v>
      </c>
      <c r="D300" s="3">
        <v>15609295163</v>
      </c>
      <c r="E300" s="3">
        <v>15609295163</v>
      </c>
      <c r="F300" s="3">
        <v>0</v>
      </c>
      <c r="G300" s="3">
        <v>0</v>
      </c>
      <c r="H300" s="3">
        <v>100</v>
      </c>
    </row>
    <row r="301" spans="1:8" ht="15" hidden="1">
      <c r="A301" t="s">
        <v>163</v>
      </c>
      <c r="B301" s="3">
        <v>0</v>
      </c>
      <c r="C301" s="3">
        <v>15609295163</v>
      </c>
      <c r="D301" s="3">
        <v>15609295163</v>
      </c>
      <c r="E301" s="3">
        <v>15609295163</v>
      </c>
      <c r="F301" s="3">
        <v>0</v>
      </c>
      <c r="G301" s="3">
        <v>0</v>
      </c>
      <c r="H301" s="3">
        <v>100</v>
      </c>
    </row>
    <row r="302" spans="1:8" ht="15" hidden="1">
      <c r="A302" t="s">
        <v>164</v>
      </c>
      <c r="B302" s="3">
        <v>0</v>
      </c>
      <c r="C302" s="3">
        <v>5047753529</v>
      </c>
      <c r="D302" s="3">
        <v>5047753529</v>
      </c>
      <c r="E302" s="3">
        <v>5047753529</v>
      </c>
      <c r="F302" s="3">
        <v>0</v>
      </c>
      <c r="G302" s="3">
        <v>0</v>
      </c>
      <c r="H302" s="3">
        <v>100</v>
      </c>
    </row>
    <row r="303" spans="1:8" ht="15" hidden="1">
      <c r="A303" t="s">
        <v>163</v>
      </c>
      <c r="B303" s="3">
        <v>0</v>
      </c>
      <c r="C303" s="3">
        <v>5047753529</v>
      </c>
      <c r="D303" s="3">
        <v>5047753529</v>
      </c>
      <c r="E303" s="3">
        <v>5047753529</v>
      </c>
      <c r="F303" s="3">
        <v>0</v>
      </c>
      <c r="G303" s="3">
        <v>0</v>
      </c>
      <c r="H303" s="3">
        <v>100</v>
      </c>
    </row>
    <row r="304" spans="1:8" ht="15" hidden="1">
      <c r="A304" t="s">
        <v>165</v>
      </c>
      <c r="B304" s="3">
        <v>349761000</v>
      </c>
      <c r="C304" s="3">
        <v>120326496</v>
      </c>
      <c r="D304" s="3">
        <v>470087496</v>
      </c>
      <c r="E304" s="3">
        <v>501670175</v>
      </c>
      <c r="F304" s="3">
        <v>-31582679</v>
      </c>
      <c r="G304" s="3">
        <v>0</v>
      </c>
      <c r="H304" s="3">
        <v>106.72</v>
      </c>
    </row>
    <row r="305" spans="1:8" ht="15" hidden="1">
      <c r="A305" t="s">
        <v>166</v>
      </c>
      <c r="B305" s="3">
        <v>349761000</v>
      </c>
      <c r="C305" s="3">
        <v>29832222</v>
      </c>
      <c r="D305" s="3">
        <v>379593222</v>
      </c>
      <c r="E305" s="3">
        <v>411175901</v>
      </c>
      <c r="F305" s="3">
        <v>-31582679</v>
      </c>
      <c r="G305" s="3">
        <v>0</v>
      </c>
      <c r="H305" s="3">
        <v>108.32</v>
      </c>
    </row>
    <row r="306" spans="1:8" ht="15" hidden="1">
      <c r="A306" t="s">
        <v>21</v>
      </c>
      <c r="B306" s="3">
        <v>349761000</v>
      </c>
      <c r="C306" s="3">
        <v>29832222</v>
      </c>
      <c r="D306" s="3">
        <v>379593222</v>
      </c>
      <c r="E306" s="3">
        <v>411175901</v>
      </c>
      <c r="F306" s="3">
        <v>-31582679</v>
      </c>
      <c r="G306" s="3">
        <v>0</v>
      </c>
      <c r="H306" s="3">
        <v>108.32</v>
      </c>
    </row>
    <row r="307" spans="1:8" ht="15" hidden="1">
      <c r="A307" t="s">
        <v>167</v>
      </c>
      <c r="B307" s="3">
        <v>0</v>
      </c>
      <c r="C307" s="3">
        <v>90494274</v>
      </c>
      <c r="D307" s="3">
        <v>90494274</v>
      </c>
      <c r="E307" s="3">
        <v>90494274</v>
      </c>
      <c r="F307" s="3">
        <v>0</v>
      </c>
      <c r="G307" s="3">
        <v>0</v>
      </c>
      <c r="H307" s="3">
        <v>100</v>
      </c>
    </row>
    <row r="308" spans="1:8" ht="15" hidden="1">
      <c r="A308" t="s">
        <v>65</v>
      </c>
      <c r="B308" s="3">
        <v>0</v>
      </c>
      <c r="C308" s="3">
        <v>90494274</v>
      </c>
      <c r="D308" s="3">
        <v>90494274</v>
      </c>
      <c r="E308" s="3">
        <v>90494274</v>
      </c>
      <c r="F308" s="3">
        <v>0</v>
      </c>
      <c r="G308" s="3">
        <v>0</v>
      </c>
      <c r="H308" s="3">
        <v>100</v>
      </c>
    </row>
    <row r="309" spans="1:8" ht="15" hidden="1">
      <c r="A309" t="s">
        <v>168</v>
      </c>
      <c r="B309" s="3">
        <v>0</v>
      </c>
      <c r="C309" s="3">
        <v>19129000</v>
      </c>
      <c r="D309" s="3">
        <v>19129000</v>
      </c>
      <c r="E309" s="3">
        <v>1210972995</v>
      </c>
      <c r="F309" s="3">
        <v>-1191843995</v>
      </c>
      <c r="G309" s="3">
        <v>0</v>
      </c>
      <c r="H309" s="3">
        <v>6330.56</v>
      </c>
    </row>
    <row r="310" spans="1:8" ht="15" hidden="1">
      <c r="A310" t="s">
        <v>28</v>
      </c>
      <c r="B310" s="3">
        <v>0</v>
      </c>
      <c r="C310" s="3">
        <v>1138872</v>
      </c>
      <c r="D310" s="3">
        <v>1138872</v>
      </c>
      <c r="E310" s="3">
        <v>100619946</v>
      </c>
      <c r="F310" s="3">
        <v>-99481074</v>
      </c>
      <c r="G310" s="3">
        <v>0</v>
      </c>
      <c r="H310" s="3">
        <v>8835.05</v>
      </c>
    </row>
    <row r="311" spans="1:8" ht="15" hidden="1">
      <c r="A311" t="s">
        <v>29</v>
      </c>
      <c r="B311" s="3">
        <v>0</v>
      </c>
      <c r="C311" s="3">
        <v>1138872</v>
      </c>
      <c r="D311" s="3">
        <v>1138872</v>
      </c>
      <c r="E311" s="3">
        <v>100619946</v>
      </c>
      <c r="F311" s="3">
        <v>-99481074</v>
      </c>
      <c r="G311" s="3">
        <v>0</v>
      </c>
      <c r="H311" s="3">
        <v>8835.05</v>
      </c>
    </row>
    <row r="312" spans="1:8" ht="15" hidden="1">
      <c r="A312" t="s">
        <v>30</v>
      </c>
      <c r="B312" s="3">
        <v>0</v>
      </c>
      <c r="C312" s="3">
        <v>7085741</v>
      </c>
      <c r="D312" s="3">
        <v>7085741</v>
      </c>
      <c r="E312" s="3">
        <v>427082090</v>
      </c>
      <c r="F312" s="3">
        <v>-419996349</v>
      </c>
      <c r="G312" s="3">
        <v>0</v>
      </c>
      <c r="H312" s="3">
        <v>6027.35</v>
      </c>
    </row>
    <row r="313" spans="1:8" ht="15" hidden="1">
      <c r="A313" t="s">
        <v>31</v>
      </c>
      <c r="B313" s="3">
        <v>0</v>
      </c>
      <c r="C313" s="3">
        <v>7085741</v>
      </c>
      <c r="D313" s="3">
        <v>7085741</v>
      </c>
      <c r="E313" s="3">
        <v>427082090</v>
      </c>
      <c r="F313" s="3">
        <v>-419996349</v>
      </c>
      <c r="G313" s="3">
        <v>0</v>
      </c>
      <c r="H313" s="3">
        <v>6027.35</v>
      </c>
    </row>
    <row r="314" spans="1:8" ht="15" hidden="1">
      <c r="A314" t="s">
        <v>36</v>
      </c>
      <c r="B314" s="3">
        <v>0</v>
      </c>
      <c r="C314" s="3">
        <v>7614113</v>
      </c>
      <c r="D314" s="3">
        <v>7614113</v>
      </c>
      <c r="E314" s="3">
        <v>429938344</v>
      </c>
      <c r="F314" s="3">
        <v>-422324231</v>
      </c>
      <c r="G314" s="3">
        <v>0</v>
      </c>
      <c r="H314" s="3">
        <v>5646.6</v>
      </c>
    </row>
    <row r="315" spans="1:8" ht="15" hidden="1">
      <c r="A315" t="s">
        <v>37</v>
      </c>
      <c r="B315" s="3">
        <v>0</v>
      </c>
      <c r="C315" s="3">
        <v>7614113</v>
      </c>
      <c r="D315" s="3">
        <v>7614113</v>
      </c>
      <c r="E315" s="3">
        <v>429938344</v>
      </c>
      <c r="F315" s="3">
        <v>-422324231</v>
      </c>
      <c r="G315" s="3">
        <v>0</v>
      </c>
      <c r="H315" s="3">
        <v>5646.6</v>
      </c>
    </row>
    <row r="316" spans="1:8" ht="15" hidden="1">
      <c r="A316" t="s">
        <v>38</v>
      </c>
      <c r="B316" s="3">
        <v>0</v>
      </c>
      <c r="C316" s="3">
        <v>2852010</v>
      </c>
      <c r="D316" s="3">
        <v>2852010</v>
      </c>
      <c r="E316" s="3">
        <v>225950195</v>
      </c>
      <c r="F316" s="3">
        <v>-223098185</v>
      </c>
      <c r="G316" s="3">
        <v>0</v>
      </c>
      <c r="H316" s="3">
        <v>7922.49</v>
      </c>
    </row>
    <row r="317" spans="1:8" ht="15" hidden="1">
      <c r="A317" t="s">
        <v>37</v>
      </c>
      <c r="B317" s="3">
        <v>0</v>
      </c>
      <c r="C317" s="3">
        <v>2852010</v>
      </c>
      <c r="D317" s="3">
        <v>2852010</v>
      </c>
      <c r="E317" s="3">
        <v>225950195</v>
      </c>
      <c r="F317" s="3">
        <v>-223098185</v>
      </c>
      <c r="G317" s="3">
        <v>0</v>
      </c>
      <c r="H317" s="3">
        <v>7922.49</v>
      </c>
    </row>
    <row r="318" spans="1:8" ht="15" hidden="1">
      <c r="A318" t="s">
        <v>39</v>
      </c>
      <c r="B318" s="3">
        <v>0</v>
      </c>
      <c r="C318" s="3">
        <v>438264</v>
      </c>
      <c r="D318" s="3">
        <v>438264</v>
      </c>
      <c r="E318" s="3">
        <v>27382420</v>
      </c>
      <c r="F318" s="3">
        <v>-26944156</v>
      </c>
      <c r="G318" s="3">
        <v>0</v>
      </c>
      <c r="H318" s="3">
        <v>6247.93</v>
      </c>
    </row>
    <row r="319" spans="1:8" ht="15" hidden="1">
      <c r="A319" t="s">
        <v>37</v>
      </c>
      <c r="B319" s="3">
        <v>0</v>
      </c>
      <c r="C319" s="3">
        <v>438264</v>
      </c>
      <c r="D319" s="3">
        <v>438264</v>
      </c>
      <c r="E319" s="3">
        <v>27382420</v>
      </c>
      <c r="F319" s="3">
        <v>-26944156</v>
      </c>
      <c r="G319" s="3">
        <v>0</v>
      </c>
      <c r="H319" s="3">
        <v>6247.93</v>
      </c>
    </row>
    <row r="320" spans="1:8" ht="15" hidden="1">
      <c r="A320" t="s">
        <v>169</v>
      </c>
      <c r="B320" s="3">
        <v>13143173000</v>
      </c>
      <c r="C320" s="3">
        <v>1079541561</v>
      </c>
      <c r="D320" s="3">
        <v>14222714561</v>
      </c>
      <c r="E320" s="3">
        <v>14222744561</v>
      </c>
      <c r="F320" s="3">
        <v>-30000</v>
      </c>
      <c r="G320" s="3">
        <v>0</v>
      </c>
      <c r="H320" s="3">
        <v>100</v>
      </c>
    </row>
    <row r="321" spans="1:8" ht="15" hidden="1">
      <c r="A321" t="s">
        <v>170</v>
      </c>
      <c r="B321" s="3">
        <v>13143173000</v>
      </c>
      <c r="C321" s="3">
        <v>1079541561</v>
      </c>
      <c r="D321" s="3">
        <v>14222714561</v>
      </c>
      <c r="E321" s="3">
        <v>14222744561</v>
      </c>
      <c r="F321" s="3">
        <v>-30000</v>
      </c>
      <c r="G321" s="3">
        <v>0</v>
      </c>
      <c r="H321" s="3">
        <v>100</v>
      </c>
    </row>
    <row r="322" spans="1:8" ht="15" hidden="1">
      <c r="A322" t="s">
        <v>171</v>
      </c>
      <c r="B322" s="3">
        <v>0</v>
      </c>
      <c r="C322" s="3">
        <v>1079541561</v>
      </c>
      <c r="D322" s="3">
        <v>1079541561</v>
      </c>
      <c r="E322" s="3">
        <v>1079571561</v>
      </c>
      <c r="F322" s="3">
        <v>-30000</v>
      </c>
      <c r="G322" s="3">
        <v>0</v>
      </c>
      <c r="H322" s="3">
        <v>100</v>
      </c>
    </row>
    <row r="323" spans="1:8" ht="15" hidden="1">
      <c r="A323" t="s">
        <v>172</v>
      </c>
      <c r="B323" s="3">
        <v>13143173000</v>
      </c>
      <c r="C323" s="3">
        <v>0</v>
      </c>
      <c r="D323" s="3">
        <v>13143173000</v>
      </c>
      <c r="E323" s="3">
        <v>13143173000</v>
      </c>
      <c r="F323" s="3">
        <v>0</v>
      </c>
      <c r="G323" s="3">
        <v>0</v>
      </c>
      <c r="H323" s="3">
        <v>100</v>
      </c>
    </row>
    <row r="324" spans="1:8" ht="15" hidden="1">
      <c r="A324" t="s">
        <v>173</v>
      </c>
      <c r="B324" s="3">
        <v>0</v>
      </c>
      <c r="C324" s="3">
        <v>3449247624</v>
      </c>
      <c r="D324" s="3">
        <v>3449247624</v>
      </c>
      <c r="E324" s="3">
        <v>2536500000</v>
      </c>
      <c r="F324" s="3">
        <v>912747624</v>
      </c>
      <c r="G324" s="3">
        <v>0</v>
      </c>
      <c r="H324" s="3">
        <v>73.54</v>
      </c>
    </row>
    <row r="325" spans="1:8" ht="15" hidden="1">
      <c r="A325" t="s">
        <v>174</v>
      </c>
      <c r="B325" s="3">
        <v>0</v>
      </c>
      <c r="C325" s="3">
        <v>78000000</v>
      </c>
      <c r="D325" s="3">
        <v>78000000</v>
      </c>
      <c r="E325" s="3">
        <v>0</v>
      </c>
      <c r="F325" s="3">
        <v>78000000</v>
      </c>
      <c r="G325" s="3">
        <v>0</v>
      </c>
      <c r="H325" s="3">
        <v>0</v>
      </c>
    </row>
    <row r="326" spans="1:8" ht="15" hidden="1">
      <c r="A326" t="s">
        <v>72</v>
      </c>
      <c r="B326" s="3">
        <v>0</v>
      </c>
      <c r="C326" s="3">
        <v>78000000</v>
      </c>
      <c r="D326" s="3">
        <v>78000000</v>
      </c>
      <c r="E326" s="3">
        <v>0</v>
      </c>
      <c r="F326" s="3">
        <v>78000000</v>
      </c>
      <c r="G326" s="3">
        <v>0</v>
      </c>
      <c r="H326" s="3">
        <v>0</v>
      </c>
    </row>
    <row r="327" spans="1:8" ht="15" hidden="1">
      <c r="A327" t="s">
        <v>175</v>
      </c>
      <c r="B327" s="3">
        <v>0</v>
      </c>
      <c r="C327" s="3">
        <v>608699900</v>
      </c>
      <c r="D327" s="3">
        <v>608699900</v>
      </c>
      <c r="E327" s="3">
        <v>0</v>
      </c>
      <c r="F327" s="3">
        <v>608699900</v>
      </c>
      <c r="G327" s="3">
        <v>0</v>
      </c>
      <c r="H327" s="3">
        <v>0</v>
      </c>
    </row>
    <row r="328" spans="1:8" ht="15" hidden="1">
      <c r="A328" t="s">
        <v>72</v>
      </c>
      <c r="B328" s="3">
        <v>0</v>
      </c>
      <c r="C328" s="3">
        <v>608699900</v>
      </c>
      <c r="D328" s="3">
        <v>608699900</v>
      </c>
      <c r="E328" s="3">
        <v>0</v>
      </c>
      <c r="F328" s="3">
        <v>608699900</v>
      </c>
      <c r="G328" s="3">
        <v>0</v>
      </c>
      <c r="H328" s="3">
        <v>0</v>
      </c>
    </row>
    <row r="329" spans="1:8" ht="15" hidden="1">
      <c r="A329" t="s">
        <v>176</v>
      </c>
      <c r="B329" s="3">
        <v>0</v>
      </c>
      <c r="C329" s="3">
        <v>160000000</v>
      </c>
      <c r="D329" s="3">
        <v>160000000</v>
      </c>
      <c r="E329" s="3">
        <v>0</v>
      </c>
      <c r="F329" s="3">
        <v>160000000</v>
      </c>
      <c r="G329" s="3">
        <v>0</v>
      </c>
      <c r="H329" s="3">
        <v>0</v>
      </c>
    </row>
    <row r="330" spans="1:8" ht="15" hidden="1">
      <c r="A330" t="s">
        <v>72</v>
      </c>
      <c r="B330" s="3">
        <v>0</v>
      </c>
      <c r="C330" s="3">
        <v>160000000</v>
      </c>
      <c r="D330" s="3">
        <v>160000000</v>
      </c>
      <c r="E330" s="3">
        <v>0</v>
      </c>
      <c r="F330" s="3">
        <v>160000000</v>
      </c>
      <c r="G330" s="3">
        <v>0</v>
      </c>
      <c r="H330" s="3">
        <v>0</v>
      </c>
    </row>
    <row r="331" spans="1:8" ht="15" hidden="1">
      <c r="A331" t="s">
        <v>177</v>
      </c>
      <c r="B331" s="3">
        <v>0</v>
      </c>
      <c r="C331" s="3">
        <v>30000000</v>
      </c>
      <c r="D331" s="3">
        <v>30000000</v>
      </c>
      <c r="E331" s="3">
        <v>0</v>
      </c>
      <c r="F331" s="3">
        <v>30000000</v>
      </c>
      <c r="G331" s="3">
        <v>0</v>
      </c>
      <c r="H331" s="3">
        <v>0</v>
      </c>
    </row>
    <row r="332" spans="1:8" ht="15" hidden="1">
      <c r="A332" t="s">
        <v>72</v>
      </c>
      <c r="B332" s="3">
        <v>0</v>
      </c>
      <c r="C332" s="3">
        <v>30000000</v>
      </c>
      <c r="D332" s="3">
        <v>30000000</v>
      </c>
      <c r="E332" s="3">
        <v>0</v>
      </c>
      <c r="F332" s="3">
        <v>30000000</v>
      </c>
      <c r="G332" s="3">
        <v>0</v>
      </c>
      <c r="H332" s="3">
        <v>0</v>
      </c>
    </row>
    <row r="333" spans="1:8" ht="15" hidden="1">
      <c r="A333" t="s">
        <v>178</v>
      </c>
      <c r="B333" s="3">
        <v>0</v>
      </c>
      <c r="C333" s="3">
        <v>283865865</v>
      </c>
      <c r="D333" s="3">
        <v>283865865</v>
      </c>
      <c r="E333" s="3">
        <v>325000000</v>
      </c>
      <c r="F333" s="3">
        <v>-41134135</v>
      </c>
      <c r="G333" s="3">
        <v>0</v>
      </c>
      <c r="H333" s="3">
        <v>114.49</v>
      </c>
    </row>
    <row r="334" spans="1:8" ht="15" hidden="1">
      <c r="A334" t="s">
        <v>72</v>
      </c>
      <c r="B334" s="3">
        <v>0</v>
      </c>
      <c r="C334" s="3">
        <v>283865865</v>
      </c>
      <c r="D334" s="3">
        <v>283865865</v>
      </c>
      <c r="E334" s="3">
        <v>325000000</v>
      </c>
      <c r="F334" s="3">
        <v>-41134135</v>
      </c>
      <c r="G334" s="3">
        <v>0</v>
      </c>
      <c r="H334" s="3">
        <v>114.49</v>
      </c>
    </row>
    <row r="335" spans="1:8" ht="15" hidden="1">
      <c r="A335" t="s">
        <v>179</v>
      </c>
      <c r="B335" s="3">
        <v>0</v>
      </c>
      <c r="C335" s="3">
        <v>2000000000</v>
      </c>
      <c r="D335" s="3">
        <v>2000000000</v>
      </c>
      <c r="E335" s="3">
        <v>2000000000</v>
      </c>
      <c r="F335" s="3">
        <v>0</v>
      </c>
      <c r="G335" s="3">
        <v>0</v>
      </c>
      <c r="H335" s="3">
        <v>100</v>
      </c>
    </row>
    <row r="336" spans="1:8" ht="15" hidden="1">
      <c r="A336" t="s">
        <v>72</v>
      </c>
      <c r="B336" s="3">
        <v>0</v>
      </c>
      <c r="C336" s="3">
        <v>2000000000</v>
      </c>
      <c r="D336" s="3">
        <v>2000000000</v>
      </c>
      <c r="E336" s="3">
        <v>2000000000</v>
      </c>
      <c r="F336" s="3">
        <v>0</v>
      </c>
      <c r="G336" s="3">
        <v>0</v>
      </c>
      <c r="H336" s="3">
        <v>100</v>
      </c>
    </row>
    <row r="337" spans="1:8" ht="15" hidden="1">
      <c r="A337" t="s">
        <v>180</v>
      </c>
      <c r="B337" s="3">
        <v>0</v>
      </c>
      <c r="C337" s="3">
        <v>288681859</v>
      </c>
      <c r="D337" s="3">
        <v>288681859</v>
      </c>
      <c r="E337" s="3">
        <v>211500000</v>
      </c>
      <c r="F337" s="3">
        <v>77181859</v>
      </c>
      <c r="G337" s="3">
        <v>0</v>
      </c>
      <c r="H337" s="3">
        <v>73.26</v>
      </c>
    </row>
    <row r="338" spans="1:8" ht="15" hidden="1">
      <c r="A338" t="s">
        <v>65</v>
      </c>
      <c r="B338" s="3">
        <v>0</v>
      </c>
      <c r="C338" s="3">
        <v>288681859</v>
      </c>
      <c r="D338" s="3">
        <v>288681859</v>
      </c>
      <c r="E338" s="3">
        <v>211500000</v>
      </c>
      <c r="F338" s="3">
        <v>77181859</v>
      </c>
      <c r="G338" s="3">
        <v>0</v>
      </c>
      <c r="H338" s="3">
        <v>73.26</v>
      </c>
    </row>
    <row r="339" spans="1:8" ht="15" hidden="1">
      <c r="A339" t="s">
        <v>181</v>
      </c>
      <c r="B339" s="3">
        <v>0</v>
      </c>
      <c r="C339" s="3">
        <v>40000000000</v>
      </c>
      <c r="D339" s="3">
        <v>40000000000</v>
      </c>
      <c r="E339" s="3">
        <v>29000000000</v>
      </c>
      <c r="F339" s="3">
        <v>11000000000</v>
      </c>
      <c r="G339" s="3">
        <v>0</v>
      </c>
      <c r="H339" s="3">
        <v>72.5</v>
      </c>
    </row>
    <row r="340" spans="1:8" ht="15" hidden="1">
      <c r="A340" t="s">
        <v>182</v>
      </c>
      <c r="B340" s="3">
        <v>0</v>
      </c>
      <c r="C340" s="3">
        <v>40000000000</v>
      </c>
      <c r="D340" s="3">
        <v>40000000000</v>
      </c>
      <c r="E340" s="3">
        <v>29000000000</v>
      </c>
      <c r="F340" s="3">
        <v>11000000000</v>
      </c>
      <c r="G340" s="3">
        <v>0</v>
      </c>
      <c r="H340" s="3">
        <v>72.5</v>
      </c>
    </row>
    <row r="341" spans="1:8" ht="15" hidden="1">
      <c r="A341" t="s">
        <v>183</v>
      </c>
      <c r="B341" s="3">
        <v>0</v>
      </c>
      <c r="C341" s="3">
        <v>40000000000</v>
      </c>
      <c r="D341" s="3">
        <v>40000000000</v>
      </c>
      <c r="E341" s="3">
        <v>29000000000</v>
      </c>
      <c r="F341" s="3">
        <v>11000000000</v>
      </c>
      <c r="G341" s="3">
        <v>0</v>
      </c>
      <c r="H341" s="3">
        <v>72.5</v>
      </c>
    </row>
    <row r="342" spans="1:8" ht="15" hidden="1">
      <c r="A342" t="s">
        <v>184</v>
      </c>
      <c r="B342" s="3">
        <v>614727398000</v>
      </c>
      <c r="C342" s="3">
        <v>21180770568</v>
      </c>
      <c r="D342" s="3">
        <v>635908168568</v>
      </c>
      <c r="E342" s="3">
        <v>635908168568</v>
      </c>
      <c r="F342" s="3">
        <v>0</v>
      </c>
      <c r="G342" s="3">
        <v>0</v>
      </c>
      <c r="H342" s="3">
        <v>100</v>
      </c>
    </row>
    <row r="343" spans="1:8" ht="15" hidden="1">
      <c r="A343" t="s">
        <v>161</v>
      </c>
      <c r="B343" s="3">
        <v>0</v>
      </c>
      <c r="C343" s="3">
        <v>6621282417</v>
      </c>
      <c r="D343" s="3">
        <v>6621282417</v>
      </c>
      <c r="E343" s="3">
        <v>6621282417</v>
      </c>
      <c r="F343" s="3">
        <v>0</v>
      </c>
      <c r="G343" s="3">
        <v>0</v>
      </c>
      <c r="H343" s="3">
        <v>100</v>
      </c>
    </row>
    <row r="344" spans="1:8" ht="15" hidden="1">
      <c r="A344" t="s">
        <v>185</v>
      </c>
      <c r="B344" s="3">
        <v>0</v>
      </c>
      <c r="C344" s="3">
        <v>6621282417</v>
      </c>
      <c r="D344" s="3">
        <v>6621282417</v>
      </c>
      <c r="E344" s="3">
        <v>6621282417</v>
      </c>
      <c r="F344" s="3">
        <v>0</v>
      </c>
      <c r="G344" s="3">
        <v>0</v>
      </c>
      <c r="H344" s="3">
        <v>100</v>
      </c>
    </row>
    <row r="345" spans="1:8" ht="15" hidden="1">
      <c r="A345" t="s">
        <v>186</v>
      </c>
      <c r="B345" s="3">
        <v>0</v>
      </c>
      <c r="C345" s="3">
        <v>6621282417</v>
      </c>
      <c r="D345" s="3">
        <v>6621282417</v>
      </c>
      <c r="E345" s="3">
        <v>6621282417</v>
      </c>
      <c r="F345" s="3">
        <v>0</v>
      </c>
      <c r="G345" s="3">
        <v>0</v>
      </c>
      <c r="H345" s="3">
        <v>100</v>
      </c>
    </row>
    <row r="346" spans="1:8" ht="15" hidden="1">
      <c r="A346" t="s">
        <v>169</v>
      </c>
      <c r="B346" s="3">
        <v>582327398000</v>
      </c>
      <c r="C346" s="3">
        <v>-2656749656</v>
      </c>
      <c r="D346" s="3">
        <v>579670648344</v>
      </c>
      <c r="E346" s="3">
        <v>579670648344</v>
      </c>
      <c r="F346" s="3">
        <v>0</v>
      </c>
      <c r="G346" s="3">
        <v>0</v>
      </c>
      <c r="H346" s="3">
        <v>100</v>
      </c>
    </row>
    <row r="347" spans="1:8" ht="15" hidden="1">
      <c r="A347" t="s">
        <v>187</v>
      </c>
      <c r="B347" s="3">
        <v>449163588865</v>
      </c>
      <c r="C347" s="3">
        <v>1516696119</v>
      </c>
      <c r="D347" s="3">
        <v>450680284984</v>
      </c>
      <c r="E347" s="3">
        <v>450680284984</v>
      </c>
      <c r="F347" s="3">
        <v>0</v>
      </c>
      <c r="G347" s="3">
        <v>0</v>
      </c>
      <c r="H347" s="3">
        <v>100</v>
      </c>
    </row>
    <row r="348" spans="1:8" ht="15" hidden="1">
      <c r="A348" t="s">
        <v>188</v>
      </c>
      <c r="B348" s="3">
        <v>449163588865</v>
      </c>
      <c r="C348" s="3">
        <v>1516696119</v>
      </c>
      <c r="D348" s="3">
        <v>450680284984</v>
      </c>
      <c r="E348" s="3">
        <v>450680284984</v>
      </c>
      <c r="F348" s="3">
        <v>0</v>
      </c>
      <c r="G348" s="3">
        <v>0</v>
      </c>
      <c r="H348" s="3">
        <v>100</v>
      </c>
    </row>
    <row r="349" spans="1:8" ht="15" hidden="1">
      <c r="A349" t="s">
        <v>189</v>
      </c>
      <c r="B349" s="3">
        <v>87444017135</v>
      </c>
      <c r="C349" s="3">
        <v>0</v>
      </c>
      <c r="D349" s="3">
        <v>87444017135</v>
      </c>
      <c r="E349" s="3">
        <v>87444017135</v>
      </c>
      <c r="F349" s="3">
        <v>0</v>
      </c>
      <c r="G349" s="3">
        <v>0</v>
      </c>
      <c r="H349" s="3">
        <v>100</v>
      </c>
    </row>
    <row r="350" spans="1:8" ht="15" hidden="1">
      <c r="A350" t="s">
        <v>188</v>
      </c>
      <c r="B350" s="3">
        <v>87444017135</v>
      </c>
      <c r="C350" s="3">
        <v>0</v>
      </c>
      <c r="D350" s="3">
        <v>87444017135</v>
      </c>
      <c r="E350" s="3">
        <v>87444017135</v>
      </c>
      <c r="F350" s="3">
        <v>0</v>
      </c>
      <c r="G350" s="3">
        <v>0</v>
      </c>
      <c r="H350" s="3">
        <v>100</v>
      </c>
    </row>
    <row r="351" spans="1:8" ht="15" hidden="1">
      <c r="A351" t="s">
        <v>190</v>
      </c>
      <c r="B351" s="3">
        <v>45719792000</v>
      </c>
      <c r="C351" s="3">
        <v>-4173445775</v>
      </c>
      <c r="D351" s="3">
        <v>41546346225</v>
      </c>
      <c r="E351" s="3">
        <v>41546346225</v>
      </c>
      <c r="F351" s="3">
        <v>0</v>
      </c>
      <c r="G351" s="3">
        <v>0</v>
      </c>
      <c r="H351" s="3">
        <v>100</v>
      </c>
    </row>
    <row r="352" spans="1:8" ht="15" hidden="1">
      <c r="A352" t="s">
        <v>191</v>
      </c>
      <c r="B352" s="3">
        <v>45719792000</v>
      </c>
      <c r="C352" s="3">
        <v>-4173445775</v>
      </c>
      <c r="D352" s="3">
        <v>41546346225</v>
      </c>
      <c r="E352" s="3">
        <v>41546346225</v>
      </c>
      <c r="F352" s="3">
        <v>0</v>
      </c>
      <c r="G352" s="3">
        <v>0</v>
      </c>
      <c r="H352" s="3">
        <v>100</v>
      </c>
    </row>
    <row r="353" spans="1:8" ht="15" hidden="1">
      <c r="A353" t="s">
        <v>192</v>
      </c>
      <c r="B353" s="3">
        <v>2400000000</v>
      </c>
      <c r="C353" s="3">
        <v>348901783</v>
      </c>
      <c r="D353" s="3">
        <v>2748901783</v>
      </c>
      <c r="E353" s="3">
        <v>2748901783</v>
      </c>
      <c r="F353" s="3">
        <v>0</v>
      </c>
      <c r="G353" s="3">
        <v>0</v>
      </c>
      <c r="H353" s="3">
        <v>100</v>
      </c>
    </row>
    <row r="354" spans="1:8" ht="15" hidden="1">
      <c r="A354" t="s">
        <v>193</v>
      </c>
      <c r="B354" s="3">
        <v>0</v>
      </c>
      <c r="C354" s="3">
        <v>348901783</v>
      </c>
      <c r="D354" s="3">
        <v>348901783</v>
      </c>
      <c r="E354" s="3">
        <v>348901783</v>
      </c>
      <c r="F354" s="3">
        <v>0</v>
      </c>
      <c r="G354" s="3">
        <v>0</v>
      </c>
      <c r="H354" s="3">
        <v>100</v>
      </c>
    </row>
    <row r="355" spans="1:8" ht="15" hidden="1">
      <c r="A355" t="s">
        <v>194</v>
      </c>
      <c r="B355" s="3">
        <v>0</v>
      </c>
      <c r="C355" s="3">
        <v>348901783</v>
      </c>
      <c r="D355" s="3">
        <v>348901783</v>
      </c>
      <c r="E355" s="3">
        <v>348901783</v>
      </c>
      <c r="F355" s="3">
        <v>0</v>
      </c>
      <c r="G355" s="3">
        <v>0</v>
      </c>
      <c r="H355" s="3">
        <v>100</v>
      </c>
    </row>
    <row r="356" spans="1:8" ht="15" hidden="1">
      <c r="A356" t="s">
        <v>195</v>
      </c>
      <c r="B356" s="3">
        <v>2400000000</v>
      </c>
      <c r="C356" s="3">
        <v>0</v>
      </c>
      <c r="D356" s="3">
        <v>2400000000</v>
      </c>
      <c r="E356" s="3">
        <v>2400000000</v>
      </c>
      <c r="F356" s="3">
        <v>0</v>
      </c>
      <c r="G356" s="3">
        <v>0</v>
      </c>
      <c r="H356" s="3">
        <v>100</v>
      </c>
    </row>
    <row r="357" spans="1:8" ht="15" hidden="1">
      <c r="A357" t="s">
        <v>194</v>
      </c>
      <c r="B357" s="3">
        <v>2400000000</v>
      </c>
      <c r="C357" s="3">
        <v>0</v>
      </c>
      <c r="D357" s="3">
        <v>2400000000</v>
      </c>
      <c r="E357" s="3">
        <v>2400000000</v>
      </c>
      <c r="F357" s="3">
        <v>0</v>
      </c>
      <c r="G357" s="3">
        <v>0</v>
      </c>
      <c r="H357" s="3">
        <v>100</v>
      </c>
    </row>
    <row r="358" spans="1:8" ht="15" hidden="1">
      <c r="A358" t="s">
        <v>196</v>
      </c>
      <c r="B358" s="3">
        <v>30000000000</v>
      </c>
      <c r="C358" s="3">
        <v>16745732605</v>
      </c>
      <c r="D358" s="3">
        <v>46745732605</v>
      </c>
      <c r="E358" s="3">
        <v>46745732605</v>
      </c>
      <c r="F358" s="3">
        <v>0</v>
      </c>
      <c r="G358" s="3">
        <v>0</v>
      </c>
      <c r="H358" s="3">
        <v>100</v>
      </c>
    </row>
    <row r="359" spans="1:8" ht="15" hidden="1">
      <c r="A359" t="s">
        <v>197</v>
      </c>
      <c r="B359" s="3">
        <v>30000000000</v>
      </c>
      <c r="C359" s="3">
        <v>0</v>
      </c>
      <c r="D359" s="3">
        <v>30000000000</v>
      </c>
      <c r="E359" s="3">
        <v>30000000000</v>
      </c>
      <c r="F359" s="3">
        <v>0</v>
      </c>
      <c r="G359" s="3">
        <v>0</v>
      </c>
      <c r="H359" s="3">
        <v>100</v>
      </c>
    </row>
    <row r="360" spans="1:8" ht="15" hidden="1">
      <c r="A360" t="s">
        <v>186</v>
      </c>
      <c r="B360" s="3">
        <v>30000000000</v>
      </c>
      <c r="C360" s="3">
        <v>0</v>
      </c>
      <c r="D360" s="3">
        <v>30000000000</v>
      </c>
      <c r="E360" s="3">
        <v>30000000000</v>
      </c>
      <c r="F360" s="3">
        <v>0</v>
      </c>
      <c r="G360" s="3">
        <v>0</v>
      </c>
      <c r="H360" s="3">
        <v>100</v>
      </c>
    </row>
    <row r="361" spans="1:8" ht="15" hidden="1">
      <c r="A361" t="s">
        <v>198</v>
      </c>
      <c r="B361" s="3">
        <v>0</v>
      </c>
      <c r="C361" s="3">
        <v>2450000000</v>
      </c>
      <c r="D361" s="3">
        <v>2450000000</v>
      </c>
      <c r="E361" s="3">
        <v>2450000000</v>
      </c>
      <c r="F361" s="3">
        <v>0</v>
      </c>
      <c r="G361" s="3">
        <v>0</v>
      </c>
      <c r="H361" s="3">
        <v>100</v>
      </c>
    </row>
    <row r="362" spans="1:8" ht="15" hidden="1">
      <c r="A362" t="s">
        <v>199</v>
      </c>
      <c r="B362" s="3">
        <v>0</v>
      </c>
      <c r="C362" s="3">
        <v>2450000000</v>
      </c>
      <c r="D362" s="3">
        <v>2450000000</v>
      </c>
      <c r="E362" s="3">
        <v>2450000000</v>
      </c>
      <c r="F362" s="3">
        <v>0</v>
      </c>
      <c r="G362" s="3">
        <v>0</v>
      </c>
      <c r="H362" s="3">
        <v>100</v>
      </c>
    </row>
    <row r="363" spans="1:8" ht="15" hidden="1">
      <c r="A363" t="s">
        <v>200</v>
      </c>
      <c r="B363" s="3">
        <v>0</v>
      </c>
      <c r="C363" s="3">
        <v>14295732605</v>
      </c>
      <c r="D363" s="3">
        <v>14295732605</v>
      </c>
      <c r="E363" s="3">
        <v>14295732605</v>
      </c>
      <c r="F363" s="3">
        <v>0</v>
      </c>
      <c r="G363" s="3">
        <v>0</v>
      </c>
      <c r="H363" s="3">
        <v>100</v>
      </c>
    </row>
    <row r="364" spans="1:8" ht="15" hidden="1">
      <c r="A364" t="s">
        <v>186</v>
      </c>
      <c r="B364" s="3">
        <v>0</v>
      </c>
      <c r="C364" s="3">
        <v>14295732605</v>
      </c>
      <c r="D364" s="3">
        <v>14295732605</v>
      </c>
      <c r="E364" s="3">
        <v>14295732605</v>
      </c>
      <c r="F364" s="3">
        <v>0</v>
      </c>
      <c r="G364" s="3">
        <v>0</v>
      </c>
      <c r="H364" s="3">
        <v>100</v>
      </c>
    </row>
    <row r="365" spans="1:8" ht="15" hidden="1">
      <c r="A365" t="s">
        <v>201</v>
      </c>
      <c r="B365" s="3">
        <v>0</v>
      </c>
      <c r="C365" s="3">
        <v>121603419</v>
      </c>
      <c r="D365" s="3">
        <v>121603419</v>
      </c>
      <c r="E365" s="3">
        <v>121603419</v>
      </c>
      <c r="F365" s="3">
        <v>0</v>
      </c>
      <c r="G365" s="3">
        <v>0</v>
      </c>
      <c r="H365" s="3">
        <v>100</v>
      </c>
    </row>
    <row r="366" spans="1:8" ht="15" hidden="1">
      <c r="A366" t="s">
        <v>202</v>
      </c>
      <c r="B366" s="3">
        <v>0</v>
      </c>
      <c r="C366" s="3">
        <v>121603419</v>
      </c>
      <c r="D366" s="3">
        <v>121603419</v>
      </c>
      <c r="E366" s="3">
        <v>121603419</v>
      </c>
      <c r="F366" s="3">
        <v>0</v>
      </c>
      <c r="G366" s="3">
        <v>0</v>
      </c>
      <c r="H366" s="3">
        <v>100</v>
      </c>
    </row>
    <row r="367" spans="1:8" ht="15" hidden="1">
      <c r="A367" t="s">
        <v>186</v>
      </c>
      <c r="B367" s="3">
        <v>0</v>
      </c>
      <c r="C367" s="3">
        <v>121603419</v>
      </c>
      <c r="D367" s="3">
        <v>121603419</v>
      </c>
      <c r="E367" s="3">
        <v>121603419</v>
      </c>
      <c r="F367" s="3">
        <v>0</v>
      </c>
      <c r="G367" s="3">
        <v>0</v>
      </c>
      <c r="H367" s="3">
        <v>100</v>
      </c>
    </row>
    <row r="368" spans="1:8" ht="15" hidden="1">
      <c r="A368" t="s">
        <v>203</v>
      </c>
      <c r="B368" s="3">
        <v>13743595000</v>
      </c>
      <c r="C368" s="3">
        <v>4827020039</v>
      </c>
      <c r="D368" s="3">
        <v>18570615039</v>
      </c>
      <c r="E368" s="3">
        <v>18570615039</v>
      </c>
      <c r="F368" s="3">
        <v>0</v>
      </c>
      <c r="G368" s="3">
        <v>0</v>
      </c>
      <c r="H368" s="3">
        <v>100</v>
      </c>
    </row>
    <row r="369" spans="1:8" ht="15" hidden="1">
      <c r="A369" t="s">
        <v>204</v>
      </c>
      <c r="B369" s="3">
        <v>0</v>
      </c>
      <c r="C369" s="3">
        <v>1250318838</v>
      </c>
      <c r="D369" s="3">
        <v>1250318838</v>
      </c>
      <c r="E369" s="3">
        <v>1250318838</v>
      </c>
      <c r="F369" s="3">
        <v>0</v>
      </c>
      <c r="G369" s="3">
        <v>0</v>
      </c>
      <c r="H369" s="3">
        <v>100</v>
      </c>
    </row>
    <row r="370" spans="1:8" ht="15" hidden="1">
      <c r="A370" t="s">
        <v>205</v>
      </c>
      <c r="B370" s="3">
        <v>0</v>
      </c>
      <c r="C370" s="3">
        <v>587754235</v>
      </c>
      <c r="D370" s="3">
        <v>587754235</v>
      </c>
      <c r="E370" s="3">
        <v>587754235</v>
      </c>
      <c r="F370" s="3">
        <v>0</v>
      </c>
      <c r="G370" s="3">
        <v>0</v>
      </c>
      <c r="H370" s="3">
        <v>100</v>
      </c>
    </row>
    <row r="371" spans="1:8" ht="15" hidden="1">
      <c r="A371" t="s">
        <v>55</v>
      </c>
      <c r="B371" s="3">
        <v>0</v>
      </c>
      <c r="C371" s="3">
        <v>587754235</v>
      </c>
      <c r="D371" s="3">
        <v>587754235</v>
      </c>
      <c r="E371" s="3">
        <v>587754235</v>
      </c>
      <c r="F371" s="3">
        <v>0</v>
      </c>
      <c r="G371" s="3">
        <v>0</v>
      </c>
      <c r="H371" s="3">
        <v>100</v>
      </c>
    </row>
    <row r="372" spans="1:8" ht="15" hidden="1">
      <c r="A372" t="s">
        <v>206</v>
      </c>
      <c r="B372" s="3">
        <v>0</v>
      </c>
      <c r="C372" s="3">
        <v>382157165</v>
      </c>
      <c r="D372" s="3">
        <v>382157165</v>
      </c>
      <c r="E372" s="3">
        <v>382157165</v>
      </c>
      <c r="F372" s="3">
        <v>0</v>
      </c>
      <c r="G372" s="3">
        <v>0</v>
      </c>
      <c r="H372" s="3">
        <v>100</v>
      </c>
    </row>
    <row r="373" spans="1:8" ht="15" hidden="1">
      <c r="A373" t="s">
        <v>207</v>
      </c>
      <c r="B373" s="3">
        <v>0</v>
      </c>
      <c r="C373" s="3">
        <v>382157165</v>
      </c>
      <c r="D373" s="3">
        <v>382157165</v>
      </c>
      <c r="E373" s="3">
        <v>382157165</v>
      </c>
      <c r="F373" s="3">
        <v>0</v>
      </c>
      <c r="G373" s="3">
        <v>0</v>
      </c>
      <c r="H373" s="3">
        <v>100</v>
      </c>
    </row>
    <row r="374" spans="1:8" ht="15" hidden="1">
      <c r="A374" t="s">
        <v>208</v>
      </c>
      <c r="B374" s="3">
        <v>0</v>
      </c>
      <c r="C374" s="3">
        <v>158356366</v>
      </c>
      <c r="D374" s="3">
        <v>158356366</v>
      </c>
      <c r="E374" s="3">
        <v>158356366</v>
      </c>
      <c r="F374" s="3">
        <v>0</v>
      </c>
      <c r="G374" s="3">
        <v>0</v>
      </c>
      <c r="H374" s="3">
        <v>100</v>
      </c>
    </row>
    <row r="375" spans="1:8" ht="15" hidden="1">
      <c r="A375" t="s">
        <v>207</v>
      </c>
      <c r="B375" s="3">
        <v>0</v>
      </c>
      <c r="C375" s="3">
        <v>158356366</v>
      </c>
      <c r="D375" s="3">
        <v>158356366</v>
      </c>
      <c r="E375" s="3">
        <v>158356366</v>
      </c>
      <c r="F375" s="3">
        <v>0</v>
      </c>
      <c r="G375" s="3">
        <v>0</v>
      </c>
      <c r="H375" s="3">
        <v>100</v>
      </c>
    </row>
    <row r="376" spans="1:8" ht="15" hidden="1">
      <c r="A376" t="s">
        <v>209</v>
      </c>
      <c r="B376" s="3">
        <v>0</v>
      </c>
      <c r="C376" s="3">
        <v>23525072</v>
      </c>
      <c r="D376" s="3">
        <v>23525072</v>
      </c>
      <c r="E376" s="3">
        <v>23525072</v>
      </c>
      <c r="F376" s="3">
        <v>0</v>
      </c>
      <c r="G376" s="3">
        <v>0</v>
      </c>
      <c r="H376" s="3">
        <v>100</v>
      </c>
    </row>
    <row r="377" spans="1:8" ht="15" hidden="1">
      <c r="A377" t="s">
        <v>207</v>
      </c>
      <c r="B377" s="3">
        <v>0</v>
      </c>
      <c r="C377" s="3">
        <v>23525072</v>
      </c>
      <c r="D377" s="3">
        <v>23525072</v>
      </c>
      <c r="E377" s="3">
        <v>23525072</v>
      </c>
      <c r="F377" s="3">
        <v>0</v>
      </c>
      <c r="G377" s="3">
        <v>0</v>
      </c>
      <c r="H377" s="3">
        <v>100</v>
      </c>
    </row>
    <row r="378" spans="1:8" ht="15" hidden="1">
      <c r="A378" t="s">
        <v>210</v>
      </c>
      <c r="B378" s="3">
        <v>0</v>
      </c>
      <c r="C378" s="3">
        <v>98526000</v>
      </c>
      <c r="D378" s="3">
        <v>98526000</v>
      </c>
      <c r="E378" s="3">
        <v>98526000</v>
      </c>
      <c r="F378" s="3">
        <v>0</v>
      </c>
      <c r="G378" s="3">
        <v>0</v>
      </c>
      <c r="H378" s="3">
        <v>100</v>
      </c>
    </row>
    <row r="379" spans="1:8" ht="15" hidden="1">
      <c r="A379" t="s">
        <v>207</v>
      </c>
      <c r="B379" s="3">
        <v>0</v>
      </c>
      <c r="C379" s="3">
        <v>98526000</v>
      </c>
      <c r="D379" s="3">
        <v>98526000</v>
      </c>
      <c r="E379" s="3">
        <v>98526000</v>
      </c>
      <c r="F379" s="3">
        <v>0</v>
      </c>
      <c r="G379" s="3">
        <v>0</v>
      </c>
      <c r="H379" s="3">
        <v>100</v>
      </c>
    </row>
    <row r="380" spans="1:8" ht="15" hidden="1">
      <c r="A380" t="s">
        <v>211</v>
      </c>
      <c r="B380" s="3">
        <v>13743595000</v>
      </c>
      <c r="C380" s="3">
        <v>1808602463</v>
      </c>
      <c r="D380" s="3">
        <v>15552197463</v>
      </c>
      <c r="E380" s="3">
        <v>15552197463</v>
      </c>
      <c r="F380" s="3">
        <v>0</v>
      </c>
      <c r="G380" s="3">
        <v>0</v>
      </c>
      <c r="H380" s="3">
        <v>100</v>
      </c>
    </row>
    <row r="381" spans="1:8" ht="15" hidden="1">
      <c r="A381" t="s">
        <v>212</v>
      </c>
      <c r="B381" s="3">
        <v>13743595000</v>
      </c>
      <c r="C381" s="3">
        <v>1808602463</v>
      </c>
      <c r="D381" s="3">
        <v>15552197463</v>
      </c>
      <c r="E381" s="3">
        <v>15552197463</v>
      </c>
      <c r="F381" s="3">
        <v>0</v>
      </c>
      <c r="G381" s="3">
        <v>0</v>
      </c>
      <c r="H381" s="3">
        <v>100</v>
      </c>
    </row>
    <row r="382" spans="1:8" ht="15" hidden="1">
      <c r="A382" t="s">
        <v>213</v>
      </c>
      <c r="B382" s="3">
        <v>13743595000</v>
      </c>
      <c r="C382" s="3">
        <v>1808602463</v>
      </c>
      <c r="D382" s="3">
        <v>15552197463</v>
      </c>
      <c r="E382" s="3">
        <v>15552197463</v>
      </c>
      <c r="F382" s="3">
        <v>0</v>
      </c>
      <c r="G382" s="3">
        <v>0</v>
      </c>
      <c r="H382" s="3">
        <v>100</v>
      </c>
    </row>
    <row r="383" spans="1:8" ht="15" hidden="1">
      <c r="A383" t="s">
        <v>214</v>
      </c>
      <c r="B383" s="3">
        <v>0</v>
      </c>
      <c r="C383" s="3">
        <v>1768098738</v>
      </c>
      <c r="D383" s="3">
        <v>1768098738</v>
      </c>
      <c r="E383" s="3">
        <v>1768098738</v>
      </c>
      <c r="F383" s="3">
        <v>0</v>
      </c>
      <c r="G383" s="3">
        <v>0</v>
      </c>
      <c r="H383" s="3">
        <v>100</v>
      </c>
    </row>
    <row r="384" spans="1:8" ht="15" hidden="1">
      <c r="A384" t="s">
        <v>215</v>
      </c>
      <c r="B384" s="3">
        <v>0</v>
      </c>
      <c r="C384" s="3">
        <v>1768098738</v>
      </c>
      <c r="D384" s="3">
        <v>1768098738</v>
      </c>
      <c r="E384" s="3">
        <v>1768098738</v>
      </c>
      <c r="F384" s="3">
        <v>0</v>
      </c>
      <c r="G384" s="3">
        <v>0</v>
      </c>
      <c r="H384" s="3">
        <v>100</v>
      </c>
    </row>
    <row r="385" spans="1:8" ht="15" hidden="1">
      <c r="A385" t="s">
        <v>55</v>
      </c>
      <c r="B385" s="3">
        <v>0</v>
      </c>
      <c r="C385" s="3">
        <v>1768098738</v>
      </c>
      <c r="D385" s="3">
        <v>1768098738</v>
      </c>
      <c r="E385" s="3">
        <v>1768098738</v>
      </c>
      <c r="F385" s="3">
        <v>0</v>
      </c>
      <c r="G385" s="3">
        <v>0</v>
      </c>
      <c r="H385" s="3">
        <v>100</v>
      </c>
    </row>
    <row r="386" spans="1:8" ht="15" hidden="1">
      <c r="A386" t="s">
        <v>216</v>
      </c>
      <c r="B386" s="3">
        <v>78266953000</v>
      </c>
      <c r="C386" s="3">
        <v>14180319276</v>
      </c>
      <c r="D386" s="3">
        <v>92447272276</v>
      </c>
      <c r="E386" s="3">
        <v>88227197133</v>
      </c>
      <c r="F386" s="3">
        <v>4220075143</v>
      </c>
      <c r="G386" s="3">
        <v>0</v>
      </c>
      <c r="H386" s="3">
        <v>95.44</v>
      </c>
    </row>
    <row r="387" spans="1:8" ht="15" hidden="1">
      <c r="A387" t="s">
        <v>204</v>
      </c>
      <c r="B387" s="3">
        <v>0</v>
      </c>
      <c r="C387" s="3">
        <v>1273768092</v>
      </c>
      <c r="D387" s="3">
        <v>1273768092</v>
      </c>
      <c r="E387" s="3">
        <v>1273768092</v>
      </c>
      <c r="F387" s="3">
        <v>0</v>
      </c>
      <c r="G387" s="3">
        <v>0</v>
      </c>
      <c r="H387" s="3">
        <v>100</v>
      </c>
    </row>
    <row r="388" spans="1:8" ht="15" hidden="1">
      <c r="A388" t="s">
        <v>205</v>
      </c>
      <c r="B388" s="3">
        <v>0</v>
      </c>
      <c r="C388" s="3">
        <v>1273768092</v>
      </c>
      <c r="D388" s="3">
        <v>1273768092</v>
      </c>
      <c r="E388" s="3">
        <v>1273768092</v>
      </c>
      <c r="F388" s="3">
        <v>0</v>
      </c>
      <c r="G388" s="3">
        <v>0</v>
      </c>
      <c r="H388" s="3">
        <v>100</v>
      </c>
    </row>
    <row r="389" spans="1:8" ht="15" hidden="1">
      <c r="A389" t="s">
        <v>55</v>
      </c>
      <c r="B389" s="3">
        <v>0</v>
      </c>
      <c r="C389" s="3">
        <v>1273768092</v>
      </c>
      <c r="D389" s="3">
        <v>1273768092</v>
      </c>
      <c r="E389" s="3">
        <v>1273768092</v>
      </c>
      <c r="F389" s="3">
        <v>0</v>
      </c>
      <c r="G389" s="3">
        <v>0</v>
      </c>
      <c r="H389" s="3">
        <v>100</v>
      </c>
    </row>
    <row r="390" spans="1:8" ht="15" hidden="1">
      <c r="A390" t="s">
        <v>217</v>
      </c>
      <c r="B390" s="3">
        <v>0</v>
      </c>
      <c r="C390" s="3">
        <v>1640860227</v>
      </c>
      <c r="D390" s="3">
        <v>1640860227</v>
      </c>
      <c r="E390" s="3">
        <v>1640860227</v>
      </c>
      <c r="F390" s="3">
        <v>0</v>
      </c>
      <c r="G390" s="3">
        <v>0</v>
      </c>
      <c r="H390" s="3">
        <v>100</v>
      </c>
    </row>
    <row r="391" spans="1:8" ht="15" hidden="1">
      <c r="A391" t="s">
        <v>218</v>
      </c>
      <c r="B391" s="3">
        <v>0</v>
      </c>
      <c r="C391" s="3">
        <v>1640860227</v>
      </c>
      <c r="D391" s="3">
        <v>1640860227</v>
      </c>
      <c r="E391" s="3">
        <v>1640860227</v>
      </c>
      <c r="F391" s="3">
        <v>0</v>
      </c>
      <c r="G391" s="3">
        <v>0</v>
      </c>
      <c r="H391" s="3">
        <v>100</v>
      </c>
    </row>
    <row r="392" spans="1:8" ht="15" hidden="1">
      <c r="A392" t="s">
        <v>55</v>
      </c>
      <c r="B392" s="3">
        <v>0</v>
      </c>
      <c r="C392" s="3">
        <v>1640860227</v>
      </c>
      <c r="D392" s="3">
        <v>1640860227</v>
      </c>
      <c r="E392" s="3">
        <v>1640860227</v>
      </c>
      <c r="F392" s="3">
        <v>0</v>
      </c>
      <c r="G392" s="3">
        <v>0</v>
      </c>
      <c r="H392" s="3">
        <v>100</v>
      </c>
    </row>
    <row r="393" spans="1:8" ht="15" hidden="1">
      <c r="A393" t="s">
        <v>219</v>
      </c>
      <c r="B393" s="3">
        <v>41000605000</v>
      </c>
      <c r="C393" s="3">
        <v>246826945</v>
      </c>
      <c r="D393" s="3">
        <v>41247431945</v>
      </c>
      <c r="E393" s="3">
        <v>43071239992</v>
      </c>
      <c r="F393" s="3">
        <v>-1823808047</v>
      </c>
      <c r="G393" s="3">
        <v>0</v>
      </c>
      <c r="H393" s="3">
        <v>104.42</v>
      </c>
    </row>
    <row r="394" spans="1:8" ht="15" hidden="1">
      <c r="A394" t="s">
        <v>220</v>
      </c>
      <c r="B394" s="3">
        <v>0</v>
      </c>
      <c r="C394" s="3">
        <v>246826945</v>
      </c>
      <c r="D394" s="3">
        <v>246826945</v>
      </c>
      <c r="E394" s="3">
        <v>246826945</v>
      </c>
      <c r="F394" s="3">
        <v>0</v>
      </c>
      <c r="G394" s="3">
        <v>0</v>
      </c>
      <c r="H394" s="3">
        <v>100</v>
      </c>
    </row>
    <row r="395" spans="1:8" ht="15" hidden="1">
      <c r="A395" t="s">
        <v>55</v>
      </c>
      <c r="B395" s="3">
        <v>0</v>
      </c>
      <c r="C395" s="3">
        <v>246826945</v>
      </c>
      <c r="D395" s="3">
        <v>246826945</v>
      </c>
      <c r="E395" s="3">
        <v>246826945</v>
      </c>
      <c r="F395" s="3">
        <v>0</v>
      </c>
      <c r="G395" s="3">
        <v>0</v>
      </c>
      <c r="H395" s="3">
        <v>100</v>
      </c>
    </row>
    <row r="396" spans="1:8" ht="15" hidden="1">
      <c r="A396" t="s">
        <v>221</v>
      </c>
      <c r="B396" s="3">
        <v>18633400000</v>
      </c>
      <c r="C396" s="3">
        <v>0</v>
      </c>
      <c r="D396" s="3">
        <v>18633400000</v>
      </c>
      <c r="E396" s="3">
        <v>20984826158</v>
      </c>
      <c r="F396" s="3">
        <v>-2351426158</v>
      </c>
      <c r="G396" s="3">
        <v>0</v>
      </c>
      <c r="H396" s="3">
        <v>112.62</v>
      </c>
    </row>
    <row r="397" spans="1:8" ht="15" hidden="1">
      <c r="A397" t="s">
        <v>222</v>
      </c>
      <c r="B397" s="3">
        <v>18633400000</v>
      </c>
      <c r="C397" s="3">
        <v>0</v>
      </c>
      <c r="D397" s="3">
        <v>18633400000</v>
      </c>
      <c r="E397" s="3">
        <v>20984826158</v>
      </c>
      <c r="F397" s="3">
        <v>-2351426158</v>
      </c>
      <c r="G397" s="3">
        <v>0</v>
      </c>
      <c r="H397" s="3">
        <v>112.62</v>
      </c>
    </row>
    <row r="398" spans="1:8" ht="15" hidden="1">
      <c r="A398" t="s">
        <v>223</v>
      </c>
      <c r="B398" s="3">
        <v>4000000000</v>
      </c>
      <c r="C398" s="3">
        <v>0</v>
      </c>
      <c r="D398" s="3">
        <v>4000000000</v>
      </c>
      <c r="E398" s="3">
        <v>2919232124</v>
      </c>
      <c r="F398" s="3">
        <v>1080767876</v>
      </c>
      <c r="G398" s="3">
        <v>0</v>
      </c>
      <c r="H398" s="3">
        <v>72.98</v>
      </c>
    </row>
    <row r="399" spans="1:8" ht="15" hidden="1">
      <c r="A399" t="s">
        <v>224</v>
      </c>
      <c r="B399" s="3">
        <v>4000000000</v>
      </c>
      <c r="C399" s="3">
        <v>0</v>
      </c>
      <c r="D399" s="3">
        <v>4000000000</v>
      </c>
      <c r="E399" s="3">
        <v>2919232124</v>
      </c>
      <c r="F399" s="3">
        <v>1080767876</v>
      </c>
      <c r="G399" s="3">
        <v>0</v>
      </c>
      <c r="H399" s="3">
        <v>72.98</v>
      </c>
    </row>
    <row r="400" spans="1:8" ht="15" hidden="1">
      <c r="A400" t="s">
        <v>225</v>
      </c>
      <c r="B400" s="3">
        <v>14000000000</v>
      </c>
      <c r="C400" s="3">
        <v>0</v>
      </c>
      <c r="D400" s="3">
        <v>14000000000</v>
      </c>
      <c r="E400" s="3">
        <v>13796087906</v>
      </c>
      <c r="F400" s="3">
        <v>203912094</v>
      </c>
      <c r="G400" s="3">
        <v>0</v>
      </c>
      <c r="H400" s="3">
        <v>98.54</v>
      </c>
    </row>
    <row r="401" spans="1:8" ht="15" hidden="1">
      <c r="A401" t="s">
        <v>226</v>
      </c>
      <c r="B401" s="3">
        <v>14000000000</v>
      </c>
      <c r="C401" s="3">
        <v>0</v>
      </c>
      <c r="D401" s="3">
        <v>14000000000</v>
      </c>
      <c r="E401" s="3">
        <v>13796087906</v>
      </c>
      <c r="F401" s="3">
        <v>203912094</v>
      </c>
      <c r="G401" s="3">
        <v>0</v>
      </c>
      <c r="H401" s="3">
        <v>98.54</v>
      </c>
    </row>
    <row r="402" spans="1:8" ht="15" hidden="1">
      <c r="A402" t="s">
        <v>227</v>
      </c>
      <c r="B402" s="3">
        <v>4367205000</v>
      </c>
      <c r="C402" s="3">
        <v>0</v>
      </c>
      <c r="D402" s="3">
        <v>4367205000</v>
      </c>
      <c r="E402" s="3">
        <v>5124266859</v>
      </c>
      <c r="F402" s="3">
        <v>-757061859</v>
      </c>
      <c r="G402" s="3">
        <v>0</v>
      </c>
      <c r="H402" s="3">
        <v>117.34</v>
      </c>
    </row>
    <row r="403" spans="1:8" ht="15" hidden="1">
      <c r="A403" t="s">
        <v>228</v>
      </c>
      <c r="B403" s="3">
        <v>4367205000</v>
      </c>
      <c r="C403" s="3">
        <v>0</v>
      </c>
      <c r="D403" s="3">
        <v>4367205000</v>
      </c>
      <c r="E403" s="3">
        <v>5124266859</v>
      </c>
      <c r="F403" s="3">
        <v>-757061859</v>
      </c>
      <c r="G403" s="3">
        <v>0</v>
      </c>
      <c r="H403" s="3">
        <v>117.34</v>
      </c>
    </row>
    <row r="404" spans="1:8" ht="15" hidden="1">
      <c r="A404" t="s">
        <v>229</v>
      </c>
      <c r="B404" s="3">
        <v>12815175000</v>
      </c>
      <c r="C404" s="3">
        <v>-1568909322</v>
      </c>
      <c r="D404" s="3">
        <v>11246265678</v>
      </c>
      <c r="E404" s="3">
        <v>11246265678</v>
      </c>
      <c r="F404" s="3">
        <v>0</v>
      </c>
      <c r="G404" s="3">
        <v>0</v>
      </c>
      <c r="H404" s="3">
        <v>100</v>
      </c>
    </row>
    <row r="405" spans="1:8" ht="15" hidden="1">
      <c r="A405" t="s">
        <v>230</v>
      </c>
      <c r="B405" s="3">
        <v>12815175000</v>
      </c>
      <c r="C405" s="3">
        <v>-1568909322</v>
      </c>
      <c r="D405" s="3">
        <v>11246265678</v>
      </c>
      <c r="E405" s="3">
        <v>11246265678</v>
      </c>
      <c r="F405" s="3">
        <v>0</v>
      </c>
      <c r="G405" s="3">
        <v>0</v>
      </c>
      <c r="H405" s="3">
        <v>100</v>
      </c>
    </row>
    <row r="406" spans="1:8" ht="15" hidden="1">
      <c r="A406" t="s">
        <v>231</v>
      </c>
      <c r="B406" s="3">
        <v>12815175000</v>
      </c>
      <c r="C406" s="3">
        <v>-1568909322</v>
      </c>
      <c r="D406" s="3">
        <v>11246265678</v>
      </c>
      <c r="E406" s="3">
        <v>11246265678</v>
      </c>
      <c r="F406" s="3">
        <v>0</v>
      </c>
      <c r="G406" s="3">
        <v>0</v>
      </c>
      <c r="H406" s="3">
        <v>100</v>
      </c>
    </row>
    <row r="407" spans="1:8" ht="15" hidden="1">
      <c r="A407" t="s">
        <v>232</v>
      </c>
      <c r="B407" s="3">
        <v>0</v>
      </c>
      <c r="C407" s="3">
        <v>2610700531</v>
      </c>
      <c r="D407" s="3">
        <v>2610700531</v>
      </c>
      <c r="E407" s="3">
        <v>2610700531</v>
      </c>
      <c r="F407" s="3">
        <v>0</v>
      </c>
      <c r="G407" s="3">
        <v>0</v>
      </c>
      <c r="H407" s="3">
        <v>100</v>
      </c>
    </row>
    <row r="408" spans="1:8" ht="15" hidden="1">
      <c r="A408" t="s">
        <v>233</v>
      </c>
      <c r="B408" s="3">
        <v>0</v>
      </c>
      <c r="C408" s="3">
        <v>2610700531</v>
      </c>
      <c r="D408" s="3">
        <v>2610700531</v>
      </c>
      <c r="E408" s="3">
        <v>2610700531</v>
      </c>
      <c r="F408" s="3">
        <v>0</v>
      </c>
      <c r="G408" s="3">
        <v>0</v>
      </c>
      <c r="H408" s="3">
        <v>100</v>
      </c>
    </row>
    <row r="409" spans="1:8" ht="15" hidden="1">
      <c r="A409" t="s">
        <v>55</v>
      </c>
      <c r="B409" s="3">
        <v>0</v>
      </c>
      <c r="C409" s="3">
        <v>2610700531</v>
      </c>
      <c r="D409" s="3">
        <v>2610700531</v>
      </c>
      <c r="E409" s="3">
        <v>2610700531</v>
      </c>
      <c r="F409" s="3">
        <v>0</v>
      </c>
      <c r="G409" s="3">
        <v>0</v>
      </c>
      <c r="H409" s="3">
        <v>100</v>
      </c>
    </row>
    <row r="410" spans="1:8" ht="15" hidden="1">
      <c r="A410" t="s">
        <v>234</v>
      </c>
      <c r="B410" s="3">
        <v>24451173000</v>
      </c>
      <c r="C410" s="3">
        <v>-18200200</v>
      </c>
      <c r="D410" s="3">
        <v>24432972800</v>
      </c>
      <c r="E410" s="3">
        <v>23464970465</v>
      </c>
      <c r="F410" s="3">
        <v>968002335</v>
      </c>
      <c r="G410" s="3">
        <v>0</v>
      </c>
      <c r="H410" s="3">
        <v>96.04</v>
      </c>
    </row>
    <row r="411" spans="1:8" ht="15" hidden="1">
      <c r="A411" t="s">
        <v>235</v>
      </c>
      <c r="B411" s="3">
        <v>24451173000</v>
      </c>
      <c r="C411" s="3">
        <v>-18200200</v>
      </c>
      <c r="D411" s="3">
        <v>24432972800</v>
      </c>
      <c r="E411" s="3">
        <v>23464970465</v>
      </c>
      <c r="F411" s="3">
        <v>968002335</v>
      </c>
      <c r="G411" s="3">
        <v>0</v>
      </c>
      <c r="H411" s="3">
        <v>96.04</v>
      </c>
    </row>
    <row r="412" spans="1:8" ht="15" hidden="1">
      <c r="A412" t="s">
        <v>236</v>
      </c>
      <c r="B412" s="3">
        <v>24451173000</v>
      </c>
      <c r="C412" s="3">
        <v>-18200200</v>
      </c>
      <c r="D412" s="3">
        <v>24432972800</v>
      </c>
      <c r="E412" s="3">
        <v>23464970465</v>
      </c>
      <c r="F412" s="3">
        <v>968002335</v>
      </c>
      <c r="G412" s="3">
        <v>0</v>
      </c>
      <c r="H412" s="3">
        <v>96.04</v>
      </c>
    </row>
    <row r="413" spans="1:8" ht="15" hidden="1">
      <c r="A413" t="s">
        <v>237</v>
      </c>
      <c r="B413" s="3">
        <v>0</v>
      </c>
      <c r="C413" s="3">
        <v>9995273003</v>
      </c>
      <c r="D413" s="3">
        <v>9995273003</v>
      </c>
      <c r="E413" s="3">
        <v>4919392148</v>
      </c>
      <c r="F413" s="3">
        <v>5075880855</v>
      </c>
      <c r="G413" s="3">
        <v>0</v>
      </c>
      <c r="H413" s="3">
        <v>49.22</v>
      </c>
    </row>
    <row r="414" spans="1:8" ht="15" hidden="1">
      <c r="A414" t="s">
        <v>238</v>
      </c>
      <c r="B414" s="3">
        <v>0</v>
      </c>
      <c r="C414" s="3">
        <v>9995273003</v>
      </c>
      <c r="D414" s="3">
        <v>9995273003</v>
      </c>
      <c r="E414" s="3">
        <v>4919392148</v>
      </c>
      <c r="F414" s="3">
        <v>5075880855</v>
      </c>
      <c r="G414" s="3">
        <v>0</v>
      </c>
      <c r="H414" s="3">
        <v>49.22</v>
      </c>
    </row>
    <row r="415" spans="1:8" ht="15" hidden="1">
      <c r="A415" t="s">
        <v>74</v>
      </c>
      <c r="B415" s="3">
        <v>0</v>
      </c>
      <c r="C415" s="3">
        <v>9995273003</v>
      </c>
      <c r="D415" s="3">
        <v>9995273003</v>
      </c>
      <c r="E415" s="3">
        <v>4919392148</v>
      </c>
      <c r="F415" s="3">
        <v>5075880855</v>
      </c>
      <c r="G415" s="3">
        <v>0</v>
      </c>
      <c r="H415" s="3">
        <v>49.22</v>
      </c>
    </row>
    <row r="416" spans="1:8" ht="15" hidden="1">
      <c r="A416" t="s">
        <v>239</v>
      </c>
      <c r="B416" s="3">
        <v>104987169000</v>
      </c>
      <c r="C416" s="3">
        <v>30128378051</v>
      </c>
      <c r="D416" s="3">
        <v>135115547051</v>
      </c>
      <c r="E416" s="3">
        <v>151219984779</v>
      </c>
      <c r="F416" s="3">
        <v>-16104437728</v>
      </c>
      <c r="G416" s="3">
        <v>0</v>
      </c>
      <c r="H416" s="3">
        <v>111.92</v>
      </c>
    </row>
    <row r="417" spans="1:8" ht="15" hidden="1">
      <c r="A417" t="s">
        <v>204</v>
      </c>
      <c r="B417" s="3">
        <v>0</v>
      </c>
      <c r="C417" s="3">
        <v>20609598864</v>
      </c>
      <c r="D417" s="3">
        <v>20609598864</v>
      </c>
      <c r="E417" s="3">
        <v>20609598864</v>
      </c>
      <c r="F417" s="3">
        <v>0</v>
      </c>
      <c r="G417" s="3">
        <v>0</v>
      </c>
      <c r="H417" s="3">
        <v>100</v>
      </c>
    </row>
    <row r="418" spans="1:8" ht="15" hidden="1">
      <c r="A418" t="s">
        <v>205</v>
      </c>
      <c r="B418" s="3">
        <v>0</v>
      </c>
      <c r="C418" s="3">
        <v>59934918</v>
      </c>
      <c r="D418" s="3">
        <v>59934918</v>
      </c>
      <c r="E418" s="3">
        <v>59934918</v>
      </c>
      <c r="F418" s="3">
        <v>0</v>
      </c>
      <c r="G418" s="3">
        <v>0</v>
      </c>
      <c r="H418" s="3">
        <v>100</v>
      </c>
    </row>
    <row r="419" spans="1:8" ht="15" hidden="1">
      <c r="A419" t="s">
        <v>55</v>
      </c>
      <c r="B419" s="3">
        <v>0</v>
      </c>
      <c r="C419" s="3">
        <v>59934918</v>
      </c>
      <c r="D419" s="3">
        <v>59934918</v>
      </c>
      <c r="E419" s="3">
        <v>59934918</v>
      </c>
      <c r="F419" s="3">
        <v>0</v>
      </c>
      <c r="G419" s="3">
        <v>0</v>
      </c>
      <c r="H419" s="3">
        <v>100</v>
      </c>
    </row>
    <row r="420" spans="1:8" ht="15" hidden="1">
      <c r="A420" t="s">
        <v>240</v>
      </c>
      <c r="B420" s="3">
        <v>0</v>
      </c>
      <c r="C420" s="3">
        <v>4566148809</v>
      </c>
      <c r="D420" s="3">
        <v>4566148809</v>
      </c>
      <c r="E420" s="3">
        <v>4566148809</v>
      </c>
      <c r="F420" s="3">
        <v>0</v>
      </c>
      <c r="G420" s="3">
        <v>0</v>
      </c>
      <c r="H420" s="3">
        <v>100</v>
      </c>
    </row>
    <row r="421" spans="1:8" ht="15" hidden="1">
      <c r="A421" t="s">
        <v>241</v>
      </c>
      <c r="B421" s="3">
        <v>0</v>
      </c>
      <c r="C421" s="3">
        <v>4566148809</v>
      </c>
      <c r="D421" s="3">
        <v>4566148809</v>
      </c>
      <c r="E421" s="3">
        <v>4566148809</v>
      </c>
      <c r="F421" s="3">
        <v>0</v>
      </c>
      <c r="G421" s="3">
        <v>0</v>
      </c>
      <c r="H421" s="3">
        <v>100</v>
      </c>
    </row>
    <row r="422" spans="1:8" ht="15" hidden="1">
      <c r="A422" t="s">
        <v>242</v>
      </c>
      <c r="B422" s="3">
        <v>0</v>
      </c>
      <c r="C422" s="3">
        <v>15983515137</v>
      </c>
      <c r="D422" s="3">
        <v>15983515137</v>
      </c>
      <c r="E422" s="3">
        <v>15983515137</v>
      </c>
      <c r="F422" s="3">
        <v>0</v>
      </c>
      <c r="G422" s="3">
        <v>0</v>
      </c>
      <c r="H422" s="3">
        <v>100</v>
      </c>
    </row>
    <row r="423" spans="1:8" ht="15" hidden="1">
      <c r="A423" t="s">
        <v>207</v>
      </c>
      <c r="B423" s="3">
        <v>0</v>
      </c>
      <c r="C423" s="3">
        <v>15983515137</v>
      </c>
      <c r="D423" s="3">
        <v>15983515137</v>
      </c>
      <c r="E423" s="3">
        <v>15983515137</v>
      </c>
      <c r="F423" s="3">
        <v>0</v>
      </c>
      <c r="G423" s="3">
        <v>0</v>
      </c>
      <c r="H423" s="3">
        <v>100</v>
      </c>
    </row>
    <row r="424" spans="1:8" ht="15" hidden="1">
      <c r="A424" t="s">
        <v>217</v>
      </c>
      <c r="B424" s="3">
        <v>1000000000</v>
      </c>
      <c r="C424" s="3">
        <v>2148992697</v>
      </c>
      <c r="D424" s="3">
        <v>3148992697</v>
      </c>
      <c r="E424" s="3">
        <v>13284426632</v>
      </c>
      <c r="F424" s="3">
        <v>-10135433935</v>
      </c>
      <c r="G424" s="3">
        <v>0</v>
      </c>
      <c r="H424" s="3">
        <v>421.86</v>
      </c>
    </row>
    <row r="425" spans="1:8" ht="15" hidden="1">
      <c r="A425" t="s">
        <v>218</v>
      </c>
      <c r="B425" s="3">
        <v>0</v>
      </c>
      <c r="C425" s="3">
        <v>2148992697</v>
      </c>
      <c r="D425" s="3">
        <v>2148992697</v>
      </c>
      <c r="E425" s="3">
        <v>2148992697</v>
      </c>
      <c r="F425" s="3">
        <v>0</v>
      </c>
      <c r="G425" s="3">
        <v>0</v>
      </c>
      <c r="H425" s="3">
        <v>100</v>
      </c>
    </row>
    <row r="426" spans="1:8" ht="15" hidden="1">
      <c r="A426" t="s">
        <v>55</v>
      </c>
      <c r="B426" s="3">
        <v>0</v>
      </c>
      <c r="C426" s="3">
        <v>2148992697</v>
      </c>
      <c r="D426" s="3">
        <v>2148992697</v>
      </c>
      <c r="E426" s="3">
        <v>2148992697</v>
      </c>
      <c r="F426" s="3">
        <v>0</v>
      </c>
      <c r="G426" s="3">
        <v>0</v>
      </c>
      <c r="H426" s="3">
        <v>100</v>
      </c>
    </row>
    <row r="427" spans="1:8" ht="15" hidden="1">
      <c r="A427" t="s">
        <v>243</v>
      </c>
      <c r="B427" s="3">
        <v>1000000000</v>
      </c>
      <c r="C427" s="3">
        <v>0</v>
      </c>
      <c r="D427" s="3">
        <v>1000000000</v>
      </c>
      <c r="E427" s="3">
        <v>11135433935</v>
      </c>
      <c r="F427" s="3">
        <v>-10135433935</v>
      </c>
      <c r="G427" s="3">
        <v>0</v>
      </c>
      <c r="H427" s="3">
        <v>1113.54</v>
      </c>
    </row>
    <row r="428" spans="1:8" ht="15" hidden="1">
      <c r="A428" t="s">
        <v>244</v>
      </c>
      <c r="B428" s="3">
        <v>1000000000</v>
      </c>
      <c r="C428" s="3">
        <v>0</v>
      </c>
      <c r="D428" s="3">
        <v>1000000000</v>
      </c>
      <c r="E428" s="3">
        <v>11135433935</v>
      </c>
      <c r="F428" s="3">
        <v>-10135433935</v>
      </c>
      <c r="G428" s="3">
        <v>0</v>
      </c>
      <c r="H428" s="3">
        <v>1113.54</v>
      </c>
    </row>
    <row r="429" spans="1:8" ht="15" hidden="1">
      <c r="A429" t="s">
        <v>245</v>
      </c>
      <c r="B429" s="3">
        <v>0</v>
      </c>
      <c r="C429" s="3">
        <v>366654242</v>
      </c>
      <c r="D429" s="3">
        <v>366654242</v>
      </c>
      <c r="E429" s="3">
        <v>366654242</v>
      </c>
      <c r="F429" s="3">
        <v>0</v>
      </c>
      <c r="G429" s="3">
        <v>0</v>
      </c>
      <c r="H429" s="3">
        <v>100</v>
      </c>
    </row>
    <row r="430" spans="1:8" ht="15" hidden="1">
      <c r="A430" t="s">
        <v>238</v>
      </c>
      <c r="B430" s="3">
        <v>0</v>
      </c>
      <c r="C430" s="3">
        <v>366654242</v>
      </c>
      <c r="D430" s="3">
        <v>366654242</v>
      </c>
      <c r="E430" s="3">
        <v>366654242</v>
      </c>
      <c r="F430" s="3">
        <v>0</v>
      </c>
      <c r="G430" s="3">
        <v>0</v>
      </c>
      <c r="H430" s="3">
        <v>100</v>
      </c>
    </row>
    <row r="431" spans="1:8" ht="15" hidden="1">
      <c r="A431" t="s">
        <v>55</v>
      </c>
      <c r="B431" s="3">
        <v>0</v>
      </c>
      <c r="C431" s="3">
        <v>366654242</v>
      </c>
      <c r="D431" s="3">
        <v>366654242</v>
      </c>
      <c r="E431" s="3">
        <v>366654242</v>
      </c>
      <c r="F431" s="3">
        <v>0</v>
      </c>
      <c r="G431" s="3">
        <v>0</v>
      </c>
      <c r="H431" s="3">
        <v>100</v>
      </c>
    </row>
    <row r="432" spans="1:8" ht="15" hidden="1">
      <c r="A432" t="s">
        <v>219</v>
      </c>
      <c r="B432" s="3">
        <v>103987169000</v>
      </c>
      <c r="C432" s="3">
        <v>7003132248</v>
      </c>
      <c r="D432" s="3">
        <v>110990301248</v>
      </c>
      <c r="E432" s="3">
        <v>116959305041</v>
      </c>
      <c r="F432" s="3">
        <v>-5969003793</v>
      </c>
      <c r="G432" s="3">
        <v>0</v>
      </c>
      <c r="H432" s="3">
        <v>105.38</v>
      </c>
    </row>
    <row r="433" spans="1:8" ht="15" hidden="1">
      <c r="A433" t="s">
        <v>220</v>
      </c>
      <c r="B433" s="3">
        <v>0</v>
      </c>
      <c r="C433" s="3">
        <v>3671362137</v>
      </c>
      <c r="D433" s="3">
        <v>3671362137</v>
      </c>
      <c r="E433" s="3">
        <v>3671362137</v>
      </c>
      <c r="F433" s="3">
        <v>0</v>
      </c>
      <c r="G433" s="3">
        <v>0</v>
      </c>
      <c r="H433" s="3">
        <v>100</v>
      </c>
    </row>
    <row r="434" spans="1:8" ht="15" hidden="1">
      <c r="A434" t="s">
        <v>55</v>
      </c>
      <c r="B434" s="3">
        <v>0</v>
      </c>
      <c r="C434" s="3">
        <v>3671362137</v>
      </c>
      <c r="D434" s="3">
        <v>3671362137</v>
      </c>
      <c r="E434" s="3">
        <v>3671362137</v>
      </c>
      <c r="F434" s="3">
        <v>0</v>
      </c>
      <c r="G434" s="3">
        <v>0</v>
      </c>
      <c r="H434" s="3">
        <v>100</v>
      </c>
    </row>
    <row r="435" spans="1:8" ht="15" hidden="1">
      <c r="A435" t="s">
        <v>246</v>
      </c>
      <c r="B435" s="3">
        <v>37201200000</v>
      </c>
      <c r="C435" s="3">
        <v>0</v>
      </c>
      <c r="D435" s="3">
        <v>37201200000</v>
      </c>
      <c r="E435" s="3">
        <v>41969652318</v>
      </c>
      <c r="F435" s="3">
        <v>-4768452318</v>
      </c>
      <c r="G435" s="3">
        <v>0</v>
      </c>
      <c r="H435" s="3">
        <v>112.82</v>
      </c>
    </row>
    <row r="436" spans="1:8" ht="15" hidden="1">
      <c r="A436" t="s">
        <v>222</v>
      </c>
      <c r="B436" s="3">
        <v>37201200000</v>
      </c>
      <c r="C436" s="3">
        <v>0</v>
      </c>
      <c r="D436" s="3">
        <v>37201200000</v>
      </c>
      <c r="E436" s="3">
        <v>41969652318</v>
      </c>
      <c r="F436" s="3">
        <v>-4768452318</v>
      </c>
      <c r="G436" s="3">
        <v>0</v>
      </c>
      <c r="H436" s="3">
        <v>112.82</v>
      </c>
    </row>
    <row r="437" spans="1:8" ht="15" hidden="1">
      <c r="A437" t="s">
        <v>247</v>
      </c>
      <c r="B437" s="3">
        <v>21629400000</v>
      </c>
      <c r="C437" s="3">
        <v>0</v>
      </c>
      <c r="D437" s="3">
        <v>21629400000</v>
      </c>
      <c r="E437" s="3">
        <v>21301693933</v>
      </c>
      <c r="F437" s="3">
        <v>327706067</v>
      </c>
      <c r="G437" s="3">
        <v>0</v>
      </c>
      <c r="H437" s="3">
        <v>98.48</v>
      </c>
    </row>
    <row r="438" spans="1:8" ht="15" hidden="1">
      <c r="A438" t="s">
        <v>226</v>
      </c>
      <c r="B438" s="3">
        <v>21629400000</v>
      </c>
      <c r="C438" s="3">
        <v>0</v>
      </c>
      <c r="D438" s="3">
        <v>21629400000</v>
      </c>
      <c r="E438" s="3">
        <v>21301693933</v>
      </c>
      <c r="F438" s="3">
        <v>327706067</v>
      </c>
      <c r="G438" s="3">
        <v>0</v>
      </c>
      <c r="H438" s="3">
        <v>98.48</v>
      </c>
    </row>
    <row r="439" spans="1:8" ht="15" hidden="1">
      <c r="A439" t="s">
        <v>248</v>
      </c>
      <c r="B439" s="3">
        <v>7731600000</v>
      </c>
      <c r="C439" s="3">
        <v>0</v>
      </c>
      <c r="D439" s="3">
        <v>7731600000</v>
      </c>
      <c r="E439" s="3">
        <v>5650126689</v>
      </c>
      <c r="F439" s="3">
        <v>2081473311</v>
      </c>
      <c r="G439" s="3">
        <v>0</v>
      </c>
      <c r="H439" s="3">
        <v>73.08</v>
      </c>
    </row>
    <row r="440" spans="1:8" ht="15" hidden="1">
      <c r="A440" t="s">
        <v>224</v>
      </c>
      <c r="B440" s="3">
        <v>7731600000</v>
      </c>
      <c r="C440" s="3">
        <v>0</v>
      </c>
      <c r="D440" s="3">
        <v>7731600000</v>
      </c>
      <c r="E440" s="3">
        <v>5650126689</v>
      </c>
      <c r="F440" s="3">
        <v>2081473311</v>
      </c>
      <c r="G440" s="3">
        <v>0</v>
      </c>
      <c r="H440" s="3">
        <v>73.08</v>
      </c>
    </row>
    <row r="441" spans="1:8" ht="15" hidden="1">
      <c r="A441" t="s">
        <v>249</v>
      </c>
      <c r="B441" s="3">
        <v>7939200000</v>
      </c>
      <c r="C441" s="3">
        <v>0</v>
      </c>
      <c r="D441" s="3">
        <v>7939200000</v>
      </c>
      <c r="E441" s="3">
        <v>9316848835</v>
      </c>
      <c r="F441" s="3">
        <v>-1377648835</v>
      </c>
      <c r="G441" s="3">
        <v>0</v>
      </c>
      <c r="H441" s="3">
        <v>117.35</v>
      </c>
    </row>
    <row r="442" spans="1:8" ht="15" hidden="1">
      <c r="A442" t="s">
        <v>228</v>
      </c>
      <c r="B442" s="3">
        <v>7939200000</v>
      </c>
      <c r="C442" s="3">
        <v>0</v>
      </c>
      <c r="D442" s="3">
        <v>7939200000</v>
      </c>
      <c r="E442" s="3">
        <v>9316848835</v>
      </c>
      <c r="F442" s="3">
        <v>-1377648835</v>
      </c>
      <c r="G442" s="3">
        <v>0</v>
      </c>
      <c r="H442" s="3">
        <v>117.35</v>
      </c>
    </row>
    <row r="443" spans="1:8" ht="15" hidden="1">
      <c r="A443" t="s">
        <v>250</v>
      </c>
      <c r="B443" s="3">
        <v>9210877000</v>
      </c>
      <c r="C443" s="3">
        <v>0</v>
      </c>
      <c r="D443" s="3">
        <v>9210877000</v>
      </c>
      <c r="E443" s="3">
        <v>8764609000</v>
      </c>
      <c r="F443" s="3">
        <v>446268000</v>
      </c>
      <c r="G443" s="3">
        <v>0</v>
      </c>
      <c r="H443" s="3">
        <v>95.16</v>
      </c>
    </row>
    <row r="444" spans="1:8" ht="15" hidden="1">
      <c r="A444" t="s">
        <v>251</v>
      </c>
      <c r="B444" s="3">
        <v>9210877000</v>
      </c>
      <c r="C444" s="3">
        <v>0</v>
      </c>
      <c r="D444" s="3">
        <v>9210877000</v>
      </c>
      <c r="E444" s="3">
        <v>8764609000</v>
      </c>
      <c r="F444" s="3">
        <v>446268000</v>
      </c>
      <c r="G444" s="3">
        <v>0</v>
      </c>
      <c r="H444" s="3">
        <v>95.16</v>
      </c>
    </row>
    <row r="445" spans="1:8" ht="15" hidden="1">
      <c r="A445" t="s">
        <v>252</v>
      </c>
      <c r="B445" s="3">
        <v>11607813000</v>
      </c>
      <c r="C445" s="3">
        <v>0</v>
      </c>
      <c r="D445" s="3">
        <v>11607813000</v>
      </c>
      <c r="E445" s="3">
        <v>13669292215</v>
      </c>
      <c r="F445" s="3">
        <v>-2061479215</v>
      </c>
      <c r="G445" s="3">
        <v>0</v>
      </c>
      <c r="H445" s="3">
        <v>117.76</v>
      </c>
    </row>
    <row r="446" spans="1:8" ht="15" hidden="1">
      <c r="A446" t="s">
        <v>253</v>
      </c>
      <c r="B446" s="3">
        <v>11607813000</v>
      </c>
      <c r="C446" s="3">
        <v>0</v>
      </c>
      <c r="D446" s="3">
        <v>11607813000</v>
      </c>
      <c r="E446" s="3">
        <v>13669292215</v>
      </c>
      <c r="F446" s="3">
        <v>-2061479215</v>
      </c>
      <c r="G446" s="3">
        <v>0</v>
      </c>
      <c r="H446" s="3">
        <v>117.76</v>
      </c>
    </row>
    <row r="447" spans="1:8" ht="15" hidden="1">
      <c r="A447" t="s">
        <v>254</v>
      </c>
      <c r="B447" s="3">
        <v>0</v>
      </c>
      <c r="C447" s="3">
        <v>1715399397</v>
      </c>
      <c r="D447" s="3">
        <v>1715399397</v>
      </c>
      <c r="E447" s="3">
        <v>1715399397</v>
      </c>
      <c r="F447" s="3">
        <v>0</v>
      </c>
      <c r="G447" s="3">
        <v>0</v>
      </c>
      <c r="H447" s="3">
        <v>100</v>
      </c>
    </row>
    <row r="448" spans="1:8" ht="15" hidden="1">
      <c r="A448" t="s">
        <v>207</v>
      </c>
      <c r="B448" s="3">
        <v>0</v>
      </c>
      <c r="C448" s="3">
        <v>1715399397</v>
      </c>
      <c r="D448" s="3">
        <v>1715399397</v>
      </c>
      <c r="E448" s="3">
        <v>1715399397</v>
      </c>
      <c r="F448" s="3">
        <v>0</v>
      </c>
      <c r="G448" s="3">
        <v>0</v>
      </c>
      <c r="H448" s="3">
        <v>100</v>
      </c>
    </row>
    <row r="449" spans="1:8" ht="15" hidden="1">
      <c r="A449" t="s">
        <v>255</v>
      </c>
      <c r="B449" s="3">
        <v>0</v>
      </c>
      <c r="C449" s="3">
        <v>1616370714</v>
      </c>
      <c r="D449" s="3">
        <v>1616370714</v>
      </c>
      <c r="E449" s="3">
        <v>1616370714</v>
      </c>
      <c r="F449" s="3">
        <v>0</v>
      </c>
      <c r="G449" s="3">
        <v>0</v>
      </c>
      <c r="H449" s="3">
        <v>100</v>
      </c>
    </row>
    <row r="450" spans="1:8" ht="15" hidden="1">
      <c r="A450" t="s">
        <v>207</v>
      </c>
      <c r="B450" s="3">
        <v>0</v>
      </c>
      <c r="C450" s="3">
        <v>1616370714</v>
      </c>
      <c r="D450" s="3">
        <v>1616370714</v>
      </c>
      <c r="E450" s="3">
        <v>1616370714</v>
      </c>
      <c r="F450" s="3">
        <v>0</v>
      </c>
      <c r="G450" s="3">
        <v>0</v>
      </c>
      <c r="H450" s="3">
        <v>100</v>
      </c>
    </row>
    <row r="451" spans="1:8" ht="15" hidden="1">
      <c r="A451" t="s">
        <v>256</v>
      </c>
      <c r="B451" s="3">
        <v>251994000</v>
      </c>
      <c r="C451" s="3">
        <v>0</v>
      </c>
      <c r="D451" s="3">
        <v>251994000</v>
      </c>
      <c r="E451" s="3">
        <v>188337556</v>
      </c>
      <c r="F451" s="3">
        <v>63656444</v>
      </c>
      <c r="G451" s="3">
        <v>0</v>
      </c>
      <c r="H451" s="3">
        <v>74.74</v>
      </c>
    </row>
    <row r="452" spans="1:8" ht="15" hidden="1">
      <c r="A452" t="s">
        <v>224</v>
      </c>
      <c r="B452" s="3">
        <v>251994000</v>
      </c>
      <c r="C452" s="3">
        <v>0</v>
      </c>
      <c r="D452" s="3">
        <v>251994000</v>
      </c>
      <c r="E452" s="3">
        <v>188337556</v>
      </c>
      <c r="F452" s="3">
        <v>63656444</v>
      </c>
      <c r="G452" s="3">
        <v>0</v>
      </c>
      <c r="H452" s="3">
        <v>74.74</v>
      </c>
    </row>
    <row r="453" spans="1:8" ht="15" hidden="1">
      <c r="A453" t="s">
        <v>257</v>
      </c>
      <c r="B453" s="3">
        <v>6167697000</v>
      </c>
      <c r="C453" s="3">
        <v>0</v>
      </c>
      <c r="D453" s="3">
        <v>6167697000</v>
      </c>
      <c r="E453" s="3">
        <v>6994942053</v>
      </c>
      <c r="F453" s="3">
        <v>-827245053</v>
      </c>
      <c r="G453" s="3">
        <v>0</v>
      </c>
      <c r="H453" s="3">
        <v>113.41</v>
      </c>
    </row>
    <row r="454" spans="1:8" ht="15" hidden="1">
      <c r="A454" t="s">
        <v>222</v>
      </c>
      <c r="B454" s="3">
        <v>6167697000</v>
      </c>
      <c r="C454" s="3">
        <v>0</v>
      </c>
      <c r="D454" s="3">
        <v>6167697000</v>
      </c>
      <c r="E454" s="3">
        <v>6994942053</v>
      </c>
      <c r="F454" s="3">
        <v>-827245053</v>
      </c>
      <c r="G454" s="3">
        <v>0</v>
      </c>
      <c r="H454" s="3">
        <v>113.41</v>
      </c>
    </row>
    <row r="455" spans="1:8" ht="15" hidden="1">
      <c r="A455" t="s">
        <v>258</v>
      </c>
      <c r="B455" s="3">
        <v>419108000</v>
      </c>
      <c r="C455" s="3">
        <v>0</v>
      </c>
      <c r="D455" s="3">
        <v>419108000</v>
      </c>
      <c r="E455" s="3">
        <v>354523049</v>
      </c>
      <c r="F455" s="3">
        <v>64584951</v>
      </c>
      <c r="G455" s="3">
        <v>0</v>
      </c>
      <c r="H455" s="3">
        <v>84.59</v>
      </c>
    </row>
    <row r="456" spans="1:8" ht="15" hidden="1">
      <c r="A456" t="s">
        <v>226</v>
      </c>
      <c r="B456" s="3">
        <v>419108000</v>
      </c>
      <c r="C456" s="3">
        <v>0</v>
      </c>
      <c r="D456" s="3">
        <v>419108000</v>
      </c>
      <c r="E456" s="3">
        <v>354523049</v>
      </c>
      <c r="F456" s="3">
        <v>64584951</v>
      </c>
      <c r="G456" s="3">
        <v>0</v>
      </c>
      <c r="H456" s="3">
        <v>84.59</v>
      </c>
    </row>
    <row r="457" spans="1:8" ht="15" hidden="1">
      <c r="A457" t="s">
        <v>259</v>
      </c>
      <c r="B457" s="3">
        <v>901991000</v>
      </c>
      <c r="C457" s="3">
        <v>0</v>
      </c>
      <c r="D457" s="3">
        <v>901991000</v>
      </c>
      <c r="E457" s="3">
        <v>659181447</v>
      </c>
      <c r="F457" s="3">
        <v>242809553</v>
      </c>
      <c r="G457" s="3">
        <v>0</v>
      </c>
      <c r="H457" s="3">
        <v>73.08</v>
      </c>
    </row>
    <row r="458" spans="1:8" ht="15" hidden="1">
      <c r="A458" t="s">
        <v>224</v>
      </c>
      <c r="B458" s="3">
        <v>901991000</v>
      </c>
      <c r="C458" s="3">
        <v>0</v>
      </c>
      <c r="D458" s="3">
        <v>901991000</v>
      </c>
      <c r="E458" s="3">
        <v>659181447</v>
      </c>
      <c r="F458" s="3">
        <v>242809553</v>
      </c>
      <c r="G458" s="3">
        <v>0</v>
      </c>
      <c r="H458" s="3">
        <v>73.08</v>
      </c>
    </row>
    <row r="459" spans="1:8" ht="15" hidden="1">
      <c r="A459" t="s">
        <v>260</v>
      </c>
      <c r="B459" s="3">
        <v>926289000</v>
      </c>
      <c r="C459" s="3">
        <v>0</v>
      </c>
      <c r="D459" s="3">
        <v>926289000</v>
      </c>
      <c r="E459" s="3">
        <v>1086965698</v>
      </c>
      <c r="F459" s="3">
        <v>-160676698</v>
      </c>
      <c r="G459" s="3">
        <v>0</v>
      </c>
      <c r="H459" s="3">
        <v>117.35</v>
      </c>
    </row>
    <row r="460" spans="1:8" ht="15" hidden="1">
      <c r="A460" t="s">
        <v>228</v>
      </c>
      <c r="B460" s="3">
        <v>926289000</v>
      </c>
      <c r="C460" s="3">
        <v>0</v>
      </c>
      <c r="D460" s="3">
        <v>926289000</v>
      </c>
      <c r="E460" s="3">
        <v>1086965698</v>
      </c>
      <c r="F460" s="3">
        <v>-160676698</v>
      </c>
      <c r="G460" s="3">
        <v>0</v>
      </c>
      <c r="H460" s="3">
        <v>117.35</v>
      </c>
    </row>
    <row r="461" ht="15" hidden="1">
      <c r="B461" s="45"/>
    </row>
    <row r="462" ht="15" hidden="1">
      <c r="B462" s="45"/>
    </row>
    <row r="463" ht="15" hidden="1">
      <c r="B463" s="45"/>
    </row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spans="1:7" ht="15.75" thickBot="1">
      <c r="A500" s="46" t="s">
        <v>382</v>
      </c>
      <c r="B500" s="46"/>
      <c r="C500" s="46"/>
      <c r="D500" s="46"/>
      <c r="E500" s="46"/>
      <c r="F500" s="46"/>
      <c r="G500" s="46"/>
    </row>
    <row r="501" spans="1:8" ht="15.75" thickBot="1">
      <c r="A501" s="9" t="s">
        <v>7</v>
      </c>
      <c r="B501" s="10" t="s">
        <v>8</v>
      </c>
      <c r="C501" s="10" t="s">
        <v>9</v>
      </c>
      <c r="D501" s="10" t="s">
        <v>10</v>
      </c>
      <c r="E501" s="10" t="s">
        <v>11</v>
      </c>
      <c r="F501" s="10" t="s">
        <v>12</v>
      </c>
      <c r="G501" s="10" t="s">
        <v>13</v>
      </c>
      <c r="H501" s="11" t="s">
        <v>14</v>
      </c>
    </row>
    <row r="502" spans="1:8" ht="27" thickBot="1">
      <c r="A502" s="12" t="s">
        <v>263</v>
      </c>
      <c r="B502" s="13">
        <f aca="true" t="shared" si="0" ref="B502:G502">+B503+B519+B526</f>
        <v>1833950407000</v>
      </c>
      <c r="C502" s="13">
        <f t="shared" si="0"/>
        <v>376839093442</v>
      </c>
      <c r="D502" s="13">
        <f t="shared" si="0"/>
        <v>2210789500442</v>
      </c>
      <c r="E502" s="13">
        <f t="shared" si="0"/>
        <v>2274076012771</v>
      </c>
      <c r="F502" s="13">
        <f t="shared" si="0"/>
        <v>-63286512329</v>
      </c>
      <c r="G502" s="13">
        <f t="shared" si="0"/>
        <v>-17848273</v>
      </c>
      <c r="H502" s="13">
        <f>+E502/D502*100</f>
        <v>102.86262044922627</v>
      </c>
    </row>
    <row r="503" spans="1:8" ht="15">
      <c r="A503" s="14" t="s">
        <v>264</v>
      </c>
      <c r="B503" s="15">
        <f aca="true" t="shared" si="1" ref="B503:G503">+B504+B507</f>
        <v>963789662000</v>
      </c>
      <c r="C503" s="15">
        <f t="shared" si="1"/>
        <v>71197468419</v>
      </c>
      <c r="D503" s="15">
        <f t="shared" si="1"/>
        <v>1034987130419</v>
      </c>
      <c r="E503" s="15">
        <f t="shared" si="1"/>
        <v>1083416545053</v>
      </c>
      <c r="F503" s="15">
        <f t="shared" si="1"/>
        <v>-48429414634</v>
      </c>
      <c r="G503" s="15">
        <f t="shared" si="1"/>
        <v>-11273568</v>
      </c>
      <c r="H503" s="16">
        <f aca="true" t="shared" si="2" ref="H503:H519">+E503/D503*100</f>
        <v>104.67922867933575</v>
      </c>
    </row>
    <row r="504" spans="1:8" ht="15">
      <c r="A504" s="17" t="s">
        <v>265</v>
      </c>
      <c r="B504" s="18">
        <f aca="true" t="shared" si="3" ref="B504:G504">+B505+B506</f>
        <v>757518307000</v>
      </c>
      <c r="C504" s="18">
        <f t="shared" si="3"/>
        <v>50211886225</v>
      </c>
      <c r="D504" s="18">
        <f t="shared" si="3"/>
        <v>807730193225</v>
      </c>
      <c r="E504" s="18">
        <f t="shared" si="3"/>
        <v>849777221414</v>
      </c>
      <c r="F504" s="18">
        <f t="shared" si="3"/>
        <v>-42047028189</v>
      </c>
      <c r="G504" s="18">
        <f t="shared" si="3"/>
        <v>-10466572</v>
      </c>
      <c r="H504" s="18">
        <f t="shared" si="2"/>
        <v>105.20557836535987</v>
      </c>
    </row>
    <row r="505" spans="1:8" ht="15">
      <c r="A505" s="19" t="s">
        <v>266</v>
      </c>
      <c r="B505" s="20">
        <f aca="true" t="shared" si="4" ref="B505:G505">+B543</f>
        <v>392581200000</v>
      </c>
      <c r="C505" s="20">
        <f t="shared" si="4"/>
        <v>34539656944</v>
      </c>
      <c r="D505" s="20">
        <f t="shared" si="4"/>
        <v>427120856944</v>
      </c>
      <c r="E505" s="20">
        <f t="shared" si="4"/>
        <v>459195136514</v>
      </c>
      <c r="F505" s="20">
        <f t="shared" si="4"/>
        <v>-32074279570</v>
      </c>
      <c r="G505" s="20">
        <f t="shared" si="4"/>
        <v>0</v>
      </c>
      <c r="H505" s="21">
        <f t="shared" si="2"/>
        <v>107.50941543793664</v>
      </c>
    </row>
    <row r="506" spans="1:8" ht="15">
      <c r="A506" s="19" t="s">
        <v>267</v>
      </c>
      <c r="B506" s="20">
        <f aca="true" t="shared" si="5" ref="B506:G506">+B549</f>
        <v>364937107000</v>
      </c>
      <c r="C506" s="20">
        <f t="shared" si="5"/>
        <v>15672229281</v>
      </c>
      <c r="D506" s="20">
        <f t="shared" si="5"/>
        <v>380609336281</v>
      </c>
      <c r="E506" s="20">
        <f t="shared" si="5"/>
        <v>390582084900</v>
      </c>
      <c r="F506" s="20">
        <f t="shared" si="5"/>
        <v>-9972748619</v>
      </c>
      <c r="G506" s="20">
        <f t="shared" si="5"/>
        <v>-10466572</v>
      </c>
      <c r="H506" s="21">
        <f t="shared" si="2"/>
        <v>102.62020598770525</v>
      </c>
    </row>
    <row r="507" spans="1:8" ht="26.25">
      <c r="A507" s="17" t="s">
        <v>268</v>
      </c>
      <c r="B507" s="18">
        <f aca="true" t="shared" si="6" ref="B507:G507">+B508+B509+B510+B511+B512+B513+B514+B515+B516+B517+B518</f>
        <v>206271355000</v>
      </c>
      <c r="C507" s="18">
        <f t="shared" si="6"/>
        <v>20985582194</v>
      </c>
      <c r="D507" s="18">
        <f t="shared" si="6"/>
        <v>227256937194</v>
      </c>
      <c r="E507" s="18">
        <f t="shared" si="6"/>
        <v>233639323639</v>
      </c>
      <c r="F507" s="18">
        <f t="shared" si="6"/>
        <v>-6382386445</v>
      </c>
      <c r="G507" s="18">
        <f t="shared" si="6"/>
        <v>-806996</v>
      </c>
      <c r="H507" s="18">
        <f t="shared" si="2"/>
        <v>102.80844515630851</v>
      </c>
    </row>
    <row r="508" spans="1:8" ht="15">
      <c r="A508" s="19" t="s">
        <v>269</v>
      </c>
      <c r="B508" s="22">
        <f aca="true" t="shared" si="7" ref="B508:G508">+B567</f>
        <v>6274380000</v>
      </c>
      <c r="C508" s="22">
        <f t="shared" si="7"/>
        <v>362356543</v>
      </c>
      <c r="D508" s="22">
        <f t="shared" si="7"/>
        <v>6636736543</v>
      </c>
      <c r="E508" s="22">
        <f t="shared" si="7"/>
        <v>5173020719</v>
      </c>
      <c r="F508" s="22">
        <f t="shared" si="7"/>
        <v>1463715824</v>
      </c>
      <c r="G508" s="22">
        <f t="shared" si="7"/>
        <v>0</v>
      </c>
      <c r="H508" s="21">
        <f t="shared" si="2"/>
        <v>77.94524741917272</v>
      </c>
    </row>
    <row r="509" spans="1:8" ht="45">
      <c r="A509" s="19" t="s">
        <v>270</v>
      </c>
      <c r="B509" s="20">
        <f aca="true" t="shared" si="8" ref="B509:G509">+B573</f>
        <v>130081055000</v>
      </c>
      <c r="C509" s="20">
        <f t="shared" si="8"/>
        <v>-3487847841</v>
      </c>
      <c r="D509" s="20">
        <f t="shared" si="8"/>
        <v>126593207159</v>
      </c>
      <c r="E509" s="20">
        <f t="shared" si="8"/>
        <v>134002133275</v>
      </c>
      <c r="F509" s="20">
        <f t="shared" si="8"/>
        <v>-7408926116</v>
      </c>
      <c r="G509" s="20">
        <f t="shared" si="8"/>
        <v>0</v>
      </c>
      <c r="H509" s="21">
        <f t="shared" si="2"/>
        <v>105.85254634294434</v>
      </c>
    </row>
    <row r="510" spans="1:8" ht="15">
      <c r="A510" s="19" t="s">
        <v>271</v>
      </c>
      <c r="B510" s="20">
        <f aca="true" t="shared" si="9" ref="B510:G510">+B577</f>
        <v>20355533000</v>
      </c>
      <c r="C510" s="20">
        <f t="shared" si="9"/>
        <v>0</v>
      </c>
      <c r="D510" s="20">
        <f t="shared" si="9"/>
        <v>20355533000</v>
      </c>
      <c r="E510" s="20">
        <f t="shared" si="9"/>
        <v>19803854770</v>
      </c>
      <c r="F510" s="20">
        <f t="shared" si="9"/>
        <v>551678230</v>
      </c>
      <c r="G510" s="20">
        <f t="shared" si="9"/>
        <v>-687853</v>
      </c>
      <c r="H510" s="21">
        <f t="shared" si="2"/>
        <v>97.28978735167485</v>
      </c>
    </row>
    <row r="511" spans="1:8" ht="15">
      <c r="A511" s="19" t="s">
        <v>272</v>
      </c>
      <c r="B511" s="20">
        <f aca="true" t="shared" si="10" ref="B511:G511">+B581</f>
        <v>6039823000</v>
      </c>
      <c r="C511" s="20">
        <f t="shared" si="10"/>
        <v>520252166</v>
      </c>
      <c r="D511" s="20">
        <f t="shared" si="10"/>
        <v>6560075166</v>
      </c>
      <c r="E511" s="20">
        <f t="shared" si="10"/>
        <v>9598324350</v>
      </c>
      <c r="F511" s="20">
        <f t="shared" si="10"/>
        <v>-3038249184</v>
      </c>
      <c r="G511" s="20">
        <f t="shared" si="10"/>
        <v>-119143</v>
      </c>
      <c r="H511" s="21">
        <f t="shared" si="2"/>
        <v>146.31424346700848</v>
      </c>
    </row>
    <row r="512" spans="1:8" ht="15">
      <c r="A512" s="19" t="s">
        <v>273</v>
      </c>
      <c r="B512" s="20">
        <f aca="true" t="shared" si="11" ref="B512:G512">+B583</f>
        <v>28680548000</v>
      </c>
      <c r="C512" s="20">
        <f t="shared" si="11"/>
        <v>0</v>
      </c>
      <c r="D512" s="20">
        <f t="shared" si="11"/>
        <v>28680548000</v>
      </c>
      <c r="E512" s="20">
        <f t="shared" si="11"/>
        <v>28363607738</v>
      </c>
      <c r="F512" s="20">
        <f t="shared" si="11"/>
        <v>316940262</v>
      </c>
      <c r="G512" s="20">
        <f t="shared" si="11"/>
        <v>0</v>
      </c>
      <c r="H512" s="21">
        <f t="shared" si="2"/>
        <v>98.8949295459766</v>
      </c>
    </row>
    <row r="513" spans="1:8" ht="45">
      <c r="A513" s="19" t="s">
        <v>274</v>
      </c>
      <c r="B513" s="20">
        <f aca="true" t="shared" si="12" ref="B513:G518">+B585</f>
        <v>13143173000</v>
      </c>
      <c r="C513" s="20">
        <f t="shared" si="12"/>
        <v>1079541561</v>
      </c>
      <c r="D513" s="20">
        <f t="shared" si="12"/>
        <v>14222714561</v>
      </c>
      <c r="E513" s="20">
        <f t="shared" si="12"/>
        <v>14222744561</v>
      </c>
      <c r="F513" s="20">
        <f t="shared" si="12"/>
        <v>-30000</v>
      </c>
      <c r="G513" s="20">
        <f t="shared" si="12"/>
        <v>0</v>
      </c>
      <c r="H513" s="21">
        <f t="shared" si="2"/>
        <v>100.00021093019811</v>
      </c>
    </row>
    <row r="514" spans="1:8" ht="30">
      <c r="A514" s="19" t="s">
        <v>275</v>
      </c>
      <c r="B514" s="20">
        <f t="shared" si="12"/>
        <v>528185000</v>
      </c>
      <c r="C514" s="20">
        <f t="shared" si="12"/>
        <v>0</v>
      </c>
      <c r="D514" s="20">
        <f t="shared" si="12"/>
        <v>528185000</v>
      </c>
      <c r="E514" s="20">
        <f t="shared" si="12"/>
        <v>342122292</v>
      </c>
      <c r="F514" s="20">
        <f t="shared" si="12"/>
        <v>186062708</v>
      </c>
      <c r="G514" s="20">
        <f t="shared" si="12"/>
        <v>0</v>
      </c>
      <c r="H514" s="21">
        <f t="shared" si="2"/>
        <v>64.7731934833439</v>
      </c>
    </row>
    <row r="515" spans="1:8" ht="30">
      <c r="A515" s="19" t="s">
        <v>276</v>
      </c>
      <c r="B515" s="20">
        <f t="shared" si="12"/>
        <v>226365000</v>
      </c>
      <c r="C515" s="20">
        <f t="shared" si="12"/>
        <v>0</v>
      </c>
      <c r="D515" s="20">
        <f t="shared" si="12"/>
        <v>226365000</v>
      </c>
      <c r="E515" s="20">
        <f t="shared" si="12"/>
        <v>146623839</v>
      </c>
      <c r="F515" s="20">
        <f t="shared" si="12"/>
        <v>79741161</v>
      </c>
      <c r="G515" s="20">
        <f t="shared" si="12"/>
        <v>0</v>
      </c>
      <c r="H515" s="21">
        <f t="shared" si="2"/>
        <v>64.7731932940163</v>
      </c>
    </row>
    <row r="516" spans="1:8" ht="30">
      <c r="A516" s="23" t="s">
        <v>277</v>
      </c>
      <c r="B516" s="20">
        <f t="shared" si="12"/>
        <v>0</v>
      </c>
      <c r="C516" s="20">
        <f t="shared" si="12"/>
        <v>20657048692</v>
      </c>
      <c r="D516" s="20">
        <f t="shared" si="12"/>
        <v>20657048692</v>
      </c>
      <c r="E516" s="20">
        <f t="shared" si="12"/>
        <v>20657048692</v>
      </c>
      <c r="F516" s="20">
        <f t="shared" si="12"/>
        <v>0</v>
      </c>
      <c r="G516" s="20">
        <f t="shared" si="12"/>
        <v>0</v>
      </c>
      <c r="H516" s="21">
        <f t="shared" si="2"/>
        <v>100</v>
      </c>
    </row>
    <row r="517" spans="1:8" ht="45">
      <c r="A517" s="19" t="s">
        <v>278</v>
      </c>
      <c r="B517" s="20">
        <f t="shared" si="12"/>
        <v>942293000</v>
      </c>
      <c r="C517" s="20">
        <f t="shared" si="12"/>
        <v>693665308</v>
      </c>
      <c r="D517" s="20">
        <f t="shared" si="12"/>
        <v>1635958308</v>
      </c>
      <c r="E517" s="20">
        <f t="shared" si="12"/>
        <v>1004843403</v>
      </c>
      <c r="F517" s="20">
        <f t="shared" si="12"/>
        <v>631114905</v>
      </c>
      <c r="G517" s="20">
        <f t="shared" si="12"/>
        <v>0</v>
      </c>
      <c r="H517" s="21">
        <f t="shared" si="2"/>
        <v>61.42231119743181</v>
      </c>
    </row>
    <row r="518" spans="1:8" ht="30">
      <c r="A518" s="1" t="s">
        <v>279</v>
      </c>
      <c r="B518" s="20">
        <f t="shared" si="12"/>
        <v>0</v>
      </c>
      <c r="C518" s="20">
        <f t="shared" si="12"/>
        <v>1160565765</v>
      </c>
      <c r="D518" s="20">
        <f t="shared" si="12"/>
        <v>1160565765</v>
      </c>
      <c r="E518" s="20">
        <f t="shared" si="12"/>
        <v>325000000</v>
      </c>
      <c r="F518" s="20">
        <f t="shared" si="12"/>
        <v>835565765</v>
      </c>
      <c r="G518" s="20">
        <f t="shared" si="12"/>
        <v>0</v>
      </c>
      <c r="H518" s="21"/>
    </row>
    <row r="519" spans="1:8" ht="15">
      <c r="A519" s="17" t="s">
        <v>280</v>
      </c>
      <c r="B519" s="18">
        <f aca="true" t="shared" si="13" ref="B519:G519">+B521+B522+B523+B524+B525</f>
        <v>40908717000</v>
      </c>
      <c r="C519" s="18">
        <f t="shared" si="13"/>
        <v>288099031887</v>
      </c>
      <c r="D519" s="18">
        <f t="shared" si="13"/>
        <v>329007748887</v>
      </c>
      <c r="E519" s="18">
        <f t="shared" si="13"/>
        <v>332471945681</v>
      </c>
      <c r="F519" s="18">
        <f t="shared" si="13"/>
        <v>-3464196794</v>
      </c>
      <c r="G519" s="18">
        <f t="shared" si="13"/>
        <v>-5014001</v>
      </c>
      <c r="H519" s="18">
        <f t="shared" si="2"/>
        <v>101.05292255447449</v>
      </c>
    </row>
    <row r="520" spans="1:8" ht="15">
      <c r="A520" s="19"/>
      <c r="B520" s="24"/>
      <c r="C520" s="24"/>
      <c r="D520" s="24"/>
      <c r="E520" s="24"/>
      <c r="F520" s="24"/>
      <c r="G520" s="24"/>
      <c r="H520" s="24"/>
    </row>
    <row r="521" spans="1:8" ht="26.25">
      <c r="A521" s="17" t="s">
        <v>281</v>
      </c>
      <c r="B521" s="18">
        <f aca="true" t="shared" si="14" ref="B521:G521">+B592</f>
        <v>5858717000</v>
      </c>
      <c r="C521" s="18">
        <f t="shared" si="14"/>
        <v>0</v>
      </c>
      <c r="D521" s="18">
        <f t="shared" si="14"/>
        <v>5858717000</v>
      </c>
      <c r="E521" s="18">
        <f t="shared" si="14"/>
        <v>23597998708</v>
      </c>
      <c r="F521" s="18">
        <f t="shared" si="14"/>
        <v>-17739281708</v>
      </c>
      <c r="G521" s="18">
        <f t="shared" si="14"/>
        <v>138966</v>
      </c>
      <c r="H521" s="18">
        <f>+E521/D521*100</f>
        <v>402.78441010207524</v>
      </c>
    </row>
    <row r="522" spans="1:8" ht="15">
      <c r="A522" s="17" t="s">
        <v>282</v>
      </c>
      <c r="B522" s="18">
        <f aca="true" t="shared" si="15" ref="B522:G522">+B600</f>
        <v>18050000000</v>
      </c>
      <c r="C522" s="18">
        <f t="shared" si="15"/>
        <v>248099031887</v>
      </c>
      <c r="D522" s="18">
        <f t="shared" si="15"/>
        <v>266149031887</v>
      </c>
      <c r="E522" s="18">
        <f t="shared" si="15"/>
        <v>257945969173</v>
      </c>
      <c r="F522" s="18">
        <f t="shared" si="15"/>
        <v>8203062714</v>
      </c>
      <c r="G522" s="18">
        <f t="shared" si="15"/>
        <v>0</v>
      </c>
      <c r="H522" s="18">
        <f>+E522/D522*100</f>
        <v>96.91786866334242</v>
      </c>
    </row>
    <row r="523" spans="1:8" ht="15">
      <c r="A523" s="17" t="s">
        <v>283</v>
      </c>
      <c r="B523" s="18">
        <f aca="true" t="shared" si="16" ref="B523:G523">+B618</f>
        <v>0</v>
      </c>
      <c r="C523" s="18">
        <f t="shared" si="16"/>
        <v>40000000000</v>
      </c>
      <c r="D523" s="18">
        <f t="shared" si="16"/>
        <v>40000000000</v>
      </c>
      <c r="E523" s="18">
        <f t="shared" si="16"/>
        <v>29000000000</v>
      </c>
      <c r="F523" s="18">
        <f t="shared" si="16"/>
        <v>11000000000</v>
      </c>
      <c r="G523" s="18">
        <f t="shared" si="16"/>
        <v>0</v>
      </c>
      <c r="H523" s="18"/>
    </row>
    <row r="524" spans="1:8" ht="15">
      <c r="A524" s="17" t="s">
        <v>284</v>
      </c>
      <c r="B524" s="18">
        <f aca="true" t="shared" si="17" ref="B524:G525">+B620</f>
        <v>5000000000</v>
      </c>
      <c r="C524" s="18">
        <f t="shared" si="17"/>
        <v>0</v>
      </c>
      <c r="D524" s="18">
        <f t="shared" si="17"/>
        <v>5000000000</v>
      </c>
      <c r="E524" s="18">
        <f t="shared" si="17"/>
        <v>10041957051</v>
      </c>
      <c r="F524" s="18">
        <f t="shared" si="17"/>
        <v>-5041957051</v>
      </c>
      <c r="G524" s="18">
        <f t="shared" si="17"/>
        <v>-5152967</v>
      </c>
      <c r="H524" s="18">
        <f aca="true" t="shared" si="18" ref="H524:H532">+E524/D524*100</f>
        <v>200.83914101999997</v>
      </c>
    </row>
    <row r="525" spans="1:8" ht="51.75">
      <c r="A525" s="17" t="s">
        <v>285</v>
      </c>
      <c r="B525" s="18">
        <f t="shared" si="17"/>
        <v>12000000000</v>
      </c>
      <c r="C525" s="18">
        <f t="shared" si="17"/>
        <v>0</v>
      </c>
      <c r="D525" s="18">
        <f t="shared" si="17"/>
        <v>12000000000</v>
      </c>
      <c r="E525" s="18">
        <f t="shared" si="17"/>
        <v>11886020749</v>
      </c>
      <c r="F525" s="18">
        <f t="shared" si="17"/>
        <v>113979251</v>
      </c>
      <c r="G525" s="18">
        <f t="shared" si="17"/>
        <v>0</v>
      </c>
      <c r="H525" s="18">
        <f t="shared" si="18"/>
        <v>99.05017290833334</v>
      </c>
    </row>
    <row r="526" spans="1:8" ht="15">
      <c r="A526" s="17" t="s">
        <v>286</v>
      </c>
      <c r="B526" s="18">
        <f aca="true" t="shared" si="19" ref="B526:G526">+B527+B528+B529+B530</f>
        <v>829252028000</v>
      </c>
      <c r="C526" s="18">
        <f t="shared" si="19"/>
        <v>17542593136</v>
      </c>
      <c r="D526" s="18">
        <f t="shared" si="19"/>
        <v>846794621136</v>
      </c>
      <c r="E526" s="18">
        <f t="shared" si="19"/>
        <v>858187522037</v>
      </c>
      <c r="F526" s="18">
        <f t="shared" si="19"/>
        <v>-11392900901</v>
      </c>
      <c r="G526" s="18">
        <f t="shared" si="19"/>
        <v>-1560704</v>
      </c>
      <c r="H526" s="18">
        <f t="shared" si="18"/>
        <v>101.34541488769923</v>
      </c>
    </row>
    <row r="527" spans="1:8" ht="15">
      <c r="A527" s="19" t="s">
        <v>287</v>
      </c>
      <c r="B527" s="20">
        <f aca="true" t="shared" si="20" ref="B527:G527">+B623</f>
        <v>8142913000</v>
      </c>
      <c r="C527" s="20">
        <f t="shared" si="20"/>
        <v>0</v>
      </c>
      <c r="D527" s="20">
        <f t="shared" si="20"/>
        <v>8142913000</v>
      </c>
      <c r="E527" s="20">
        <f t="shared" si="20"/>
        <v>6069548360</v>
      </c>
      <c r="F527" s="20">
        <f t="shared" si="20"/>
        <v>2073364640</v>
      </c>
      <c r="G527" s="20">
        <f t="shared" si="20"/>
        <v>-1560704</v>
      </c>
      <c r="H527" s="21">
        <f t="shared" si="18"/>
        <v>74.5378018898151</v>
      </c>
    </row>
    <row r="528" spans="1:8" ht="30">
      <c r="A528" s="19" t="s">
        <v>288</v>
      </c>
      <c r="B528" s="22">
        <f aca="true" t="shared" si="21" ref="B528:G529">+B630</f>
        <v>9384000000</v>
      </c>
      <c r="C528" s="22">
        <f t="shared" si="21"/>
        <v>0</v>
      </c>
      <c r="D528" s="22">
        <f t="shared" si="21"/>
        <v>9384000000</v>
      </c>
      <c r="E528" s="22">
        <f t="shared" si="21"/>
        <v>5890022101</v>
      </c>
      <c r="F528" s="22">
        <f t="shared" si="21"/>
        <v>3493977899</v>
      </c>
      <c r="G528" s="22">
        <f t="shared" si="21"/>
        <v>0</v>
      </c>
      <c r="H528" s="21">
        <f t="shared" si="18"/>
        <v>62.76664643009377</v>
      </c>
    </row>
    <row r="529" spans="1:8" ht="30">
      <c r="A529" s="19" t="s">
        <v>289</v>
      </c>
      <c r="B529" s="20">
        <f t="shared" si="21"/>
        <v>196997717000</v>
      </c>
      <c r="C529" s="20">
        <f t="shared" si="21"/>
        <v>20199342792</v>
      </c>
      <c r="D529" s="20">
        <f t="shared" si="21"/>
        <v>217197059792</v>
      </c>
      <c r="E529" s="20">
        <f t="shared" si="21"/>
        <v>234157303232</v>
      </c>
      <c r="F529" s="20">
        <f t="shared" si="21"/>
        <v>-16960243440</v>
      </c>
      <c r="G529" s="20">
        <f t="shared" si="21"/>
        <v>0</v>
      </c>
      <c r="H529" s="21">
        <f t="shared" si="18"/>
        <v>107.80868924111684</v>
      </c>
    </row>
    <row r="530" spans="1:8" ht="30">
      <c r="A530" s="19" t="s">
        <v>290</v>
      </c>
      <c r="B530" s="20">
        <f aca="true" t="shared" si="22" ref="B530:G530">+B636</f>
        <v>614727398000</v>
      </c>
      <c r="C530" s="20">
        <f t="shared" si="22"/>
        <v>-2656749656</v>
      </c>
      <c r="D530" s="20">
        <f t="shared" si="22"/>
        <v>612070648344</v>
      </c>
      <c r="E530" s="20">
        <f t="shared" si="22"/>
        <v>612070648344</v>
      </c>
      <c r="F530" s="20">
        <f t="shared" si="22"/>
        <v>0</v>
      </c>
      <c r="G530" s="20">
        <f t="shared" si="22"/>
        <v>0</v>
      </c>
      <c r="H530" s="21">
        <f t="shared" si="18"/>
        <v>100</v>
      </c>
    </row>
    <row r="531" spans="1:8" ht="15">
      <c r="A531" s="17" t="s">
        <v>291</v>
      </c>
      <c r="B531" s="18">
        <f aca="true" t="shared" si="23" ref="B531:G532">+B642</f>
        <v>1833950407000</v>
      </c>
      <c r="C531" s="18">
        <f t="shared" si="23"/>
        <v>376839093442</v>
      </c>
      <c r="D531" s="18">
        <f t="shared" si="23"/>
        <v>2210789500442</v>
      </c>
      <c r="E531" s="18">
        <f t="shared" si="23"/>
        <v>2274076012771</v>
      </c>
      <c r="F531" s="18">
        <f t="shared" si="23"/>
        <v>-63286512329</v>
      </c>
      <c r="G531" s="18">
        <f t="shared" si="23"/>
        <v>-17848273</v>
      </c>
      <c r="H531" s="18">
        <f t="shared" si="18"/>
        <v>102.86262044922627</v>
      </c>
    </row>
    <row r="532" spans="1:8" ht="15">
      <c r="A532" s="19" t="s">
        <v>292</v>
      </c>
      <c r="B532" s="22">
        <f t="shared" si="23"/>
        <v>1833950407000</v>
      </c>
      <c r="C532" s="22">
        <f t="shared" si="23"/>
        <v>376839093442</v>
      </c>
      <c r="D532" s="22">
        <f t="shared" si="23"/>
        <v>2210789500442</v>
      </c>
      <c r="E532" s="22">
        <f t="shared" si="23"/>
        <v>2274076012771</v>
      </c>
      <c r="F532" s="22">
        <f t="shared" si="23"/>
        <v>-63286512329</v>
      </c>
      <c r="G532" s="22">
        <f t="shared" si="23"/>
        <v>-17848273</v>
      </c>
      <c r="H532" s="18">
        <f t="shared" si="18"/>
        <v>102.86262044922627</v>
      </c>
    </row>
    <row r="533" spans="1:8" ht="15">
      <c r="A533" s="19" t="s">
        <v>293</v>
      </c>
      <c r="B533" s="22">
        <f>SUM(B531-B532)</f>
        <v>0</v>
      </c>
      <c r="C533" s="22">
        <f aca="true" t="shared" si="24" ref="C533:H533">SUM(C531-C532)</f>
        <v>0</v>
      </c>
      <c r="D533" s="22">
        <f t="shared" si="24"/>
        <v>0</v>
      </c>
      <c r="E533" s="22">
        <f t="shared" si="24"/>
        <v>0</v>
      </c>
      <c r="F533" s="22">
        <f t="shared" si="24"/>
        <v>0</v>
      </c>
      <c r="G533" s="22">
        <f t="shared" si="24"/>
        <v>0</v>
      </c>
      <c r="H533" s="25">
        <f t="shared" si="24"/>
        <v>0</v>
      </c>
    </row>
    <row r="534" spans="1:6" ht="15.75">
      <c r="A534" s="2" t="s">
        <v>262</v>
      </c>
      <c r="B534" s="2"/>
      <c r="C534" s="2"/>
      <c r="D534" s="2"/>
      <c r="E534" s="2"/>
      <c r="F534" s="2"/>
    </row>
    <row r="535" spans="1:3" ht="15">
      <c r="A535" s="26"/>
      <c r="B535" s="27"/>
      <c r="C535" s="27"/>
    </row>
    <row r="536" spans="1:7" ht="15">
      <c r="A536" s="28"/>
      <c r="B536" s="29"/>
      <c r="C536" s="29"/>
      <c r="D536" s="29"/>
      <c r="E536" s="29"/>
      <c r="F536" s="29"/>
      <c r="G536" s="29"/>
    </row>
    <row r="537" spans="1:7" ht="15">
      <c r="A537" s="28"/>
      <c r="B537" s="29"/>
      <c r="C537" s="29"/>
      <c r="D537" s="29"/>
      <c r="E537" s="29"/>
      <c r="F537" s="29"/>
      <c r="G537" s="29"/>
    </row>
    <row r="538" ht="15">
      <c r="A538" s="30"/>
    </row>
    <row r="539" spans="1:7" ht="15.75" thickBot="1">
      <c r="A539" s="46" t="s">
        <v>383</v>
      </c>
      <c r="B539" s="46"/>
      <c r="C539" s="46"/>
      <c r="D539" s="46"/>
      <c r="E539" s="46"/>
      <c r="F539" s="46"/>
      <c r="G539" s="46"/>
    </row>
    <row r="540" spans="1:8" ht="27" thickBot="1">
      <c r="A540" s="12" t="s">
        <v>263</v>
      </c>
      <c r="B540" s="13">
        <f aca="true" t="shared" si="25" ref="B540:G540">+B541+B591+B622</f>
        <v>1833950407000</v>
      </c>
      <c r="C540" s="13">
        <f t="shared" si="25"/>
        <v>376839093442</v>
      </c>
      <c r="D540" s="13">
        <f t="shared" si="25"/>
        <v>2210789500442</v>
      </c>
      <c r="E540" s="13">
        <f t="shared" si="25"/>
        <v>2274076012771</v>
      </c>
      <c r="F540" s="13">
        <f t="shared" si="25"/>
        <v>-63286512329</v>
      </c>
      <c r="G540" s="13">
        <f t="shared" si="25"/>
        <v>-17848273</v>
      </c>
      <c r="H540" s="13">
        <f aca="true" t="shared" si="26" ref="H540:H601">+E540/D540*100</f>
        <v>102.86262044922627</v>
      </c>
    </row>
    <row r="541" spans="1:8" ht="15.75" thickBot="1">
      <c r="A541" s="12" t="s">
        <v>294</v>
      </c>
      <c r="B541" s="13">
        <f aca="true" t="shared" si="27" ref="B541:G541">+B542+B566</f>
        <v>963789662000</v>
      </c>
      <c r="C541" s="13">
        <f t="shared" si="27"/>
        <v>71197468419</v>
      </c>
      <c r="D541" s="13">
        <f t="shared" si="27"/>
        <v>1034987130419</v>
      </c>
      <c r="E541" s="13">
        <f t="shared" si="27"/>
        <v>1083416545053</v>
      </c>
      <c r="F541" s="13">
        <f t="shared" si="27"/>
        <v>-48429414634</v>
      </c>
      <c r="G541" s="13">
        <f t="shared" si="27"/>
        <v>-11273568</v>
      </c>
      <c r="H541" s="13">
        <f t="shared" si="26"/>
        <v>104.67922867933575</v>
      </c>
    </row>
    <row r="542" spans="1:8" ht="15.75" thickBot="1">
      <c r="A542" s="12" t="s">
        <v>265</v>
      </c>
      <c r="B542" s="31">
        <f aca="true" t="shared" si="28" ref="B542:G542">+B543+B549</f>
        <v>757518307000</v>
      </c>
      <c r="C542" s="31">
        <f t="shared" si="28"/>
        <v>50211886225</v>
      </c>
      <c r="D542" s="31">
        <f t="shared" si="28"/>
        <v>807730193225</v>
      </c>
      <c r="E542" s="31">
        <f t="shared" si="28"/>
        <v>849777221414</v>
      </c>
      <c r="F542" s="31">
        <f t="shared" si="28"/>
        <v>-42047028189</v>
      </c>
      <c r="G542" s="31">
        <f t="shared" si="28"/>
        <v>-10466572</v>
      </c>
      <c r="H542" s="13">
        <f t="shared" si="26"/>
        <v>105.20557836535987</v>
      </c>
    </row>
    <row r="543" spans="1:8" ht="15">
      <c r="A543" s="32" t="s">
        <v>266</v>
      </c>
      <c r="B543" s="25">
        <f aca="true" t="shared" si="29" ref="B543:G543">+B544+B545+B546+B547+B548</f>
        <v>392581200000</v>
      </c>
      <c r="C543" s="25">
        <f t="shared" si="29"/>
        <v>34539656944</v>
      </c>
      <c r="D543" s="25">
        <f t="shared" si="29"/>
        <v>427120856944</v>
      </c>
      <c r="E543" s="25">
        <f t="shared" si="29"/>
        <v>459195136514</v>
      </c>
      <c r="F543" s="25">
        <f t="shared" si="29"/>
        <v>-32074279570</v>
      </c>
      <c r="G543" s="25">
        <f t="shared" si="29"/>
        <v>0</v>
      </c>
      <c r="H543" s="16">
        <f t="shared" si="26"/>
        <v>107.50941543793664</v>
      </c>
    </row>
    <row r="544" spans="1:8" ht="30">
      <c r="A544" s="23" t="s">
        <v>295</v>
      </c>
      <c r="B544" s="41">
        <f aca="true" t="shared" si="30" ref="B544:G544">+B15+B140+B177+B265</f>
        <v>42820000000</v>
      </c>
      <c r="C544" s="20">
        <f t="shared" si="30"/>
        <v>4707437348</v>
      </c>
      <c r="D544" s="20">
        <f t="shared" si="30"/>
        <v>47527437348</v>
      </c>
      <c r="E544" s="20">
        <f t="shared" si="30"/>
        <v>49069911596</v>
      </c>
      <c r="F544" s="20">
        <f t="shared" si="30"/>
        <v>-1542474248</v>
      </c>
      <c r="G544" s="20">
        <f t="shared" si="30"/>
        <v>0</v>
      </c>
      <c r="H544" s="21">
        <f t="shared" si="26"/>
        <v>103.24543954833052</v>
      </c>
    </row>
    <row r="545" spans="1:8" ht="15">
      <c r="A545" s="23" t="s">
        <v>296</v>
      </c>
      <c r="B545" s="41">
        <f aca="true" t="shared" si="31" ref="B545:G545">+B17+B179+B258+B267</f>
        <v>272813736000</v>
      </c>
      <c r="C545" s="20">
        <f t="shared" si="31"/>
        <v>22999454197</v>
      </c>
      <c r="D545" s="20">
        <f t="shared" si="31"/>
        <v>295813190197</v>
      </c>
      <c r="E545" s="20">
        <f t="shared" si="31"/>
        <v>317707918093</v>
      </c>
      <c r="F545" s="20">
        <f t="shared" si="31"/>
        <v>-21894727896</v>
      </c>
      <c r="G545" s="20">
        <f t="shared" si="31"/>
        <v>0</v>
      </c>
      <c r="H545" s="21">
        <f t="shared" si="26"/>
        <v>107.40153874863354</v>
      </c>
    </row>
    <row r="546" spans="1:8" ht="30">
      <c r="A546" s="23" t="s">
        <v>297</v>
      </c>
      <c r="B546" s="41">
        <f aca="true" t="shared" si="32" ref="B546:G546">+B142</f>
        <v>25532568000</v>
      </c>
      <c r="C546" s="20">
        <f t="shared" si="32"/>
        <v>2267644392</v>
      </c>
      <c r="D546" s="20">
        <f t="shared" si="32"/>
        <v>27800212392</v>
      </c>
      <c r="E546" s="20">
        <f t="shared" si="32"/>
        <v>30808922583</v>
      </c>
      <c r="F546" s="20">
        <f t="shared" si="32"/>
        <v>-3008710191</v>
      </c>
      <c r="G546" s="20">
        <f t="shared" si="32"/>
        <v>0</v>
      </c>
      <c r="H546" s="21">
        <f t="shared" si="26"/>
        <v>110.82261584399194</v>
      </c>
    </row>
    <row r="547" spans="1:8" ht="30">
      <c r="A547" s="23" t="s">
        <v>298</v>
      </c>
      <c r="B547" s="41">
        <f aca="true" t="shared" si="33" ref="B547:G547">+B144</f>
        <v>51065135000</v>
      </c>
      <c r="C547" s="20">
        <f t="shared" si="33"/>
        <v>4535288785</v>
      </c>
      <c r="D547" s="20">
        <f t="shared" si="33"/>
        <v>55600423785</v>
      </c>
      <c r="E547" s="20">
        <f t="shared" si="33"/>
        <v>61197208341</v>
      </c>
      <c r="F547" s="20">
        <f t="shared" si="33"/>
        <v>-5596784556</v>
      </c>
      <c r="G547" s="20">
        <f t="shared" si="33"/>
        <v>0</v>
      </c>
      <c r="H547" s="21">
        <f t="shared" si="26"/>
        <v>110.06608254937422</v>
      </c>
    </row>
    <row r="548" spans="1:8" ht="30">
      <c r="A548" s="23" t="s">
        <v>299</v>
      </c>
      <c r="B548" s="41">
        <f aca="true" t="shared" si="34" ref="B548:G548">+B305</f>
        <v>349761000</v>
      </c>
      <c r="C548" s="20">
        <f t="shared" si="34"/>
        <v>29832222</v>
      </c>
      <c r="D548" s="20">
        <f t="shared" si="34"/>
        <v>379593222</v>
      </c>
      <c r="E548" s="20">
        <f t="shared" si="34"/>
        <v>411175901</v>
      </c>
      <c r="F548" s="20">
        <f t="shared" si="34"/>
        <v>-31582679</v>
      </c>
      <c r="G548" s="20">
        <f t="shared" si="34"/>
        <v>0</v>
      </c>
      <c r="H548" s="21">
        <f t="shared" si="26"/>
        <v>108.32013776052092</v>
      </c>
    </row>
    <row r="549" spans="1:8" ht="15">
      <c r="A549" s="19" t="s">
        <v>300</v>
      </c>
      <c r="B549" s="20">
        <f aca="true" t="shared" si="35" ref="B549:G549">+B550+B551+B552+B553+B554+B555+B556+B557+B558+B559+B560+B561+B562+B563+B564+B565</f>
        <v>364937107000</v>
      </c>
      <c r="C549" s="20">
        <f t="shared" si="35"/>
        <v>15672229281</v>
      </c>
      <c r="D549" s="20">
        <f t="shared" si="35"/>
        <v>380609336281</v>
      </c>
      <c r="E549" s="20">
        <f t="shared" si="35"/>
        <v>390582084900</v>
      </c>
      <c r="F549" s="20">
        <f t="shared" si="35"/>
        <v>-9972748619</v>
      </c>
      <c r="G549" s="20">
        <f t="shared" si="35"/>
        <v>-10466572</v>
      </c>
      <c r="H549" s="21">
        <f t="shared" si="26"/>
        <v>102.62020598770525</v>
      </c>
    </row>
    <row r="550" spans="1:8" ht="30">
      <c r="A550" s="23" t="s">
        <v>301</v>
      </c>
      <c r="B550" s="41">
        <f aca="true" t="shared" si="36" ref="B550:G550">+B19+B146+B181+B269</f>
        <v>16455900000</v>
      </c>
      <c r="C550" s="20">
        <f t="shared" si="36"/>
        <v>0</v>
      </c>
      <c r="D550" s="20">
        <f t="shared" si="36"/>
        <v>16455900000</v>
      </c>
      <c r="E550" s="20">
        <f t="shared" si="36"/>
        <v>18275346000</v>
      </c>
      <c r="F550" s="20">
        <f t="shared" si="36"/>
        <v>-1819446000</v>
      </c>
      <c r="G550" s="20">
        <f t="shared" si="36"/>
        <v>0</v>
      </c>
      <c r="H550" s="21">
        <f t="shared" si="26"/>
        <v>111.05649645415929</v>
      </c>
    </row>
    <row r="551" spans="1:8" ht="30">
      <c r="A551" s="23" t="s">
        <v>302</v>
      </c>
      <c r="B551" s="41">
        <f aca="true" t="shared" si="37" ref="B551:G551">+B21+B148+B183+B271</f>
        <v>179858600000</v>
      </c>
      <c r="C551" s="20">
        <f t="shared" si="37"/>
        <v>11099841448</v>
      </c>
      <c r="D551" s="20">
        <f t="shared" si="37"/>
        <v>190958441448</v>
      </c>
      <c r="E551" s="20">
        <f t="shared" si="37"/>
        <v>193287304529</v>
      </c>
      <c r="F551" s="20">
        <f t="shared" si="37"/>
        <v>-2328863081</v>
      </c>
      <c r="G551" s="20">
        <f t="shared" si="37"/>
        <v>0</v>
      </c>
      <c r="H551" s="21">
        <f t="shared" si="26"/>
        <v>101.21956540037753</v>
      </c>
    </row>
    <row r="552" spans="1:8" ht="30">
      <c r="A552" s="23" t="s">
        <v>303</v>
      </c>
      <c r="B552" s="41">
        <f aca="true" t="shared" si="38" ref="B552:G552">+B23+B150+B185+B273</f>
        <v>2059187000</v>
      </c>
      <c r="C552" s="20">
        <f t="shared" si="38"/>
        <v>1035666018</v>
      </c>
      <c r="D552" s="20">
        <f t="shared" si="38"/>
        <v>3094853018</v>
      </c>
      <c r="E552" s="20">
        <f t="shared" si="38"/>
        <v>3740859751</v>
      </c>
      <c r="F552" s="20">
        <f t="shared" si="38"/>
        <v>-646006733</v>
      </c>
      <c r="G552" s="20">
        <f t="shared" si="38"/>
        <v>0</v>
      </c>
      <c r="H552" s="21">
        <f t="shared" si="26"/>
        <v>120.87358363200951</v>
      </c>
    </row>
    <row r="553" spans="1:8" ht="30">
      <c r="A553" s="23" t="s">
        <v>304</v>
      </c>
      <c r="B553" s="41">
        <f aca="true" t="shared" si="39" ref="B553:G553">+B25+B152+B187+B275+B310</f>
        <v>11646706000</v>
      </c>
      <c r="C553" s="20">
        <f t="shared" si="39"/>
        <v>1138872</v>
      </c>
      <c r="D553" s="20">
        <f t="shared" si="39"/>
        <v>11647844872</v>
      </c>
      <c r="E553" s="20">
        <f t="shared" si="39"/>
        <v>13267688566</v>
      </c>
      <c r="F553" s="20">
        <f t="shared" si="39"/>
        <v>-1619843694</v>
      </c>
      <c r="G553" s="20">
        <f t="shared" si="39"/>
        <v>0</v>
      </c>
      <c r="H553" s="21">
        <f t="shared" si="26"/>
        <v>113.90681033101589</v>
      </c>
    </row>
    <row r="554" spans="1:8" ht="30">
      <c r="A554" s="23" t="s">
        <v>305</v>
      </c>
      <c r="B554" s="41">
        <f aca="true" t="shared" si="40" ref="B554:G554">+B27+B154+B189+B277+B312</f>
        <v>68081972000</v>
      </c>
      <c r="C554" s="20">
        <f t="shared" si="40"/>
        <v>1730241556</v>
      </c>
      <c r="D554" s="20">
        <f t="shared" si="40"/>
        <v>69812213556</v>
      </c>
      <c r="E554" s="20">
        <f t="shared" si="40"/>
        <v>78133048903</v>
      </c>
      <c r="F554" s="20">
        <f t="shared" si="40"/>
        <v>-8320835347</v>
      </c>
      <c r="G554" s="20">
        <f t="shared" si="40"/>
        <v>0</v>
      </c>
      <c r="H554" s="21">
        <f t="shared" si="26"/>
        <v>111.91888198807136</v>
      </c>
    </row>
    <row r="555" spans="1:8" ht="30">
      <c r="A555" s="23" t="s">
        <v>306</v>
      </c>
      <c r="B555" s="41">
        <f aca="true" t="shared" si="41" ref="B555:G555">+B29+B156+B191+B279</f>
        <v>8766395000</v>
      </c>
      <c r="C555" s="20">
        <f t="shared" si="41"/>
        <v>0</v>
      </c>
      <c r="D555" s="20">
        <f t="shared" si="41"/>
        <v>8766395000</v>
      </c>
      <c r="E555" s="20">
        <f t="shared" si="41"/>
        <v>8237688000</v>
      </c>
      <c r="F555" s="20">
        <f t="shared" si="41"/>
        <v>528707000</v>
      </c>
      <c r="G555" s="20">
        <f t="shared" si="41"/>
        <v>0</v>
      </c>
      <c r="H555" s="21">
        <f t="shared" si="26"/>
        <v>93.96893477877737</v>
      </c>
    </row>
    <row r="556" spans="1:8" ht="30">
      <c r="A556" s="23" t="s">
        <v>307</v>
      </c>
      <c r="B556" s="41">
        <f aca="true" t="shared" si="42" ref="B556:G556">+B99</f>
        <v>12620297000</v>
      </c>
      <c r="C556" s="20">
        <f t="shared" si="42"/>
        <v>0</v>
      </c>
      <c r="D556" s="20">
        <f t="shared" si="42"/>
        <v>12620297000</v>
      </c>
      <c r="E556" s="20">
        <f t="shared" si="42"/>
        <v>9138338880</v>
      </c>
      <c r="F556" s="20">
        <f t="shared" si="42"/>
        <v>3481958120</v>
      </c>
      <c r="G556" s="20">
        <f t="shared" si="42"/>
        <v>-4157158</v>
      </c>
      <c r="H556" s="21">
        <f t="shared" si="26"/>
        <v>72.40985596456248</v>
      </c>
    </row>
    <row r="557" spans="1:8" ht="30">
      <c r="A557" s="23" t="s">
        <v>308</v>
      </c>
      <c r="B557" s="41">
        <f aca="true" t="shared" si="43" ref="B557:G557">+B117+B119</f>
        <v>4291510000</v>
      </c>
      <c r="C557" s="20">
        <f t="shared" si="43"/>
        <v>0</v>
      </c>
      <c r="D557" s="20">
        <f t="shared" si="43"/>
        <v>4291510000</v>
      </c>
      <c r="E557" s="20">
        <f t="shared" si="43"/>
        <v>3880959308</v>
      </c>
      <c r="F557" s="20">
        <f t="shared" si="43"/>
        <v>410550692</v>
      </c>
      <c r="G557" s="20">
        <f t="shared" si="43"/>
        <v>-2211696</v>
      </c>
      <c r="H557" s="21">
        <f t="shared" si="26"/>
        <v>90.43342105692402</v>
      </c>
    </row>
    <row r="558" spans="1:8" ht="30">
      <c r="A558" s="23" t="s">
        <v>309</v>
      </c>
      <c r="B558" s="41">
        <f aca="true" t="shared" si="44" ref="B558:G558">+B127</f>
        <v>8230280000</v>
      </c>
      <c r="C558" s="20">
        <f t="shared" si="44"/>
        <v>0</v>
      </c>
      <c r="D558" s="20">
        <f t="shared" si="44"/>
        <v>8230280000</v>
      </c>
      <c r="E558" s="20">
        <f t="shared" si="44"/>
        <v>4763363320</v>
      </c>
      <c r="F558" s="20">
        <f t="shared" si="44"/>
        <v>3466916680</v>
      </c>
      <c r="G558" s="20">
        <f t="shared" si="44"/>
        <v>-4079318</v>
      </c>
      <c r="H558" s="21">
        <f t="shared" si="26"/>
        <v>57.87607857812856</v>
      </c>
    </row>
    <row r="559" spans="1:8" ht="30">
      <c r="A559" s="23" t="s">
        <v>310</v>
      </c>
      <c r="B559" s="41">
        <f aca="true" t="shared" si="45" ref="B559:G559">+B31+B158+B193+B281</f>
        <v>31879638000</v>
      </c>
      <c r="C559" s="20">
        <f t="shared" si="45"/>
        <v>1805341387</v>
      </c>
      <c r="D559" s="20">
        <f t="shared" si="45"/>
        <v>33684979387</v>
      </c>
      <c r="E559" s="20">
        <f t="shared" si="45"/>
        <v>35959508550</v>
      </c>
      <c r="F559" s="20">
        <f t="shared" si="45"/>
        <v>-2274529163</v>
      </c>
      <c r="G559" s="20">
        <f t="shared" si="45"/>
        <v>0</v>
      </c>
      <c r="H559" s="21">
        <f t="shared" si="26"/>
        <v>106.7523543264444</v>
      </c>
    </row>
    <row r="560" spans="1:8" ht="30">
      <c r="A560" s="23" t="s">
        <v>311</v>
      </c>
      <c r="B560" s="41">
        <f aca="true" t="shared" si="46" ref="B560:G560">+B135</f>
        <v>2134017000</v>
      </c>
      <c r="C560" s="20">
        <f t="shared" si="46"/>
        <v>0</v>
      </c>
      <c r="D560" s="20">
        <f t="shared" si="46"/>
        <v>2134017000</v>
      </c>
      <c r="E560" s="20">
        <f t="shared" si="46"/>
        <v>2128644344</v>
      </c>
      <c r="F560" s="20">
        <f t="shared" si="46"/>
        <v>5372656</v>
      </c>
      <c r="G560" s="20">
        <f t="shared" si="46"/>
        <v>0</v>
      </c>
      <c r="H560" s="21">
        <f t="shared" si="26"/>
        <v>99.74823743203545</v>
      </c>
    </row>
    <row r="561" spans="1:8" ht="30">
      <c r="A561" s="23" t="s">
        <v>312</v>
      </c>
      <c r="B561" s="41">
        <f aca="true" t="shared" si="47" ref="B561:G561">+B109</f>
        <v>835323000</v>
      </c>
      <c r="C561" s="20">
        <f t="shared" si="47"/>
        <v>0</v>
      </c>
      <c r="D561" s="20">
        <f t="shared" si="47"/>
        <v>835323000</v>
      </c>
      <c r="E561" s="20">
        <f t="shared" si="47"/>
        <v>937665469</v>
      </c>
      <c r="F561" s="20">
        <f t="shared" si="47"/>
        <v>-102342469</v>
      </c>
      <c r="G561" s="20">
        <f t="shared" si="47"/>
        <v>-18400</v>
      </c>
      <c r="H561" s="21">
        <f t="shared" si="26"/>
        <v>112.25184377779614</v>
      </c>
    </row>
    <row r="562" spans="1:8" ht="45">
      <c r="A562" s="23" t="s">
        <v>313</v>
      </c>
      <c r="B562" s="41">
        <f aca="true" t="shared" si="48" ref="B562:G562">+B91</f>
        <v>1256110000</v>
      </c>
      <c r="C562" s="20">
        <f t="shared" si="48"/>
        <v>0</v>
      </c>
      <c r="D562" s="20">
        <f t="shared" si="48"/>
        <v>1256110000</v>
      </c>
      <c r="E562" s="20">
        <f t="shared" si="48"/>
        <v>1145610936</v>
      </c>
      <c r="F562" s="20">
        <f t="shared" si="48"/>
        <v>110499064</v>
      </c>
      <c r="G562" s="20">
        <f t="shared" si="48"/>
        <v>0</v>
      </c>
      <c r="H562" s="21">
        <f t="shared" si="26"/>
        <v>91.20307425305108</v>
      </c>
    </row>
    <row r="563" spans="1:8" ht="15">
      <c r="A563" s="23" t="s">
        <v>314</v>
      </c>
      <c r="B563" s="41">
        <f aca="true" t="shared" si="49" ref="B563:G563">+B63</f>
        <v>9285000000</v>
      </c>
      <c r="C563" s="20">
        <f t="shared" si="49"/>
        <v>0</v>
      </c>
      <c r="D563" s="20">
        <f t="shared" si="49"/>
        <v>9285000000</v>
      </c>
      <c r="E563" s="20">
        <f t="shared" si="49"/>
        <v>11050317778</v>
      </c>
      <c r="F563" s="20">
        <f t="shared" si="49"/>
        <v>-1765317778</v>
      </c>
      <c r="G563" s="20">
        <f t="shared" si="49"/>
        <v>0</v>
      </c>
      <c r="H563" s="21">
        <f t="shared" si="26"/>
        <v>119.01257703823372</v>
      </c>
    </row>
    <row r="564" spans="1:8" ht="30">
      <c r="A564" s="23" t="s">
        <v>315</v>
      </c>
      <c r="B564" s="41">
        <f aca="true" t="shared" si="50" ref="B564:G564">+B68</f>
        <v>2198038000</v>
      </c>
      <c r="C564" s="20">
        <f t="shared" si="50"/>
        <v>0</v>
      </c>
      <c r="D564" s="20">
        <f t="shared" si="50"/>
        <v>2198038000</v>
      </c>
      <c r="E564" s="20">
        <f t="shared" si="50"/>
        <v>2100988069</v>
      </c>
      <c r="F564" s="20">
        <f t="shared" si="50"/>
        <v>97049931</v>
      </c>
      <c r="G564" s="20">
        <f t="shared" si="50"/>
        <v>0</v>
      </c>
      <c r="H564" s="21">
        <f t="shared" si="26"/>
        <v>95.58470185683778</v>
      </c>
    </row>
    <row r="565" spans="1:8" ht="30">
      <c r="A565" s="23" t="s">
        <v>316</v>
      </c>
      <c r="B565" s="41">
        <f aca="true" t="shared" si="51" ref="B565:G565">+B83</f>
        <v>5338134000</v>
      </c>
      <c r="C565" s="20">
        <f t="shared" si="51"/>
        <v>0</v>
      </c>
      <c r="D565" s="20">
        <f t="shared" si="51"/>
        <v>5338134000</v>
      </c>
      <c r="E565" s="20">
        <f t="shared" si="51"/>
        <v>4534752497</v>
      </c>
      <c r="F565" s="20">
        <f t="shared" si="51"/>
        <v>803381503</v>
      </c>
      <c r="G565" s="20">
        <f t="shared" si="51"/>
        <v>0</v>
      </c>
      <c r="H565" s="21">
        <f t="shared" si="26"/>
        <v>84.95014357076836</v>
      </c>
    </row>
    <row r="566" spans="1:8" ht="26.25">
      <c r="A566" s="17" t="s">
        <v>317</v>
      </c>
      <c r="B566" s="33">
        <f aca="true" t="shared" si="52" ref="B566:G566">+B567+B573+B577+B581+B583+B585+B586+B587+B588+B589+B590</f>
        <v>206271355000</v>
      </c>
      <c r="C566" s="33">
        <f t="shared" si="52"/>
        <v>20985582194</v>
      </c>
      <c r="D566" s="33">
        <f t="shared" si="52"/>
        <v>227256937194</v>
      </c>
      <c r="E566" s="33">
        <f t="shared" si="52"/>
        <v>233639323639</v>
      </c>
      <c r="F566" s="33">
        <f t="shared" si="52"/>
        <v>-6382386445</v>
      </c>
      <c r="G566" s="33">
        <f t="shared" si="52"/>
        <v>-806996</v>
      </c>
      <c r="H566" s="18">
        <f t="shared" si="26"/>
        <v>102.80844515630851</v>
      </c>
    </row>
    <row r="567" spans="1:8" ht="15">
      <c r="A567" s="19" t="s">
        <v>269</v>
      </c>
      <c r="B567" s="20">
        <f aca="true" t="shared" si="53" ref="B567:G567">+B568+B570</f>
        <v>6274380000</v>
      </c>
      <c r="C567" s="20">
        <f t="shared" si="53"/>
        <v>362356543</v>
      </c>
      <c r="D567" s="20">
        <f t="shared" si="53"/>
        <v>6636736543</v>
      </c>
      <c r="E567" s="20">
        <f t="shared" si="53"/>
        <v>5173020719</v>
      </c>
      <c r="F567" s="20">
        <f t="shared" si="53"/>
        <v>1463715824</v>
      </c>
      <c r="G567" s="20">
        <f t="shared" si="53"/>
        <v>0</v>
      </c>
      <c r="H567" s="21">
        <f t="shared" si="26"/>
        <v>77.94524741917272</v>
      </c>
    </row>
    <row r="568" spans="1:8" ht="30">
      <c r="A568" s="19" t="s">
        <v>318</v>
      </c>
      <c r="B568" s="20">
        <f aca="true" t="shared" si="54" ref="B568:G568">+B569</f>
        <v>5781231000</v>
      </c>
      <c r="C568" s="20">
        <f t="shared" si="54"/>
        <v>0</v>
      </c>
      <c r="D568" s="20">
        <f t="shared" si="54"/>
        <v>5781231000</v>
      </c>
      <c r="E568" s="20">
        <f t="shared" si="54"/>
        <v>4417491052</v>
      </c>
      <c r="F568" s="20">
        <f t="shared" si="54"/>
        <v>1363739948</v>
      </c>
      <c r="G568" s="20">
        <f t="shared" si="54"/>
        <v>0</v>
      </c>
      <c r="H568" s="21">
        <f t="shared" si="26"/>
        <v>76.41090715800838</v>
      </c>
    </row>
    <row r="569" spans="1:8" ht="30">
      <c r="A569" s="23" t="s">
        <v>319</v>
      </c>
      <c r="B569" s="41">
        <f aca="true" t="shared" si="55" ref="B569:G569">+B43+B168+B203+B291</f>
        <v>5781231000</v>
      </c>
      <c r="C569" s="20">
        <f t="shared" si="55"/>
        <v>0</v>
      </c>
      <c r="D569" s="20">
        <f t="shared" si="55"/>
        <v>5781231000</v>
      </c>
      <c r="E569" s="20">
        <f t="shared" si="55"/>
        <v>4417491052</v>
      </c>
      <c r="F569" s="20">
        <f t="shared" si="55"/>
        <v>1363739948</v>
      </c>
      <c r="G569" s="20">
        <f t="shared" si="55"/>
        <v>0</v>
      </c>
      <c r="H569" s="21">
        <f t="shared" si="26"/>
        <v>76.41090715800838</v>
      </c>
    </row>
    <row r="570" spans="1:8" ht="15">
      <c r="A570" s="19" t="s">
        <v>320</v>
      </c>
      <c r="B570" s="20">
        <f aca="true" t="shared" si="56" ref="B570:G570">+B571+B572</f>
        <v>493149000</v>
      </c>
      <c r="C570" s="20">
        <f t="shared" si="56"/>
        <v>362356543</v>
      </c>
      <c r="D570" s="20">
        <f t="shared" si="56"/>
        <v>855505543</v>
      </c>
      <c r="E570" s="20">
        <f t="shared" si="56"/>
        <v>755529667</v>
      </c>
      <c r="F570" s="20">
        <f t="shared" si="56"/>
        <v>99975876</v>
      </c>
      <c r="G570" s="20">
        <f t="shared" si="56"/>
        <v>0</v>
      </c>
      <c r="H570" s="21">
        <f t="shared" si="26"/>
        <v>88.31382487021479</v>
      </c>
    </row>
    <row r="571" spans="1:8" ht="45">
      <c r="A571" s="23" t="s">
        <v>321</v>
      </c>
      <c r="B571" s="41">
        <f aca="true" t="shared" si="57" ref="B571:G571">+B45+B170+B205+B293</f>
        <v>268919000</v>
      </c>
      <c r="C571" s="20">
        <f t="shared" si="57"/>
        <v>0</v>
      </c>
      <c r="D571" s="20">
        <f t="shared" si="57"/>
        <v>268919000</v>
      </c>
      <c r="E571" s="20">
        <f t="shared" si="57"/>
        <v>134360796</v>
      </c>
      <c r="F571" s="20">
        <f t="shared" si="57"/>
        <v>134558204</v>
      </c>
      <c r="G571" s="20">
        <f t="shared" si="57"/>
        <v>0</v>
      </c>
      <c r="H571" s="21">
        <f t="shared" si="26"/>
        <v>49.963296011066525</v>
      </c>
    </row>
    <row r="572" spans="1:8" ht="15">
      <c r="A572" s="23" t="s">
        <v>322</v>
      </c>
      <c r="B572" s="41">
        <f aca="true" t="shared" si="58" ref="B572:G572">+B47+B172+B207+B295</f>
        <v>224230000</v>
      </c>
      <c r="C572" s="20">
        <f t="shared" si="58"/>
        <v>362356543</v>
      </c>
      <c r="D572" s="20">
        <f t="shared" si="58"/>
        <v>586586543</v>
      </c>
      <c r="E572" s="20">
        <f t="shared" si="58"/>
        <v>621168871</v>
      </c>
      <c r="F572" s="20">
        <f t="shared" si="58"/>
        <v>-34582328</v>
      </c>
      <c r="G572" s="20">
        <f t="shared" si="58"/>
        <v>0</v>
      </c>
      <c r="H572" s="21">
        <f t="shared" si="26"/>
        <v>105.89552017731849</v>
      </c>
    </row>
    <row r="573" spans="1:8" ht="45">
      <c r="A573" s="19" t="s">
        <v>270</v>
      </c>
      <c r="B573" s="20">
        <f aca="true" t="shared" si="59" ref="B573:G573">B574+B575+B576</f>
        <v>130081055000</v>
      </c>
      <c r="C573" s="20">
        <f t="shared" si="59"/>
        <v>-3487847841</v>
      </c>
      <c r="D573" s="20">
        <f t="shared" si="59"/>
        <v>126593207159</v>
      </c>
      <c r="E573" s="20">
        <f t="shared" si="59"/>
        <v>134002133275</v>
      </c>
      <c r="F573" s="20">
        <f t="shared" si="59"/>
        <v>-7408926116</v>
      </c>
      <c r="G573" s="20">
        <f t="shared" si="59"/>
        <v>0</v>
      </c>
      <c r="H573" s="21">
        <f t="shared" si="26"/>
        <v>105.85254634294434</v>
      </c>
    </row>
    <row r="574" spans="1:8" ht="30">
      <c r="A574" s="23" t="s">
        <v>323</v>
      </c>
      <c r="B574" s="41">
        <f aca="true" t="shared" si="60" ref="B574:G574">+B33+B160+B195+B283+B314</f>
        <v>95764804000</v>
      </c>
      <c r="C574" s="20">
        <f t="shared" si="60"/>
        <v>-9042893254</v>
      </c>
      <c r="D574" s="20">
        <f t="shared" si="60"/>
        <v>86721910746</v>
      </c>
      <c r="E574" s="20">
        <f t="shared" si="60"/>
        <v>92605635161</v>
      </c>
      <c r="F574" s="20">
        <f t="shared" si="60"/>
        <v>-5883724415</v>
      </c>
      <c r="G574" s="20">
        <f t="shared" si="60"/>
        <v>0</v>
      </c>
      <c r="H574" s="21">
        <f t="shared" si="26"/>
        <v>106.78458807513232</v>
      </c>
    </row>
    <row r="575" spans="1:8" ht="30">
      <c r="A575" s="23" t="s">
        <v>324</v>
      </c>
      <c r="B575" s="41">
        <f aca="true" t="shared" si="61" ref="B575:G575">+B35+B162+B197+B285+B316</f>
        <v>30484534000</v>
      </c>
      <c r="C575" s="20">
        <f t="shared" si="61"/>
        <v>4741781498</v>
      </c>
      <c r="D575" s="20">
        <f t="shared" si="61"/>
        <v>35226315498</v>
      </c>
      <c r="E575" s="20">
        <f t="shared" si="61"/>
        <v>36210302312</v>
      </c>
      <c r="F575" s="20">
        <f t="shared" si="61"/>
        <v>-983986814</v>
      </c>
      <c r="G575" s="20">
        <f t="shared" si="61"/>
        <v>0</v>
      </c>
      <c r="H575" s="21">
        <f t="shared" si="26"/>
        <v>102.79332879436645</v>
      </c>
    </row>
    <row r="576" spans="1:8" ht="45">
      <c r="A576" s="23" t="s">
        <v>325</v>
      </c>
      <c r="B576" s="41">
        <f aca="true" t="shared" si="62" ref="B576:G576">+B37+B164+B199+B287+B318</f>
        <v>3831717000</v>
      </c>
      <c r="C576" s="20">
        <f t="shared" si="62"/>
        <v>813263915</v>
      </c>
      <c r="D576" s="20">
        <f t="shared" si="62"/>
        <v>4644980915</v>
      </c>
      <c r="E576" s="20">
        <f t="shared" si="62"/>
        <v>5186195802</v>
      </c>
      <c r="F576" s="20">
        <f t="shared" si="62"/>
        <v>-541214887</v>
      </c>
      <c r="G576" s="20">
        <f t="shared" si="62"/>
        <v>0</v>
      </c>
      <c r="H576" s="21">
        <f t="shared" si="26"/>
        <v>111.65160625853723</v>
      </c>
    </row>
    <row r="577" spans="1:8" ht="30">
      <c r="A577" s="19" t="s">
        <v>326</v>
      </c>
      <c r="B577" s="20">
        <f aca="true" t="shared" si="63" ref="B577:G577">+B578+B579+B580</f>
        <v>20355533000</v>
      </c>
      <c r="C577" s="20">
        <f t="shared" si="63"/>
        <v>0</v>
      </c>
      <c r="D577" s="20">
        <f t="shared" si="63"/>
        <v>20355533000</v>
      </c>
      <c r="E577" s="20">
        <f t="shared" si="63"/>
        <v>19803854770</v>
      </c>
      <c r="F577" s="20">
        <f t="shared" si="63"/>
        <v>551678230</v>
      </c>
      <c r="G577" s="20">
        <f t="shared" si="63"/>
        <v>-687853</v>
      </c>
      <c r="H577" s="21">
        <f t="shared" si="26"/>
        <v>97.28978735167485</v>
      </c>
    </row>
    <row r="578" spans="1:8" ht="30">
      <c r="A578" s="23" t="s">
        <v>327</v>
      </c>
      <c r="B578" s="41">
        <f aca="true" t="shared" si="64" ref="B578:G578">+B104+B212</f>
        <v>6694776000</v>
      </c>
      <c r="C578" s="20">
        <f t="shared" si="64"/>
        <v>0</v>
      </c>
      <c r="D578" s="20">
        <f t="shared" si="64"/>
        <v>6694776000</v>
      </c>
      <c r="E578" s="20">
        <f t="shared" si="64"/>
        <v>6176461246</v>
      </c>
      <c r="F578" s="20">
        <f t="shared" si="64"/>
        <v>518314754</v>
      </c>
      <c r="G578" s="20">
        <f t="shared" si="64"/>
        <v>-687853</v>
      </c>
      <c r="H578" s="21">
        <f t="shared" si="26"/>
        <v>92.25792238605145</v>
      </c>
    </row>
    <row r="579" spans="1:8" ht="30">
      <c r="A579" s="23" t="s">
        <v>328</v>
      </c>
      <c r="B579" s="20">
        <f aca="true" t="shared" si="65" ref="B579:G579">+B222</f>
        <v>5897036000</v>
      </c>
      <c r="C579" s="20">
        <f t="shared" si="65"/>
        <v>0</v>
      </c>
      <c r="D579" s="20">
        <f t="shared" si="65"/>
        <v>5897036000</v>
      </c>
      <c r="E579" s="20">
        <f t="shared" si="65"/>
        <v>6012822914</v>
      </c>
      <c r="F579" s="20">
        <f t="shared" si="65"/>
        <v>-115786914</v>
      </c>
      <c r="G579" s="20">
        <f t="shared" si="65"/>
        <v>0</v>
      </c>
      <c r="H579" s="21">
        <f t="shared" si="26"/>
        <v>101.96347646512586</v>
      </c>
    </row>
    <row r="580" spans="1:8" ht="30">
      <c r="A580" s="23" t="s">
        <v>329</v>
      </c>
      <c r="B580" s="41">
        <f aca="true" t="shared" si="66" ref="B580:G580">+B232</f>
        <v>7763721000</v>
      </c>
      <c r="C580" s="20">
        <f t="shared" si="66"/>
        <v>0</v>
      </c>
      <c r="D580" s="20">
        <f t="shared" si="66"/>
        <v>7763721000</v>
      </c>
      <c r="E580" s="20">
        <f t="shared" si="66"/>
        <v>7614570610</v>
      </c>
      <c r="F580" s="20">
        <f t="shared" si="66"/>
        <v>149150390</v>
      </c>
      <c r="G580" s="20">
        <f t="shared" si="66"/>
        <v>0</v>
      </c>
      <c r="H580" s="21">
        <f t="shared" si="26"/>
        <v>98.07888008855548</v>
      </c>
    </row>
    <row r="581" spans="1:8" ht="15">
      <c r="A581" s="23" t="s">
        <v>272</v>
      </c>
      <c r="B581" s="20">
        <f aca="true" t="shared" si="67" ref="B581:G581">+B582</f>
        <v>6039823000</v>
      </c>
      <c r="C581" s="20">
        <f t="shared" si="67"/>
        <v>520252166</v>
      </c>
      <c r="D581" s="20">
        <f t="shared" si="67"/>
        <v>6560075166</v>
      </c>
      <c r="E581" s="20">
        <f t="shared" si="67"/>
        <v>9598324350</v>
      </c>
      <c r="F581" s="20">
        <f t="shared" si="67"/>
        <v>-3038249184</v>
      </c>
      <c r="G581" s="20">
        <f t="shared" si="67"/>
        <v>-119143</v>
      </c>
      <c r="H581" s="21">
        <f t="shared" si="26"/>
        <v>146.31424346700848</v>
      </c>
    </row>
    <row r="582" spans="1:8" ht="30">
      <c r="A582" s="23" t="s">
        <v>330</v>
      </c>
      <c r="B582" s="41">
        <f aca="true" t="shared" si="68" ref="B582:G582">+B39+B166+B201+B260+B289</f>
        <v>6039823000</v>
      </c>
      <c r="C582" s="20">
        <f t="shared" si="68"/>
        <v>520252166</v>
      </c>
      <c r="D582" s="20">
        <f t="shared" si="68"/>
        <v>6560075166</v>
      </c>
      <c r="E582" s="20">
        <f t="shared" si="68"/>
        <v>9598324350</v>
      </c>
      <c r="F582" s="20">
        <f t="shared" si="68"/>
        <v>-3038249184</v>
      </c>
      <c r="G582" s="20">
        <f t="shared" si="68"/>
        <v>-119143</v>
      </c>
      <c r="H582" s="21">
        <f t="shared" si="26"/>
        <v>146.31424346700848</v>
      </c>
    </row>
    <row r="583" spans="1:8" ht="15">
      <c r="A583" s="19" t="s">
        <v>273</v>
      </c>
      <c r="B583" s="20">
        <f aca="true" t="shared" si="69" ref="B583:G583">+B584</f>
        <v>28680548000</v>
      </c>
      <c r="C583" s="20">
        <f t="shared" si="69"/>
        <v>0</v>
      </c>
      <c r="D583" s="20">
        <f t="shared" si="69"/>
        <v>28680548000</v>
      </c>
      <c r="E583" s="20">
        <f t="shared" si="69"/>
        <v>28363607738</v>
      </c>
      <c r="F583" s="20">
        <f t="shared" si="69"/>
        <v>316940262</v>
      </c>
      <c r="G583" s="20">
        <f t="shared" si="69"/>
        <v>0</v>
      </c>
      <c r="H583" s="21">
        <f t="shared" si="26"/>
        <v>98.8949295459766</v>
      </c>
    </row>
    <row r="584" spans="1:8" ht="30">
      <c r="A584" s="23" t="s">
        <v>331</v>
      </c>
      <c r="B584" s="41">
        <f aca="true" t="shared" si="70" ref="B584:G584">+B242</f>
        <v>28680548000</v>
      </c>
      <c r="C584" s="20">
        <f t="shared" si="70"/>
        <v>0</v>
      </c>
      <c r="D584" s="20">
        <f t="shared" si="70"/>
        <v>28680548000</v>
      </c>
      <c r="E584" s="20">
        <f t="shared" si="70"/>
        <v>28363607738</v>
      </c>
      <c r="F584" s="20">
        <f t="shared" si="70"/>
        <v>316940262</v>
      </c>
      <c r="G584" s="20">
        <f t="shared" si="70"/>
        <v>0</v>
      </c>
      <c r="H584" s="21">
        <f t="shared" si="26"/>
        <v>98.8949295459766</v>
      </c>
    </row>
    <row r="585" spans="1:8" ht="30">
      <c r="A585" s="23" t="s">
        <v>332</v>
      </c>
      <c r="B585" s="41">
        <f aca="true" t="shared" si="71" ref="B585:G585">+B321</f>
        <v>13143173000</v>
      </c>
      <c r="C585" s="20">
        <f t="shared" si="71"/>
        <v>1079541561</v>
      </c>
      <c r="D585" s="20">
        <f t="shared" si="71"/>
        <v>14222714561</v>
      </c>
      <c r="E585" s="20">
        <f t="shared" si="71"/>
        <v>14222744561</v>
      </c>
      <c r="F585" s="20">
        <f t="shared" si="71"/>
        <v>-30000</v>
      </c>
      <c r="G585" s="20">
        <f t="shared" si="71"/>
        <v>0</v>
      </c>
      <c r="H585" s="21">
        <f t="shared" si="26"/>
        <v>100.00021093019811</v>
      </c>
    </row>
    <row r="586" spans="1:8" ht="30">
      <c r="A586" s="23" t="s">
        <v>275</v>
      </c>
      <c r="B586" s="41">
        <f aca="true" t="shared" si="72" ref="B586:G586">+B73</f>
        <v>528185000</v>
      </c>
      <c r="C586" s="20">
        <f t="shared" si="72"/>
        <v>0</v>
      </c>
      <c r="D586" s="20">
        <f t="shared" si="72"/>
        <v>528185000</v>
      </c>
      <c r="E586" s="20">
        <f t="shared" si="72"/>
        <v>342122292</v>
      </c>
      <c r="F586" s="20">
        <f t="shared" si="72"/>
        <v>186062708</v>
      </c>
      <c r="G586" s="20">
        <f t="shared" si="72"/>
        <v>0</v>
      </c>
      <c r="H586" s="21">
        <f t="shared" si="26"/>
        <v>64.7731934833439</v>
      </c>
    </row>
    <row r="587" spans="1:8" ht="45">
      <c r="A587" s="23" t="s">
        <v>333</v>
      </c>
      <c r="B587" s="41">
        <f aca="true" t="shared" si="73" ref="B587:G587">+B78</f>
        <v>226365000</v>
      </c>
      <c r="C587" s="20">
        <f t="shared" si="73"/>
        <v>0</v>
      </c>
      <c r="D587" s="20">
        <f t="shared" si="73"/>
        <v>226365000</v>
      </c>
      <c r="E587" s="20">
        <f t="shared" si="73"/>
        <v>146623839</v>
      </c>
      <c r="F587" s="20">
        <f t="shared" si="73"/>
        <v>79741161</v>
      </c>
      <c r="G587" s="20">
        <f t="shared" si="73"/>
        <v>0</v>
      </c>
      <c r="H587" s="21">
        <f t="shared" si="26"/>
        <v>64.7731932940163</v>
      </c>
    </row>
    <row r="588" spans="1:8" ht="60">
      <c r="A588" s="23" t="s">
        <v>334</v>
      </c>
      <c r="B588" s="41">
        <f aca="true" t="shared" si="74" ref="B588:G588">+B300+B302</f>
        <v>0</v>
      </c>
      <c r="C588" s="20">
        <f t="shared" si="74"/>
        <v>20657048692</v>
      </c>
      <c r="D588" s="20">
        <f t="shared" si="74"/>
        <v>20657048692</v>
      </c>
      <c r="E588" s="20">
        <f t="shared" si="74"/>
        <v>20657048692</v>
      </c>
      <c r="F588" s="20">
        <f t="shared" si="74"/>
        <v>0</v>
      </c>
      <c r="G588" s="20">
        <f t="shared" si="74"/>
        <v>0</v>
      </c>
      <c r="H588" s="21">
        <f t="shared" si="26"/>
        <v>100</v>
      </c>
    </row>
    <row r="589" spans="1:8" ht="15">
      <c r="A589" s="23" t="s">
        <v>335</v>
      </c>
      <c r="B589" s="41">
        <f aca="true" t="shared" si="75" ref="B589:G589">+B41+B60</f>
        <v>942293000</v>
      </c>
      <c r="C589" s="20">
        <f t="shared" si="75"/>
        <v>693665308</v>
      </c>
      <c r="D589" s="20">
        <f t="shared" si="75"/>
        <v>1635958308</v>
      </c>
      <c r="E589" s="20">
        <f t="shared" si="75"/>
        <v>1004843403</v>
      </c>
      <c r="F589" s="20">
        <f t="shared" si="75"/>
        <v>631114905</v>
      </c>
      <c r="G589" s="20">
        <f t="shared" si="75"/>
        <v>0</v>
      </c>
      <c r="H589" s="21">
        <f t="shared" si="26"/>
        <v>61.42231119743181</v>
      </c>
    </row>
    <row r="590" spans="1:8" ht="45">
      <c r="A590" s="1" t="s">
        <v>336</v>
      </c>
      <c r="B590" s="41">
        <f aca="true" t="shared" si="76" ref="B590:G590">+B325+B327+B329+B331+B333</f>
        <v>0</v>
      </c>
      <c r="C590" s="20">
        <f t="shared" si="76"/>
        <v>1160565765</v>
      </c>
      <c r="D590" s="20">
        <f t="shared" si="76"/>
        <v>1160565765</v>
      </c>
      <c r="E590" s="20">
        <f t="shared" si="76"/>
        <v>325000000</v>
      </c>
      <c r="F590" s="20">
        <f t="shared" si="76"/>
        <v>835565765</v>
      </c>
      <c r="G590" s="20">
        <f t="shared" si="76"/>
        <v>0</v>
      </c>
      <c r="H590" s="21"/>
    </row>
    <row r="591" spans="1:8" ht="15">
      <c r="A591" s="34" t="s">
        <v>337</v>
      </c>
      <c r="B591" s="33">
        <f aca="true" t="shared" si="77" ref="B591:G591">+B592+B600+B618+B620+B621</f>
        <v>40908717000</v>
      </c>
      <c r="C591" s="33">
        <f t="shared" si="77"/>
        <v>288099031887</v>
      </c>
      <c r="D591" s="33">
        <f t="shared" si="77"/>
        <v>329007748887</v>
      </c>
      <c r="E591" s="33">
        <f t="shared" si="77"/>
        <v>332471945681</v>
      </c>
      <c r="F591" s="33">
        <f t="shared" si="77"/>
        <v>-3464196794</v>
      </c>
      <c r="G591" s="33">
        <f t="shared" si="77"/>
        <v>-5014001</v>
      </c>
      <c r="H591" s="35">
        <f t="shared" si="26"/>
        <v>101.05292255447449</v>
      </c>
    </row>
    <row r="592" spans="1:8" ht="26.25">
      <c r="A592" s="17" t="s">
        <v>281</v>
      </c>
      <c r="B592" s="33">
        <f aca="true" t="shared" si="78" ref="B592:G592">+B593+B594+B595+B596+B597+B598+B599</f>
        <v>5858717000</v>
      </c>
      <c r="C592" s="33">
        <f t="shared" si="78"/>
        <v>0</v>
      </c>
      <c r="D592" s="33">
        <f t="shared" si="78"/>
        <v>5858717000</v>
      </c>
      <c r="E592" s="33">
        <f t="shared" si="78"/>
        <v>23597998708</v>
      </c>
      <c r="F592" s="33">
        <f t="shared" si="78"/>
        <v>-17739281708</v>
      </c>
      <c r="G592" s="33">
        <f t="shared" si="78"/>
        <v>138966</v>
      </c>
      <c r="H592" s="21">
        <f t="shared" si="26"/>
        <v>402.78441010207524</v>
      </c>
    </row>
    <row r="593" spans="1:8" ht="15">
      <c r="A593" s="36" t="s">
        <v>338</v>
      </c>
      <c r="B593" s="41">
        <f aca="true" t="shared" si="79" ref="B593:G593">+B49</f>
        <v>4489989000</v>
      </c>
      <c r="C593" s="20">
        <f t="shared" si="79"/>
        <v>0</v>
      </c>
      <c r="D593" s="20">
        <f t="shared" si="79"/>
        <v>4489989000</v>
      </c>
      <c r="E593" s="20">
        <f t="shared" si="79"/>
        <v>19418765447</v>
      </c>
      <c r="F593" s="20">
        <f t="shared" si="79"/>
        <v>-14928776447</v>
      </c>
      <c r="G593" s="20">
        <f t="shared" si="79"/>
        <v>138966</v>
      </c>
      <c r="H593" s="21">
        <f t="shared" si="26"/>
        <v>432.4902677267138</v>
      </c>
    </row>
    <row r="594" spans="1:8" ht="26.25">
      <c r="A594" s="36" t="s">
        <v>339</v>
      </c>
      <c r="B594" s="41">
        <f aca="true" t="shared" si="80" ref="B594:G594">+B217</f>
        <v>2537000</v>
      </c>
      <c r="C594" s="20">
        <f t="shared" si="80"/>
        <v>0</v>
      </c>
      <c r="D594" s="20">
        <f t="shared" si="80"/>
        <v>2537000</v>
      </c>
      <c r="E594" s="20">
        <f t="shared" si="80"/>
        <v>3981166</v>
      </c>
      <c r="F594" s="20">
        <f t="shared" si="80"/>
        <v>-1444166</v>
      </c>
      <c r="G594" s="20">
        <f t="shared" si="80"/>
        <v>0</v>
      </c>
      <c r="H594" s="21">
        <f t="shared" si="26"/>
        <v>156.92416239653133</v>
      </c>
    </row>
    <row r="595" spans="1:8" ht="26.25">
      <c r="A595" s="36" t="s">
        <v>340</v>
      </c>
      <c r="B595" s="41">
        <f aca="true" t="shared" si="81" ref="B595:G595">+B227</f>
        <v>7169000</v>
      </c>
      <c r="C595" s="20">
        <f t="shared" si="81"/>
        <v>0</v>
      </c>
      <c r="D595" s="20">
        <f t="shared" si="81"/>
        <v>7169000</v>
      </c>
      <c r="E595" s="20">
        <f t="shared" si="81"/>
        <v>862320595</v>
      </c>
      <c r="F595" s="20">
        <f t="shared" si="81"/>
        <v>-855151595</v>
      </c>
      <c r="G595" s="20">
        <f t="shared" si="81"/>
        <v>0</v>
      </c>
      <c r="H595" s="21">
        <f t="shared" si="26"/>
        <v>12028.464151206583</v>
      </c>
    </row>
    <row r="596" spans="1:8" ht="39">
      <c r="A596" s="36" t="s">
        <v>341</v>
      </c>
      <c r="B596" s="41">
        <f aca="true" t="shared" si="82" ref="B596:G596">+B237</f>
        <v>293870000</v>
      </c>
      <c r="C596" s="20">
        <f t="shared" si="82"/>
        <v>0</v>
      </c>
      <c r="D596" s="20">
        <f t="shared" si="82"/>
        <v>293870000</v>
      </c>
      <c r="E596" s="20">
        <f t="shared" si="82"/>
        <v>920578388</v>
      </c>
      <c r="F596" s="20">
        <f t="shared" si="82"/>
        <v>-626708388</v>
      </c>
      <c r="G596" s="20">
        <f t="shared" si="82"/>
        <v>0</v>
      </c>
      <c r="H596" s="21">
        <f t="shared" si="26"/>
        <v>313.26041719127505</v>
      </c>
    </row>
    <row r="597" spans="1:8" ht="26.25">
      <c r="A597" s="36" t="s">
        <v>342</v>
      </c>
      <c r="B597" s="41">
        <f aca="true" t="shared" si="83" ref="B597:G597">+B245</f>
        <v>267926000</v>
      </c>
      <c r="C597" s="20">
        <f t="shared" si="83"/>
        <v>0</v>
      </c>
      <c r="D597" s="20">
        <f t="shared" si="83"/>
        <v>267926000</v>
      </c>
      <c r="E597" s="20">
        <f t="shared" si="83"/>
        <v>688363293</v>
      </c>
      <c r="F597" s="20">
        <f t="shared" si="83"/>
        <v>-420437293</v>
      </c>
      <c r="G597" s="20">
        <f t="shared" si="83"/>
        <v>0</v>
      </c>
      <c r="H597" s="21">
        <f t="shared" si="26"/>
        <v>256.9229164022902</v>
      </c>
    </row>
    <row r="598" spans="1:8" ht="26.25">
      <c r="A598" s="36" t="s">
        <v>343</v>
      </c>
      <c r="B598" s="41">
        <f aca="true" t="shared" si="84" ref="B598:G598">+B51</f>
        <v>286309000</v>
      </c>
      <c r="C598" s="20">
        <f t="shared" si="84"/>
        <v>0</v>
      </c>
      <c r="D598" s="20">
        <f t="shared" si="84"/>
        <v>286309000</v>
      </c>
      <c r="E598" s="20">
        <f t="shared" si="84"/>
        <v>774319512</v>
      </c>
      <c r="F598" s="20">
        <f t="shared" si="84"/>
        <v>-488010512</v>
      </c>
      <c r="G598" s="20">
        <f t="shared" si="84"/>
        <v>0</v>
      </c>
      <c r="H598" s="21">
        <f t="shared" si="26"/>
        <v>270.44888983580677</v>
      </c>
    </row>
    <row r="599" spans="1:8" ht="26.25">
      <c r="A599" s="36" t="s">
        <v>344</v>
      </c>
      <c r="B599" s="41">
        <f aca="true" t="shared" si="85" ref="B599:G599">+B253</f>
        <v>510917000</v>
      </c>
      <c r="C599" s="20">
        <f t="shared" si="85"/>
        <v>0</v>
      </c>
      <c r="D599" s="20">
        <f t="shared" si="85"/>
        <v>510917000</v>
      </c>
      <c r="E599" s="20">
        <f t="shared" si="85"/>
        <v>929670307</v>
      </c>
      <c r="F599" s="20">
        <f t="shared" si="85"/>
        <v>-418753307</v>
      </c>
      <c r="G599" s="20">
        <f t="shared" si="85"/>
        <v>0</v>
      </c>
      <c r="H599" s="21">
        <f t="shared" si="26"/>
        <v>181.96112225664834</v>
      </c>
    </row>
    <row r="600" spans="1:8" ht="15">
      <c r="A600" s="17" t="s">
        <v>345</v>
      </c>
      <c r="B600" s="33">
        <f aca="true" t="shared" si="86" ref="B600:G600">+B601+B602+B603+B604+B605+B606+B607+B608+B609+B610+B611+B612+B613+B614+B615+B616+B617</f>
        <v>18050000000</v>
      </c>
      <c r="C600" s="33">
        <f t="shared" si="86"/>
        <v>248099031887</v>
      </c>
      <c r="D600" s="33">
        <f t="shared" si="86"/>
        <v>266149031887</v>
      </c>
      <c r="E600" s="33">
        <f t="shared" si="86"/>
        <v>257945969173</v>
      </c>
      <c r="F600" s="33">
        <f t="shared" si="86"/>
        <v>8203062714</v>
      </c>
      <c r="G600" s="33">
        <f t="shared" si="86"/>
        <v>0</v>
      </c>
      <c r="H600" s="18">
        <f t="shared" si="26"/>
        <v>96.91786866334242</v>
      </c>
    </row>
    <row r="601" spans="1:8" ht="26.25">
      <c r="A601" s="37" t="s">
        <v>346</v>
      </c>
      <c r="B601" s="41">
        <f aca="true" t="shared" si="87" ref="B601:G601">+B53</f>
        <v>15000000000</v>
      </c>
      <c r="C601" s="20">
        <f t="shared" si="87"/>
        <v>137065818327</v>
      </c>
      <c r="D601" s="20">
        <f t="shared" si="87"/>
        <v>152065818327</v>
      </c>
      <c r="E601" s="20">
        <f t="shared" si="87"/>
        <v>152065818327</v>
      </c>
      <c r="F601" s="20">
        <f t="shared" si="87"/>
        <v>0</v>
      </c>
      <c r="G601" s="20">
        <f t="shared" si="87"/>
        <v>0</v>
      </c>
      <c r="H601" s="21">
        <f t="shared" si="26"/>
        <v>100</v>
      </c>
    </row>
    <row r="602" spans="1:8" ht="26.25" hidden="1">
      <c r="A602" s="37" t="s">
        <v>347</v>
      </c>
      <c r="B602" s="20">
        <f>0</f>
        <v>0</v>
      </c>
      <c r="C602" s="20">
        <f>0</f>
        <v>0</v>
      </c>
      <c r="D602" s="20">
        <f>0</f>
        <v>0</v>
      </c>
      <c r="E602" s="20">
        <f>0</f>
        <v>0</v>
      </c>
      <c r="F602" s="20">
        <f>0</f>
        <v>0</v>
      </c>
      <c r="G602" s="20">
        <f>0</f>
        <v>0</v>
      </c>
      <c r="H602" s="20">
        <f>0</f>
        <v>0</v>
      </c>
    </row>
    <row r="603" spans="1:8" ht="26.25">
      <c r="A603" s="37" t="s">
        <v>348</v>
      </c>
      <c r="B603" s="41">
        <f aca="true" t="shared" si="88" ref="B603:G603">+B101+B111+B121+B129</f>
        <v>0</v>
      </c>
      <c r="C603" s="20">
        <f t="shared" si="88"/>
        <v>10885071133</v>
      </c>
      <c r="D603" s="20">
        <f t="shared" si="88"/>
        <v>10885071133</v>
      </c>
      <c r="E603" s="20">
        <f t="shared" si="88"/>
        <v>10885071133</v>
      </c>
      <c r="F603" s="20">
        <f t="shared" si="88"/>
        <v>0</v>
      </c>
      <c r="G603" s="20">
        <f t="shared" si="88"/>
        <v>0</v>
      </c>
      <c r="H603" s="20">
        <f>0</f>
        <v>0</v>
      </c>
    </row>
    <row r="604" spans="1:8" ht="15">
      <c r="A604" t="s">
        <v>198</v>
      </c>
      <c r="B604" s="42">
        <f aca="true" t="shared" si="89" ref="B604:G604">+B361</f>
        <v>0</v>
      </c>
      <c r="C604" s="20">
        <f t="shared" si="89"/>
        <v>2450000000</v>
      </c>
      <c r="D604" s="20">
        <f t="shared" si="89"/>
        <v>2450000000</v>
      </c>
      <c r="E604" s="20">
        <f t="shared" si="89"/>
        <v>2450000000</v>
      </c>
      <c r="F604" s="20">
        <f t="shared" si="89"/>
        <v>0</v>
      </c>
      <c r="G604" s="20">
        <f t="shared" si="89"/>
        <v>0</v>
      </c>
      <c r="H604" s="21"/>
    </row>
    <row r="605" spans="1:8" ht="26.25">
      <c r="A605" s="37" t="s">
        <v>349</v>
      </c>
      <c r="B605" s="44">
        <f aca="true" t="shared" si="90" ref="B605:G605">+B214</f>
        <v>0</v>
      </c>
      <c r="C605" s="38">
        <f t="shared" si="90"/>
        <v>2205548818</v>
      </c>
      <c r="D605" s="38">
        <f t="shared" si="90"/>
        <v>2205548818</v>
      </c>
      <c r="E605" s="38">
        <f t="shared" si="90"/>
        <v>2205548818</v>
      </c>
      <c r="F605" s="38">
        <f t="shared" si="90"/>
        <v>0</v>
      </c>
      <c r="G605" s="38">
        <f t="shared" si="90"/>
        <v>0</v>
      </c>
      <c r="H605" s="38">
        <f>0</f>
        <v>0</v>
      </c>
    </row>
    <row r="606" spans="1:8" ht="15">
      <c r="A606" s="24" t="s">
        <v>350</v>
      </c>
      <c r="B606" s="44">
        <f aca="true" t="shared" si="91" ref="B606:G606">+B224</f>
        <v>1375000000</v>
      </c>
      <c r="C606" s="38">
        <f t="shared" si="91"/>
        <v>2374169240</v>
      </c>
      <c r="D606" s="38">
        <f t="shared" si="91"/>
        <v>3749169240</v>
      </c>
      <c r="E606" s="38">
        <f t="shared" si="91"/>
        <v>2374169240</v>
      </c>
      <c r="F606" s="38">
        <f t="shared" si="91"/>
        <v>1375000000</v>
      </c>
      <c r="G606" s="38">
        <f t="shared" si="91"/>
        <v>0</v>
      </c>
      <c r="H606" s="21">
        <f>+E606/D606*100</f>
        <v>63.32520854673395</v>
      </c>
    </row>
    <row r="607" spans="1:8" ht="15">
      <c r="A607" s="24" t="s">
        <v>351</v>
      </c>
      <c r="B607" s="44">
        <f aca="true" t="shared" si="92" ref="B607:G607">+B234</f>
        <v>1675000000</v>
      </c>
      <c r="C607" s="38">
        <f t="shared" si="92"/>
        <v>968319261</v>
      </c>
      <c r="D607" s="38">
        <f t="shared" si="92"/>
        <v>2643319261</v>
      </c>
      <c r="E607" s="38">
        <f t="shared" si="92"/>
        <v>968319261</v>
      </c>
      <c r="F607" s="38">
        <f t="shared" si="92"/>
        <v>1675000000</v>
      </c>
      <c r="G607" s="38">
        <f t="shared" si="92"/>
        <v>0</v>
      </c>
      <c r="H607" s="21">
        <f>+E607/D607*100</f>
        <v>36.632701743098295</v>
      </c>
    </row>
    <row r="608" spans="1:8" ht="15">
      <c r="A608" s="24" t="s">
        <v>352</v>
      </c>
      <c r="B608" s="44">
        <f aca="true" t="shared" si="93" ref="B608:G608">+B248</f>
        <v>0</v>
      </c>
      <c r="C608" s="38">
        <f t="shared" si="93"/>
        <v>9579724916</v>
      </c>
      <c r="D608" s="38">
        <f t="shared" si="93"/>
        <v>9579724916</v>
      </c>
      <c r="E608" s="38">
        <f t="shared" si="93"/>
        <v>9579724916</v>
      </c>
      <c r="F608" s="38">
        <f t="shared" si="93"/>
        <v>0</v>
      </c>
      <c r="G608" s="38">
        <f t="shared" si="93"/>
        <v>0</v>
      </c>
      <c r="H608" s="38">
        <f>0</f>
        <v>0</v>
      </c>
    </row>
    <row r="609" spans="1:8" ht="15">
      <c r="A609" s="24" t="s">
        <v>353</v>
      </c>
      <c r="B609" s="44">
        <f aca="true" t="shared" si="94" ref="B609:G609">+B209</f>
        <v>0</v>
      </c>
      <c r="C609" s="38">
        <f t="shared" si="94"/>
        <v>722085440</v>
      </c>
      <c r="D609" s="38">
        <f t="shared" si="94"/>
        <v>722085440</v>
      </c>
      <c r="E609" s="38">
        <f t="shared" si="94"/>
        <v>722085440</v>
      </c>
      <c r="F609" s="38">
        <f t="shared" si="94"/>
        <v>0</v>
      </c>
      <c r="G609" s="38">
        <f t="shared" si="94"/>
        <v>0</v>
      </c>
      <c r="H609" s="38">
        <f>0</f>
        <v>0</v>
      </c>
    </row>
    <row r="610" spans="1:8" ht="15">
      <c r="A610" s="24" t="s">
        <v>354</v>
      </c>
      <c r="B610" s="44">
        <f aca="true" t="shared" si="95" ref="B610:G610">+B137</f>
        <v>0</v>
      </c>
      <c r="C610" s="38">
        <f t="shared" si="95"/>
        <v>462216652</v>
      </c>
      <c r="D610" s="38">
        <f t="shared" si="95"/>
        <v>462216652</v>
      </c>
      <c r="E610" s="38">
        <f t="shared" si="95"/>
        <v>462216652</v>
      </c>
      <c r="F610" s="38">
        <f t="shared" si="95"/>
        <v>0</v>
      </c>
      <c r="G610" s="38">
        <f t="shared" si="95"/>
        <v>0</v>
      </c>
      <c r="H610" s="38">
        <f>0</f>
        <v>0</v>
      </c>
    </row>
    <row r="611" spans="1:8" ht="15" hidden="1">
      <c r="A611" s="24" t="s">
        <v>355</v>
      </c>
      <c r="B611" s="38">
        <f>0</f>
        <v>0</v>
      </c>
      <c r="C611" s="38">
        <f>0</f>
        <v>0</v>
      </c>
      <c r="D611" s="38">
        <f>0</f>
        <v>0</v>
      </c>
      <c r="E611" s="38">
        <f>0</f>
        <v>0</v>
      </c>
      <c r="F611" s="38">
        <f>0</f>
        <v>0</v>
      </c>
      <c r="G611" s="38">
        <f>0</f>
        <v>0</v>
      </c>
      <c r="H611" s="38">
        <f>0</f>
        <v>0</v>
      </c>
    </row>
    <row r="612" spans="1:8" ht="39" hidden="1">
      <c r="A612" s="37" t="s">
        <v>356</v>
      </c>
      <c r="B612" s="38">
        <f>0</f>
        <v>0</v>
      </c>
      <c r="C612" s="38">
        <f>0</f>
        <v>0</v>
      </c>
      <c r="D612" s="38">
        <f>0</f>
        <v>0</v>
      </c>
      <c r="E612" s="38">
        <f>0</f>
        <v>0</v>
      </c>
      <c r="F612" s="38">
        <f>0</f>
        <v>0</v>
      </c>
      <c r="G612" s="38">
        <f>0</f>
        <v>0</v>
      </c>
      <c r="H612" s="38">
        <f>0</f>
        <v>0</v>
      </c>
    </row>
    <row r="613" spans="1:8" ht="30">
      <c r="A613" s="19" t="s">
        <v>156</v>
      </c>
      <c r="B613" s="44">
        <f aca="true" t="shared" si="96" ref="B613:G613">+B255</f>
        <v>0</v>
      </c>
      <c r="C613" s="38">
        <f t="shared" si="96"/>
        <v>620296619</v>
      </c>
      <c r="D613" s="38">
        <f t="shared" si="96"/>
        <v>620296619</v>
      </c>
      <c r="E613" s="38">
        <f t="shared" si="96"/>
        <v>620296619</v>
      </c>
      <c r="F613" s="38">
        <f t="shared" si="96"/>
        <v>0</v>
      </c>
      <c r="G613" s="38">
        <f t="shared" si="96"/>
        <v>0</v>
      </c>
      <c r="H613" s="38"/>
    </row>
    <row r="614" spans="1:8" ht="45">
      <c r="A614" s="19" t="s">
        <v>158</v>
      </c>
      <c r="B614" s="44">
        <f aca="true" t="shared" si="97" ref="B614:G614">+B262</f>
        <v>0</v>
      </c>
      <c r="C614" s="38">
        <f t="shared" si="97"/>
        <v>991699324</v>
      </c>
      <c r="D614" s="38">
        <f t="shared" si="97"/>
        <v>991699324</v>
      </c>
      <c r="E614" s="38">
        <f t="shared" si="97"/>
        <v>991699324</v>
      </c>
      <c r="F614" s="38">
        <f t="shared" si="97"/>
        <v>0</v>
      </c>
      <c r="G614" s="38">
        <f t="shared" si="97"/>
        <v>0</v>
      </c>
      <c r="H614" s="38"/>
    </row>
    <row r="615" spans="1:8" ht="60">
      <c r="A615" s="19" t="s">
        <v>384</v>
      </c>
      <c r="B615" s="43">
        <f aca="true" t="shared" si="98" ref="B615:G615">+B65+B70+B75+B80+B85+B93+B174+B219+B229+B239+B297+B307+B335+B337+B370+B384+B388+B391+B394+B408+B414+B418+B425+B430+B433</f>
        <v>0</v>
      </c>
      <c r="C615" s="38">
        <f t="shared" si="98"/>
        <v>53820413124</v>
      </c>
      <c r="D615" s="38">
        <f t="shared" si="98"/>
        <v>53820413124</v>
      </c>
      <c r="E615" s="38">
        <f t="shared" si="98"/>
        <v>48667350410</v>
      </c>
      <c r="F615" s="38">
        <f t="shared" si="98"/>
        <v>5153062714</v>
      </c>
      <c r="G615" s="38">
        <f t="shared" si="98"/>
        <v>0</v>
      </c>
      <c r="H615" s="38"/>
    </row>
    <row r="616" spans="1:8" ht="45">
      <c r="A616" s="19" t="s">
        <v>357</v>
      </c>
      <c r="B616" s="44">
        <f aca="true" t="shared" si="99" ref="B616:G616">+B344+B354+B363+B366</f>
        <v>0</v>
      </c>
      <c r="C616" s="38">
        <f t="shared" si="99"/>
        <v>21387520224</v>
      </c>
      <c r="D616" s="38">
        <f t="shared" si="99"/>
        <v>21387520224</v>
      </c>
      <c r="E616" s="38">
        <f t="shared" si="99"/>
        <v>21387520224</v>
      </c>
      <c r="F616" s="38">
        <f t="shared" si="99"/>
        <v>0</v>
      </c>
      <c r="G616" s="38">
        <f t="shared" si="99"/>
        <v>0</v>
      </c>
      <c r="H616" s="38"/>
    </row>
    <row r="617" spans="1:8" ht="15">
      <c r="A617" t="s">
        <v>240</v>
      </c>
      <c r="B617" s="44">
        <f aca="true" t="shared" si="100" ref="B617:G617">+B420</f>
        <v>0</v>
      </c>
      <c r="C617" s="38">
        <f t="shared" si="100"/>
        <v>4566148809</v>
      </c>
      <c r="D617" s="38">
        <f t="shared" si="100"/>
        <v>4566148809</v>
      </c>
      <c r="E617" s="38">
        <f t="shared" si="100"/>
        <v>4566148809</v>
      </c>
      <c r="F617" s="38">
        <f t="shared" si="100"/>
        <v>0</v>
      </c>
      <c r="G617" s="38">
        <f t="shared" si="100"/>
        <v>0</v>
      </c>
      <c r="H617" s="38"/>
    </row>
    <row r="618" spans="1:8" ht="15">
      <c r="A618" s="17" t="s">
        <v>358</v>
      </c>
      <c r="B618" s="20">
        <f aca="true" t="shared" si="101" ref="B618:G618">+B619</f>
        <v>0</v>
      </c>
      <c r="C618" s="20">
        <f t="shared" si="101"/>
        <v>40000000000</v>
      </c>
      <c r="D618" s="20">
        <f t="shared" si="101"/>
        <v>40000000000</v>
      </c>
      <c r="E618" s="20">
        <f t="shared" si="101"/>
        <v>29000000000</v>
      </c>
      <c r="F618" s="20">
        <f t="shared" si="101"/>
        <v>11000000000</v>
      </c>
      <c r="G618" s="20">
        <f t="shared" si="101"/>
        <v>0</v>
      </c>
      <c r="H618" s="18"/>
    </row>
    <row r="619" spans="1:8" ht="15">
      <c r="A619" s="36" t="s">
        <v>359</v>
      </c>
      <c r="B619" s="41">
        <f aca="true" t="shared" si="102" ref="B619:G619">+B340</f>
        <v>0</v>
      </c>
      <c r="C619" s="20">
        <f t="shared" si="102"/>
        <v>40000000000</v>
      </c>
      <c r="D619" s="20">
        <f t="shared" si="102"/>
        <v>40000000000</v>
      </c>
      <c r="E619" s="20">
        <f t="shared" si="102"/>
        <v>29000000000</v>
      </c>
      <c r="F619" s="20">
        <f t="shared" si="102"/>
        <v>11000000000</v>
      </c>
      <c r="G619" s="20">
        <f t="shared" si="102"/>
        <v>0</v>
      </c>
      <c r="H619" s="20">
        <f>0</f>
        <v>0</v>
      </c>
    </row>
    <row r="620" spans="1:8" ht="26.25">
      <c r="A620" s="17" t="s">
        <v>360</v>
      </c>
      <c r="B620" s="41">
        <f aca="true" t="shared" si="103" ref="B620:G620">+B55</f>
        <v>5000000000</v>
      </c>
      <c r="C620" s="20">
        <f t="shared" si="103"/>
        <v>0</v>
      </c>
      <c r="D620" s="20">
        <f t="shared" si="103"/>
        <v>5000000000</v>
      </c>
      <c r="E620" s="20">
        <f t="shared" si="103"/>
        <v>10041957051</v>
      </c>
      <c r="F620" s="20">
        <f t="shared" si="103"/>
        <v>-5041957051</v>
      </c>
      <c r="G620" s="20">
        <f t="shared" si="103"/>
        <v>-5152967</v>
      </c>
      <c r="H620" s="21">
        <f aca="true" t="shared" si="104" ref="H620:H643">+E620/D620*100</f>
        <v>200.83914101999997</v>
      </c>
    </row>
    <row r="621" spans="1:8" ht="39">
      <c r="A621" s="37" t="s">
        <v>285</v>
      </c>
      <c r="B621" s="41">
        <f aca="true" t="shared" si="105" ref="B621:G621">+B57</f>
        <v>12000000000</v>
      </c>
      <c r="C621" s="20">
        <f t="shared" si="105"/>
        <v>0</v>
      </c>
      <c r="D621" s="20">
        <f t="shared" si="105"/>
        <v>12000000000</v>
      </c>
      <c r="E621" s="20">
        <f t="shared" si="105"/>
        <v>11886020749</v>
      </c>
      <c r="F621" s="20">
        <f t="shared" si="105"/>
        <v>113979251</v>
      </c>
      <c r="G621" s="20">
        <f t="shared" si="105"/>
        <v>0</v>
      </c>
      <c r="H621" s="21">
        <f t="shared" si="104"/>
        <v>99.05017290833334</v>
      </c>
    </row>
    <row r="622" spans="1:8" ht="15">
      <c r="A622" s="34" t="s">
        <v>286</v>
      </c>
      <c r="B622" s="33">
        <f aca="true" t="shared" si="106" ref="B622:G622">+B623+B630+B631+B636</f>
        <v>829252028000</v>
      </c>
      <c r="C622" s="33">
        <f t="shared" si="106"/>
        <v>17542593136</v>
      </c>
      <c r="D622" s="33">
        <f t="shared" si="106"/>
        <v>846794621136</v>
      </c>
      <c r="E622" s="33">
        <f t="shared" si="106"/>
        <v>858187522037</v>
      </c>
      <c r="F622" s="33">
        <f t="shared" si="106"/>
        <v>-11392900901</v>
      </c>
      <c r="G622" s="33">
        <f t="shared" si="106"/>
        <v>-1560704</v>
      </c>
      <c r="H622" s="33">
        <f t="shared" si="104"/>
        <v>101.34541488769923</v>
      </c>
    </row>
    <row r="623" spans="1:8" ht="15">
      <c r="A623" s="23" t="s">
        <v>361</v>
      </c>
      <c r="B623" s="20">
        <f aca="true" t="shared" si="107" ref="B623:G623">+B624+B625+B626+B627+B628+B629</f>
        <v>8142913000</v>
      </c>
      <c r="C623" s="20">
        <f t="shared" si="107"/>
        <v>0</v>
      </c>
      <c r="D623" s="20">
        <f t="shared" si="107"/>
        <v>8142913000</v>
      </c>
      <c r="E623" s="20">
        <f t="shared" si="107"/>
        <v>6069548360</v>
      </c>
      <c r="F623" s="20">
        <f t="shared" si="107"/>
        <v>2073364640</v>
      </c>
      <c r="G623" s="20">
        <f t="shared" si="107"/>
        <v>-1560704</v>
      </c>
      <c r="H623" s="21">
        <f t="shared" si="104"/>
        <v>74.5378018898151</v>
      </c>
    </row>
    <row r="624" spans="1:8" ht="30">
      <c r="A624" s="23" t="s">
        <v>362</v>
      </c>
      <c r="B624" s="41">
        <f aca="true" t="shared" si="108" ref="B624:G624">+B106</f>
        <v>3155074000</v>
      </c>
      <c r="C624" s="20">
        <f t="shared" si="108"/>
        <v>0</v>
      </c>
      <c r="D624" s="20">
        <f t="shared" si="108"/>
        <v>3155074000</v>
      </c>
      <c r="E624" s="20">
        <f t="shared" si="108"/>
        <v>2251115980</v>
      </c>
      <c r="F624" s="20">
        <f t="shared" si="108"/>
        <v>903958020</v>
      </c>
      <c r="G624" s="20">
        <f t="shared" si="108"/>
        <v>-19460</v>
      </c>
      <c r="H624" s="21">
        <f t="shared" si="104"/>
        <v>71.34907073494948</v>
      </c>
    </row>
    <row r="625" spans="1:8" ht="30">
      <c r="A625" s="23" t="s">
        <v>363</v>
      </c>
      <c r="B625" s="41">
        <f aca="true" t="shared" si="109" ref="B625:G625">+B124</f>
        <v>1072877000</v>
      </c>
      <c r="C625" s="20">
        <f t="shared" si="109"/>
        <v>0</v>
      </c>
      <c r="D625" s="20">
        <f t="shared" si="109"/>
        <v>1072877000</v>
      </c>
      <c r="E625" s="20">
        <f t="shared" si="109"/>
        <v>938780308</v>
      </c>
      <c r="F625" s="20">
        <f t="shared" si="109"/>
        <v>134096692</v>
      </c>
      <c r="G625" s="20">
        <f t="shared" si="109"/>
        <v>-516814</v>
      </c>
      <c r="H625" s="21">
        <f t="shared" si="104"/>
        <v>87.5012054503918</v>
      </c>
    </row>
    <row r="626" spans="1:8" ht="30">
      <c r="A626" s="23" t="s">
        <v>364</v>
      </c>
      <c r="B626" s="41">
        <f aca="true" t="shared" si="110" ref="B626:G626">+B132</f>
        <v>2057570000</v>
      </c>
      <c r="C626" s="20">
        <f t="shared" si="110"/>
        <v>0</v>
      </c>
      <c r="D626" s="20">
        <f t="shared" si="110"/>
        <v>2057570000</v>
      </c>
      <c r="E626" s="20">
        <f t="shared" si="110"/>
        <v>1190918824</v>
      </c>
      <c r="F626" s="20">
        <f t="shared" si="110"/>
        <v>866651176</v>
      </c>
      <c r="G626" s="20">
        <f t="shared" si="110"/>
        <v>-1019830</v>
      </c>
      <c r="H626" s="21">
        <f t="shared" si="104"/>
        <v>57.87986916605511</v>
      </c>
    </row>
    <row r="627" spans="1:8" ht="30">
      <c r="A627" s="23" t="s">
        <v>365</v>
      </c>
      <c r="B627" s="41">
        <f aca="true" t="shared" si="111" ref="B627:G627">+B114</f>
        <v>208831000</v>
      </c>
      <c r="C627" s="20">
        <f t="shared" si="111"/>
        <v>0</v>
      </c>
      <c r="D627" s="20">
        <f t="shared" si="111"/>
        <v>208831000</v>
      </c>
      <c r="E627" s="20">
        <f t="shared" si="111"/>
        <v>234416368</v>
      </c>
      <c r="F627" s="20">
        <f t="shared" si="111"/>
        <v>-25585368</v>
      </c>
      <c r="G627" s="20">
        <f t="shared" si="111"/>
        <v>-4600</v>
      </c>
      <c r="H627" s="21">
        <f t="shared" si="104"/>
        <v>112.2517097557355</v>
      </c>
    </row>
    <row r="628" spans="1:8" ht="45">
      <c r="A628" s="23" t="s">
        <v>366</v>
      </c>
      <c r="B628" s="41">
        <f aca="true" t="shared" si="112" ref="B628:G628">+B96</f>
        <v>314027000</v>
      </c>
      <c r="C628" s="20">
        <f t="shared" si="112"/>
        <v>0</v>
      </c>
      <c r="D628" s="20">
        <f t="shared" si="112"/>
        <v>314027000</v>
      </c>
      <c r="E628" s="20">
        <f t="shared" si="112"/>
        <v>443588642</v>
      </c>
      <c r="F628" s="20">
        <f t="shared" si="112"/>
        <v>-129561642</v>
      </c>
      <c r="G628" s="20">
        <f t="shared" si="112"/>
        <v>0</v>
      </c>
      <c r="H628" s="21">
        <f t="shared" si="104"/>
        <v>141.25812175386193</v>
      </c>
    </row>
    <row r="629" spans="1:8" ht="30">
      <c r="A629" s="23" t="s">
        <v>367</v>
      </c>
      <c r="B629" s="41">
        <f aca="true" t="shared" si="113" ref="B629:G629">+B88</f>
        <v>1334534000</v>
      </c>
      <c r="C629" s="20">
        <f t="shared" si="113"/>
        <v>0</v>
      </c>
      <c r="D629" s="20">
        <f t="shared" si="113"/>
        <v>1334534000</v>
      </c>
      <c r="E629" s="20">
        <f t="shared" si="113"/>
        <v>1010728238</v>
      </c>
      <c r="F629" s="20">
        <f t="shared" si="113"/>
        <v>323805762</v>
      </c>
      <c r="G629" s="20">
        <f t="shared" si="113"/>
        <v>0</v>
      </c>
      <c r="H629" s="21">
        <f t="shared" si="104"/>
        <v>75.73641720630572</v>
      </c>
    </row>
    <row r="630" spans="1:8" ht="30">
      <c r="A630" s="23" t="s">
        <v>368</v>
      </c>
      <c r="B630" s="41">
        <f aca="true" t="shared" si="114" ref="B630:G630">+B250</f>
        <v>9384000000</v>
      </c>
      <c r="C630" s="20">
        <f t="shared" si="114"/>
        <v>0</v>
      </c>
      <c r="D630" s="20">
        <f t="shared" si="114"/>
        <v>9384000000</v>
      </c>
      <c r="E630" s="20">
        <f t="shared" si="114"/>
        <v>5890022101</v>
      </c>
      <c r="F630" s="20">
        <f t="shared" si="114"/>
        <v>3493977899</v>
      </c>
      <c r="G630" s="20">
        <f t="shared" si="114"/>
        <v>0</v>
      </c>
      <c r="H630" s="21">
        <f t="shared" si="104"/>
        <v>62.76664643009377</v>
      </c>
    </row>
    <row r="631" spans="1:8" ht="26.25">
      <c r="A631" s="36" t="s">
        <v>369</v>
      </c>
      <c r="B631" s="20">
        <f aca="true" t="shared" si="115" ref="B631:G631">+B632+B633+B634+B635</f>
        <v>196997717000</v>
      </c>
      <c r="C631" s="20">
        <f t="shared" si="115"/>
        <v>20199342792</v>
      </c>
      <c r="D631" s="20">
        <f t="shared" si="115"/>
        <v>217197059792</v>
      </c>
      <c r="E631" s="20">
        <f t="shared" si="115"/>
        <v>234157303232</v>
      </c>
      <c r="F631" s="20">
        <f t="shared" si="115"/>
        <v>-16960243440</v>
      </c>
      <c r="G631" s="20">
        <f t="shared" si="115"/>
        <v>0</v>
      </c>
      <c r="H631" s="21">
        <f t="shared" si="104"/>
        <v>107.80868924111684</v>
      </c>
    </row>
    <row r="632" spans="1:8" ht="26.25">
      <c r="A632" s="36" t="s">
        <v>370</v>
      </c>
      <c r="B632" s="41">
        <f aca="true" t="shared" si="116" ref="B632:G632">+B372+B374+B376+B378+B381</f>
        <v>13743595000</v>
      </c>
      <c r="C632" s="20">
        <f t="shared" si="116"/>
        <v>2471167066</v>
      </c>
      <c r="D632" s="20">
        <f t="shared" si="116"/>
        <v>16214762066</v>
      </c>
      <c r="E632" s="20">
        <f t="shared" si="116"/>
        <v>16214762066</v>
      </c>
      <c r="F632" s="20">
        <f t="shared" si="116"/>
        <v>0</v>
      </c>
      <c r="G632" s="20">
        <f t="shared" si="116"/>
        <v>0</v>
      </c>
      <c r="H632" s="21">
        <f t="shared" si="104"/>
        <v>100</v>
      </c>
    </row>
    <row r="633" spans="1:8" ht="39">
      <c r="A633" s="36" t="s">
        <v>371</v>
      </c>
      <c r="B633" s="41">
        <f aca="true" t="shared" si="117" ref="B633:G633">+B396+B398+B400+B405+B411</f>
        <v>73899748000</v>
      </c>
      <c r="C633" s="20">
        <f t="shared" si="117"/>
        <v>-1587109522</v>
      </c>
      <c r="D633" s="20">
        <f t="shared" si="117"/>
        <v>72312638478</v>
      </c>
      <c r="E633" s="20">
        <f t="shared" si="117"/>
        <v>72411382331</v>
      </c>
      <c r="F633" s="20">
        <f t="shared" si="117"/>
        <v>-98743853</v>
      </c>
      <c r="G633" s="20">
        <f t="shared" si="117"/>
        <v>0</v>
      </c>
      <c r="H633" s="21">
        <f t="shared" si="104"/>
        <v>100.1365513070444</v>
      </c>
    </row>
    <row r="634" spans="1:8" ht="15">
      <c r="A634" t="s">
        <v>227</v>
      </c>
      <c r="B634" s="41">
        <f aca="true" t="shared" si="118" ref="B634:G634">+B402</f>
        <v>4367205000</v>
      </c>
      <c r="C634" s="20">
        <f t="shared" si="118"/>
        <v>0</v>
      </c>
      <c r="D634" s="20">
        <f t="shared" si="118"/>
        <v>4367205000</v>
      </c>
      <c r="E634" s="20">
        <f t="shared" si="118"/>
        <v>5124266859</v>
      </c>
      <c r="F634" s="20">
        <f t="shared" si="118"/>
        <v>-757061859</v>
      </c>
      <c r="G634" s="20">
        <f t="shared" si="118"/>
        <v>0</v>
      </c>
      <c r="H634" s="21"/>
    </row>
    <row r="635" spans="1:8" ht="15">
      <c r="A635" s="36" t="s">
        <v>372</v>
      </c>
      <c r="B635" s="42">
        <f aca="true" t="shared" si="119" ref="B635:G635">+B422+B427+B435+B437+B439+B441+B443+B445+B447+B449+B451+B453+B455+B457+B459</f>
        <v>104987169000</v>
      </c>
      <c r="C635" s="20">
        <f t="shared" si="119"/>
        <v>19315285248</v>
      </c>
      <c r="D635" s="20">
        <f t="shared" si="119"/>
        <v>124302454248</v>
      </c>
      <c r="E635" s="20">
        <f t="shared" si="119"/>
        <v>140406891976</v>
      </c>
      <c r="F635" s="20">
        <f t="shared" si="119"/>
        <v>-16104437728</v>
      </c>
      <c r="G635" s="20">
        <f t="shared" si="119"/>
        <v>0</v>
      </c>
      <c r="H635" s="21">
        <f t="shared" si="104"/>
        <v>112.95584855940936</v>
      </c>
    </row>
    <row r="636" spans="1:8" ht="30">
      <c r="A636" s="23" t="s">
        <v>373</v>
      </c>
      <c r="B636" s="20">
        <f aca="true" t="shared" si="120" ref="B636:G636">+B637+B638+B639+B640+B641</f>
        <v>614727398000</v>
      </c>
      <c r="C636" s="20">
        <f t="shared" si="120"/>
        <v>-2656749656</v>
      </c>
      <c r="D636" s="20">
        <f t="shared" si="120"/>
        <v>612070648344</v>
      </c>
      <c r="E636" s="20">
        <f t="shared" si="120"/>
        <v>612070648344</v>
      </c>
      <c r="F636" s="20">
        <f t="shared" si="120"/>
        <v>0</v>
      </c>
      <c r="G636" s="20">
        <f t="shared" si="120"/>
        <v>0</v>
      </c>
      <c r="H636" s="21">
        <f t="shared" si="104"/>
        <v>100</v>
      </c>
    </row>
    <row r="637" spans="1:8" ht="30">
      <c r="A637" s="23" t="s">
        <v>374</v>
      </c>
      <c r="B637" s="42">
        <f aca="true" t="shared" si="121" ref="B637:G637">+B347</f>
        <v>449163588865</v>
      </c>
      <c r="C637" s="20">
        <f t="shared" si="121"/>
        <v>1516696119</v>
      </c>
      <c r="D637" s="20">
        <f t="shared" si="121"/>
        <v>450680284984</v>
      </c>
      <c r="E637" s="20">
        <f t="shared" si="121"/>
        <v>450680284984</v>
      </c>
      <c r="F637" s="20">
        <f t="shared" si="121"/>
        <v>0</v>
      </c>
      <c r="G637" s="20">
        <f t="shared" si="121"/>
        <v>0</v>
      </c>
      <c r="H637" s="21">
        <f t="shared" si="104"/>
        <v>100</v>
      </c>
    </row>
    <row r="638" spans="1:8" ht="30">
      <c r="A638" s="23" t="s">
        <v>375</v>
      </c>
      <c r="B638" s="42">
        <f aca="true" t="shared" si="122" ref="B638:G638">+B349</f>
        <v>87444017135</v>
      </c>
      <c r="C638" s="20">
        <f t="shared" si="122"/>
        <v>0</v>
      </c>
      <c r="D638" s="20">
        <f t="shared" si="122"/>
        <v>87444017135</v>
      </c>
      <c r="E638" s="20">
        <f t="shared" si="122"/>
        <v>87444017135</v>
      </c>
      <c r="F638" s="20">
        <f t="shared" si="122"/>
        <v>0</v>
      </c>
      <c r="G638" s="20">
        <f t="shared" si="122"/>
        <v>0</v>
      </c>
      <c r="H638" s="21">
        <f t="shared" si="104"/>
        <v>100</v>
      </c>
    </row>
    <row r="639" spans="1:8" ht="60">
      <c r="A639" s="23" t="s">
        <v>376</v>
      </c>
      <c r="B639" s="20">
        <f aca="true" t="shared" si="123" ref="B639:G639">+B351</f>
        <v>45719792000</v>
      </c>
      <c r="C639" s="20">
        <f t="shared" si="123"/>
        <v>-4173445775</v>
      </c>
      <c r="D639" s="20">
        <f t="shared" si="123"/>
        <v>41546346225</v>
      </c>
      <c r="E639" s="20">
        <f t="shared" si="123"/>
        <v>41546346225</v>
      </c>
      <c r="F639" s="20">
        <f t="shared" si="123"/>
        <v>0</v>
      </c>
      <c r="G639" s="20">
        <f t="shared" si="123"/>
        <v>0</v>
      </c>
      <c r="H639" s="21">
        <f t="shared" si="104"/>
        <v>100</v>
      </c>
    </row>
    <row r="640" spans="1:8" ht="30">
      <c r="A640" s="19" t="s">
        <v>195</v>
      </c>
      <c r="B640" s="20">
        <f aca="true" t="shared" si="124" ref="B640:G640">+B356</f>
        <v>2400000000</v>
      </c>
      <c r="C640" s="20">
        <f t="shared" si="124"/>
        <v>0</v>
      </c>
      <c r="D640" s="20">
        <f t="shared" si="124"/>
        <v>2400000000</v>
      </c>
      <c r="E640" s="20">
        <f t="shared" si="124"/>
        <v>2400000000</v>
      </c>
      <c r="F640" s="20">
        <f t="shared" si="124"/>
        <v>0</v>
      </c>
      <c r="G640" s="20">
        <f t="shared" si="124"/>
        <v>0</v>
      </c>
      <c r="H640" s="21">
        <f t="shared" si="104"/>
        <v>100</v>
      </c>
    </row>
    <row r="641" spans="1:8" ht="45.75" thickBot="1">
      <c r="A641" s="1" t="s">
        <v>377</v>
      </c>
      <c r="B641" s="39">
        <f aca="true" t="shared" si="125" ref="B641:G641">+B359</f>
        <v>30000000000</v>
      </c>
      <c r="C641" s="39">
        <f t="shared" si="125"/>
        <v>0</v>
      </c>
      <c r="D641" s="39">
        <f t="shared" si="125"/>
        <v>30000000000</v>
      </c>
      <c r="E641" s="39">
        <f t="shared" si="125"/>
        <v>30000000000</v>
      </c>
      <c r="F641" s="39">
        <f t="shared" si="125"/>
        <v>0</v>
      </c>
      <c r="G641" s="39">
        <f t="shared" si="125"/>
        <v>0</v>
      </c>
      <c r="H641" s="21">
        <f t="shared" si="104"/>
        <v>100</v>
      </c>
    </row>
    <row r="642" spans="1:8" ht="15.75" thickBot="1">
      <c r="A642" s="12" t="s">
        <v>291</v>
      </c>
      <c r="B642" s="13">
        <f aca="true" t="shared" si="126" ref="B642:G642">+B12</f>
        <v>1833950407000</v>
      </c>
      <c r="C642" s="13">
        <f t="shared" si="126"/>
        <v>376839093442</v>
      </c>
      <c r="D642" s="13">
        <f t="shared" si="126"/>
        <v>2210789500442</v>
      </c>
      <c r="E642" s="13">
        <f t="shared" si="126"/>
        <v>2274076012771</v>
      </c>
      <c r="F642" s="13">
        <f t="shared" si="126"/>
        <v>-63286512329</v>
      </c>
      <c r="G642" s="13">
        <f t="shared" si="126"/>
        <v>-17848273</v>
      </c>
      <c r="H642" s="13">
        <f t="shared" si="104"/>
        <v>102.86262044922627</v>
      </c>
    </row>
    <row r="643" spans="1:8" ht="15">
      <c r="A643" s="32" t="s">
        <v>292</v>
      </c>
      <c r="B643" s="25">
        <f aca="true" t="shared" si="127" ref="B643:G643">+B540</f>
        <v>1833950407000</v>
      </c>
      <c r="C643" s="25">
        <f t="shared" si="127"/>
        <v>376839093442</v>
      </c>
      <c r="D643" s="25">
        <f t="shared" si="127"/>
        <v>2210789500442</v>
      </c>
      <c r="E643" s="25">
        <f t="shared" si="127"/>
        <v>2274076012771</v>
      </c>
      <c r="F643" s="25">
        <f t="shared" si="127"/>
        <v>-63286512329</v>
      </c>
      <c r="G643" s="25">
        <f t="shared" si="127"/>
        <v>-17848273</v>
      </c>
      <c r="H643" s="21">
        <f t="shared" si="104"/>
        <v>102.86262044922627</v>
      </c>
    </row>
    <row r="644" spans="1:8" ht="15">
      <c r="A644" s="19" t="s">
        <v>293</v>
      </c>
      <c r="B644" s="22">
        <f aca="true" t="shared" si="128" ref="B644:H644">+B642-B643</f>
        <v>0</v>
      </c>
      <c r="C644" s="22">
        <f t="shared" si="128"/>
        <v>0</v>
      </c>
      <c r="D644" s="22">
        <f t="shared" si="128"/>
        <v>0</v>
      </c>
      <c r="E644" s="22">
        <f t="shared" si="128"/>
        <v>0</v>
      </c>
      <c r="F644" s="22">
        <f t="shared" si="128"/>
        <v>0</v>
      </c>
      <c r="G644" s="22">
        <f t="shared" si="128"/>
        <v>0</v>
      </c>
      <c r="H644" s="22">
        <f t="shared" si="128"/>
        <v>0</v>
      </c>
    </row>
    <row r="645" ht="15">
      <c r="A645" s="30"/>
    </row>
    <row r="646" spans="1:7" ht="15.75">
      <c r="A646" s="2" t="s">
        <v>262</v>
      </c>
      <c r="B646" s="2"/>
      <c r="C646" s="2"/>
      <c r="D646" s="2"/>
      <c r="E646" s="2"/>
      <c r="F646" s="2"/>
      <c r="G646" s="29"/>
    </row>
    <row r="647" ht="15">
      <c r="B647" s="27"/>
    </row>
    <row r="648" ht="15">
      <c r="B648" s="40"/>
    </row>
    <row r="651" spans="1:7" ht="15">
      <c r="A651" s="47" t="s">
        <v>378</v>
      </c>
      <c r="B651" s="47"/>
      <c r="C651" s="47"/>
      <c r="D651" s="47"/>
      <c r="E651" s="47" t="s">
        <v>379</v>
      </c>
      <c r="F651" s="47"/>
      <c r="G651" s="47"/>
    </row>
    <row r="652" spans="1:7" ht="15">
      <c r="A652" s="47" t="s">
        <v>380</v>
      </c>
      <c r="B652" s="47"/>
      <c r="C652" s="47"/>
      <c r="D652" s="47"/>
      <c r="E652" s="47" t="s">
        <v>381</v>
      </c>
      <c r="F652" s="47"/>
      <c r="G652" s="47"/>
    </row>
  </sheetData>
  <sheetProtection password="CCFD" sheet="1"/>
  <mergeCells count="6">
    <mergeCell ref="A500:G500"/>
    <mergeCell ref="A539:G539"/>
    <mergeCell ref="A651:D651"/>
    <mergeCell ref="E651:G651"/>
    <mergeCell ref="A652:D652"/>
    <mergeCell ref="E652:G652"/>
  </mergeCells>
  <printOptions/>
  <pageMargins left="0.7086614173228347" right="0.7086614173228347" top="0.7480314960629921" bottom="0.7480314960629921" header="0.31496062992125984" footer="0.31496062992125984"/>
  <pageSetup orientation="landscape" paperSize="14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60"/>
  <sheetViews>
    <sheetView zoomScalePageLayoutView="0" workbookViewId="0" topLeftCell="A1">
      <selection activeCell="F6" sqref="F6"/>
    </sheetView>
  </sheetViews>
  <sheetFormatPr defaultColWidth="11.421875" defaultRowHeight="15"/>
  <sheetData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261</v>
      </c>
    </row>
    <row r="11" spans="1:8" ht="15">
      <c r="A11" t="s">
        <v>7</v>
      </c>
      <c r="B11" t="s">
        <v>8</v>
      </c>
      <c r="C11" t="s">
        <v>9</v>
      </c>
      <c r="D11" t="s">
        <v>10</v>
      </c>
      <c r="E11" t="s">
        <v>11</v>
      </c>
      <c r="F11" t="s">
        <v>12</v>
      </c>
      <c r="G11" t="s">
        <v>13</v>
      </c>
      <c r="H11" t="s">
        <v>14</v>
      </c>
    </row>
    <row r="12" spans="1:8" ht="15">
      <c r="A12" t="s">
        <v>15</v>
      </c>
      <c r="B12">
        <v>1833950407000</v>
      </c>
      <c r="C12">
        <v>376839093442</v>
      </c>
      <c r="D12">
        <v>2210789500442</v>
      </c>
      <c r="E12">
        <v>2274076012771</v>
      </c>
      <c r="F12">
        <v>-63286512329</v>
      </c>
      <c r="G12">
        <v>-17848273</v>
      </c>
      <c r="H12">
        <v>102.86</v>
      </c>
    </row>
    <row r="13" spans="1:8" ht="15">
      <c r="A13" t="s">
        <v>16</v>
      </c>
      <c r="B13">
        <v>1022225292000</v>
      </c>
      <c r="C13">
        <v>306522605508</v>
      </c>
      <c r="D13">
        <v>1328747897508</v>
      </c>
      <c r="E13">
        <v>1380150047252</v>
      </c>
      <c r="F13">
        <v>-51402149744</v>
      </c>
      <c r="G13">
        <v>-17848273</v>
      </c>
      <c r="H13">
        <v>103.87</v>
      </c>
    </row>
    <row r="14" spans="1:8" ht="15">
      <c r="A14" t="s">
        <v>17</v>
      </c>
      <c r="B14">
        <v>758290802000</v>
      </c>
      <c r="C14">
        <v>176048004845</v>
      </c>
      <c r="D14">
        <v>934338806845</v>
      </c>
      <c r="E14">
        <v>992266130702</v>
      </c>
      <c r="F14">
        <v>-57927323857</v>
      </c>
      <c r="G14">
        <v>-5122065</v>
      </c>
      <c r="H14">
        <v>106.2</v>
      </c>
    </row>
    <row r="15" spans="1:8" ht="15">
      <c r="A15" t="s">
        <v>18</v>
      </c>
      <c r="B15">
        <v>38837740000</v>
      </c>
      <c r="C15">
        <v>4253753624</v>
      </c>
      <c r="D15">
        <v>43091493624</v>
      </c>
      <c r="E15">
        <v>44015711108</v>
      </c>
      <c r="F15">
        <v>-924217484</v>
      </c>
      <c r="G15">
        <v>0</v>
      </c>
      <c r="H15">
        <v>102.14</v>
      </c>
    </row>
    <row r="16" spans="1:8" ht="15">
      <c r="A16" t="s">
        <v>19</v>
      </c>
      <c r="B16">
        <v>38837740000</v>
      </c>
      <c r="C16">
        <v>4253753624</v>
      </c>
      <c r="D16">
        <v>43091493624</v>
      </c>
      <c r="E16">
        <v>44015711108</v>
      </c>
      <c r="F16">
        <v>-924217484</v>
      </c>
      <c r="G16">
        <v>0</v>
      </c>
      <c r="H16">
        <v>102.14</v>
      </c>
    </row>
    <row r="17" spans="1:8" ht="15">
      <c r="A17" t="s">
        <v>20</v>
      </c>
      <c r="B17">
        <v>264419467000</v>
      </c>
      <c r="C17">
        <v>22283480879</v>
      </c>
      <c r="D17">
        <v>286702947879</v>
      </c>
      <c r="E17">
        <v>307811517737</v>
      </c>
      <c r="F17">
        <v>-21108569858</v>
      </c>
      <c r="G17">
        <v>0</v>
      </c>
      <c r="H17">
        <v>107.36</v>
      </c>
    </row>
    <row r="18" spans="1:8" ht="15">
      <c r="A18" t="s">
        <v>21</v>
      </c>
      <c r="B18">
        <v>264419467000</v>
      </c>
      <c r="C18">
        <v>22283480879</v>
      </c>
      <c r="D18">
        <v>286702947879</v>
      </c>
      <c r="E18">
        <v>307811517737</v>
      </c>
      <c r="F18">
        <v>-21108569858</v>
      </c>
      <c r="G18">
        <v>0</v>
      </c>
      <c r="H18">
        <v>107.36</v>
      </c>
    </row>
    <row r="19" spans="1:8" ht="15">
      <c r="A19" t="s">
        <v>22</v>
      </c>
      <c r="B19">
        <v>14925501000</v>
      </c>
      <c r="C19">
        <v>0</v>
      </c>
      <c r="D19">
        <v>14925501000</v>
      </c>
      <c r="E19">
        <v>16392986000</v>
      </c>
      <c r="F19">
        <v>-1467485000</v>
      </c>
      <c r="G19">
        <v>0</v>
      </c>
      <c r="H19">
        <v>109.83</v>
      </c>
    </row>
    <row r="20" spans="1:8" ht="15">
      <c r="A20" t="s">
        <v>23</v>
      </c>
      <c r="B20">
        <v>14925501000</v>
      </c>
      <c r="C20">
        <v>0</v>
      </c>
      <c r="D20">
        <v>14925501000</v>
      </c>
      <c r="E20">
        <v>16392986000</v>
      </c>
      <c r="F20">
        <v>-1467485000</v>
      </c>
      <c r="G20">
        <v>0</v>
      </c>
      <c r="H20">
        <v>109.83</v>
      </c>
    </row>
    <row r="21" spans="1:8" ht="15">
      <c r="A21" t="s">
        <v>24</v>
      </c>
      <c r="B21">
        <v>163131750000</v>
      </c>
      <c r="C21">
        <v>10046647994</v>
      </c>
      <c r="D21">
        <v>173178397994</v>
      </c>
      <c r="E21">
        <v>173378712529</v>
      </c>
      <c r="F21">
        <v>-200314535</v>
      </c>
      <c r="G21">
        <v>0</v>
      </c>
      <c r="H21">
        <v>100.12</v>
      </c>
    </row>
    <row r="22" spans="1:8" ht="15">
      <c r="A22" t="s">
        <v>25</v>
      </c>
      <c r="B22">
        <v>163131750000</v>
      </c>
      <c r="C22">
        <v>10046647994</v>
      </c>
      <c r="D22">
        <v>173178397994</v>
      </c>
      <c r="E22">
        <v>173378712529</v>
      </c>
      <c r="F22">
        <v>-200314535</v>
      </c>
      <c r="G22">
        <v>0</v>
      </c>
      <c r="H22">
        <v>100.12</v>
      </c>
    </row>
    <row r="23" spans="1:8" ht="15">
      <c r="A23" t="s">
        <v>26</v>
      </c>
      <c r="B23">
        <v>1867682000</v>
      </c>
      <c r="C23">
        <v>939348018</v>
      </c>
      <c r="D23">
        <v>2807030018</v>
      </c>
      <c r="E23">
        <v>3355551283</v>
      </c>
      <c r="F23">
        <v>-548521265</v>
      </c>
      <c r="G23">
        <v>0</v>
      </c>
      <c r="H23">
        <v>119.54</v>
      </c>
    </row>
    <row r="24" spans="1:8" ht="15">
      <c r="A24" t="s">
        <v>27</v>
      </c>
      <c r="B24">
        <v>1867682000</v>
      </c>
      <c r="C24">
        <v>939348018</v>
      </c>
      <c r="D24">
        <v>2807030018</v>
      </c>
      <c r="E24">
        <v>3355551283</v>
      </c>
      <c r="F24">
        <v>-548521265</v>
      </c>
      <c r="G24">
        <v>0</v>
      </c>
      <c r="H24">
        <v>119.54</v>
      </c>
    </row>
    <row r="25" spans="1:8" ht="15">
      <c r="A25" t="s">
        <v>28</v>
      </c>
      <c r="B25">
        <v>10563562000</v>
      </c>
      <c r="C25">
        <v>0</v>
      </c>
      <c r="D25">
        <v>10563562000</v>
      </c>
      <c r="E25">
        <v>11899836858</v>
      </c>
      <c r="F25">
        <v>-1336274858</v>
      </c>
      <c r="G25">
        <v>0</v>
      </c>
      <c r="H25">
        <v>112.65</v>
      </c>
    </row>
    <row r="26" spans="1:8" ht="15">
      <c r="A26" t="s">
        <v>29</v>
      </c>
      <c r="B26">
        <v>10563562000</v>
      </c>
      <c r="C26">
        <v>0</v>
      </c>
      <c r="D26">
        <v>10563562000</v>
      </c>
      <c r="E26">
        <v>11899836858</v>
      </c>
      <c r="F26">
        <v>-1336274858</v>
      </c>
      <c r="G26">
        <v>0</v>
      </c>
      <c r="H26">
        <v>112.65</v>
      </c>
    </row>
    <row r="27" spans="1:8" ht="15">
      <c r="A27" t="s">
        <v>30</v>
      </c>
      <c r="B27">
        <v>61750348000</v>
      </c>
      <c r="C27">
        <v>1562901815</v>
      </c>
      <c r="D27">
        <v>63313249815</v>
      </c>
      <c r="E27">
        <v>69764067253</v>
      </c>
      <c r="F27">
        <v>-6450817438</v>
      </c>
      <c r="G27">
        <v>0</v>
      </c>
      <c r="H27">
        <v>110.19</v>
      </c>
    </row>
    <row r="28" spans="1:8" ht="15">
      <c r="A28" t="s">
        <v>31</v>
      </c>
      <c r="B28">
        <v>61750348000</v>
      </c>
      <c r="C28">
        <v>1562901815</v>
      </c>
      <c r="D28">
        <v>63313249815</v>
      </c>
      <c r="E28">
        <v>69764067253</v>
      </c>
      <c r="F28">
        <v>-6450817438</v>
      </c>
      <c r="G28">
        <v>0</v>
      </c>
      <c r="H28">
        <v>110.19</v>
      </c>
    </row>
    <row r="29" spans="1:8" ht="15">
      <c r="A29" t="s">
        <v>32</v>
      </c>
      <c r="B29">
        <v>7951120000</v>
      </c>
      <c r="C29">
        <v>0</v>
      </c>
      <c r="D29">
        <v>7951120000</v>
      </c>
      <c r="E29">
        <v>7389205017</v>
      </c>
      <c r="F29">
        <v>561914983</v>
      </c>
      <c r="G29">
        <v>0</v>
      </c>
      <c r="H29">
        <v>92.93</v>
      </c>
    </row>
    <row r="30" spans="1:8" ht="15">
      <c r="A30" t="s">
        <v>33</v>
      </c>
      <c r="B30">
        <v>7951120000</v>
      </c>
      <c r="C30">
        <v>0</v>
      </c>
      <c r="D30">
        <v>7951120000</v>
      </c>
      <c r="E30">
        <v>7389205017</v>
      </c>
      <c r="F30">
        <v>561914983</v>
      </c>
      <c r="G30">
        <v>0</v>
      </c>
      <c r="H30">
        <v>92.93</v>
      </c>
    </row>
    <row r="31" spans="1:8" ht="15">
      <c r="A31" t="s">
        <v>34</v>
      </c>
      <c r="B31">
        <v>28914832000</v>
      </c>
      <c r="C31">
        <v>1637445387</v>
      </c>
      <c r="D31">
        <v>30552277387</v>
      </c>
      <c r="E31">
        <v>32255679550</v>
      </c>
      <c r="F31">
        <v>-1703402163</v>
      </c>
      <c r="G31">
        <v>0</v>
      </c>
      <c r="H31">
        <v>105.58</v>
      </c>
    </row>
    <row r="32" spans="1:8" ht="15">
      <c r="A32" t="s">
        <v>35</v>
      </c>
      <c r="B32">
        <v>28914832000</v>
      </c>
      <c r="C32">
        <v>1637445387</v>
      </c>
      <c r="D32">
        <v>30552277387</v>
      </c>
      <c r="E32">
        <v>32255679550</v>
      </c>
      <c r="F32">
        <v>-1703402163</v>
      </c>
      <c r="G32">
        <v>0</v>
      </c>
      <c r="H32">
        <v>105.58</v>
      </c>
    </row>
    <row r="33" spans="1:8" ht="15">
      <c r="A33" t="s">
        <v>36</v>
      </c>
      <c r="B33">
        <v>86858677000</v>
      </c>
      <c r="C33">
        <v>-8208810181</v>
      </c>
      <c r="D33">
        <v>78649866819</v>
      </c>
      <c r="E33">
        <v>82637316817</v>
      </c>
      <c r="F33">
        <v>-3987449998</v>
      </c>
      <c r="G33">
        <v>0</v>
      </c>
      <c r="H33">
        <v>105.07</v>
      </c>
    </row>
    <row r="34" spans="1:8" ht="15">
      <c r="A34" t="s">
        <v>37</v>
      </c>
      <c r="B34">
        <v>86858677000</v>
      </c>
      <c r="C34">
        <v>-8208810181</v>
      </c>
      <c r="D34">
        <v>78649866819</v>
      </c>
      <c r="E34">
        <v>82637316817</v>
      </c>
      <c r="F34">
        <v>-3987449998</v>
      </c>
      <c r="G34">
        <v>0</v>
      </c>
      <c r="H34">
        <v>105.07</v>
      </c>
    </row>
    <row r="35" spans="1:8" ht="15">
      <c r="A35" t="s">
        <v>38</v>
      </c>
      <c r="B35">
        <v>27649473000</v>
      </c>
      <c r="C35">
        <v>4298209488</v>
      </c>
      <c r="D35">
        <v>31947682488</v>
      </c>
      <c r="E35">
        <v>32254691117</v>
      </c>
      <c r="F35">
        <v>-307008629</v>
      </c>
      <c r="G35">
        <v>0</v>
      </c>
      <c r="H35">
        <v>100.96</v>
      </c>
    </row>
    <row r="36" spans="1:8" ht="15">
      <c r="A36" t="s">
        <v>37</v>
      </c>
      <c r="B36">
        <v>27649473000</v>
      </c>
      <c r="C36">
        <v>4298209488</v>
      </c>
      <c r="D36">
        <v>31947682488</v>
      </c>
      <c r="E36">
        <v>32254691117</v>
      </c>
      <c r="F36">
        <v>-307008629</v>
      </c>
      <c r="G36">
        <v>0</v>
      </c>
      <c r="H36">
        <v>100.96</v>
      </c>
    </row>
    <row r="37" spans="1:8" ht="15">
      <c r="A37" t="s">
        <v>39</v>
      </c>
      <c r="B37">
        <v>3475368000</v>
      </c>
      <c r="C37">
        <v>737233651</v>
      </c>
      <c r="D37">
        <v>4212601651</v>
      </c>
      <c r="E37">
        <v>4624635563</v>
      </c>
      <c r="F37">
        <v>-412033912</v>
      </c>
      <c r="G37">
        <v>0</v>
      </c>
      <c r="H37">
        <v>109.78</v>
      </c>
    </row>
    <row r="38" spans="1:8" ht="15">
      <c r="A38" t="s">
        <v>37</v>
      </c>
      <c r="B38">
        <v>3475368000</v>
      </c>
      <c r="C38">
        <v>737233651</v>
      </c>
      <c r="D38">
        <v>4212601651</v>
      </c>
      <c r="E38">
        <v>4624635563</v>
      </c>
      <c r="F38">
        <v>-412033912</v>
      </c>
      <c r="G38">
        <v>0</v>
      </c>
      <c r="H38">
        <v>109.78</v>
      </c>
    </row>
    <row r="39" spans="1:8" ht="15">
      <c r="A39" t="s">
        <v>40</v>
      </c>
      <c r="B39">
        <v>5478120000</v>
      </c>
      <c r="C39">
        <v>471868166</v>
      </c>
      <c r="D39">
        <v>5949988166</v>
      </c>
      <c r="E39">
        <v>7657795068</v>
      </c>
      <c r="F39">
        <v>-1707806902</v>
      </c>
      <c r="G39">
        <v>-108064</v>
      </c>
      <c r="H39">
        <v>128.7</v>
      </c>
    </row>
    <row r="40" spans="1:8" ht="15">
      <c r="A40" t="s">
        <v>41</v>
      </c>
      <c r="B40">
        <v>5478120000</v>
      </c>
      <c r="C40">
        <v>471868166</v>
      </c>
      <c r="D40">
        <v>5949988166</v>
      </c>
      <c r="E40">
        <v>7657795068</v>
      </c>
      <c r="F40">
        <v>-1707806902</v>
      </c>
      <c r="G40">
        <v>-108064</v>
      </c>
      <c r="H40">
        <v>128.7</v>
      </c>
    </row>
    <row r="41" spans="1:8" ht="15">
      <c r="A41" t="s">
        <v>42</v>
      </c>
      <c r="B41">
        <v>0</v>
      </c>
      <c r="C41">
        <v>631451134</v>
      </c>
      <c r="D41">
        <v>631451134</v>
      </c>
      <c r="E41">
        <v>0</v>
      </c>
      <c r="F41">
        <v>631451134</v>
      </c>
      <c r="G41">
        <v>0</v>
      </c>
      <c r="H41">
        <v>0</v>
      </c>
    </row>
    <row r="42" spans="1:8" ht="15">
      <c r="A42" t="s">
        <v>43</v>
      </c>
      <c r="B42">
        <v>0</v>
      </c>
      <c r="C42">
        <v>631451134</v>
      </c>
      <c r="D42">
        <v>631451134</v>
      </c>
      <c r="E42">
        <v>0</v>
      </c>
      <c r="F42">
        <v>631451134</v>
      </c>
      <c r="G42">
        <v>0</v>
      </c>
      <c r="H42">
        <v>0</v>
      </c>
    </row>
    <row r="43" spans="1:8" ht="15">
      <c r="A43" t="s">
        <v>44</v>
      </c>
      <c r="B43">
        <v>5243577000</v>
      </c>
      <c r="C43">
        <v>0</v>
      </c>
      <c r="D43">
        <v>5243577000</v>
      </c>
      <c r="E43">
        <v>3962490524</v>
      </c>
      <c r="F43">
        <v>1281086476</v>
      </c>
      <c r="G43">
        <v>0</v>
      </c>
      <c r="H43">
        <v>75.57</v>
      </c>
    </row>
    <row r="44" spans="1:8" ht="15">
      <c r="A44" t="s">
        <v>45</v>
      </c>
      <c r="B44">
        <v>5243577000</v>
      </c>
      <c r="C44">
        <v>0</v>
      </c>
      <c r="D44">
        <v>5243577000</v>
      </c>
      <c r="E44">
        <v>3962490524</v>
      </c>
      <c r="F44">
        <v>1281086476</v>
      </c>
      <c r="G44">
        <v>0</v>
      </c>
      <c r="H44">
        <v>75.57</v>
      </c>
    </row>
    <row r="45" spans="1:8" ht="15">
      <c r="A45" t="s">
        <v>46</v>
      </c>
      <c r="B45">
        <v>243910000</v>
      </c>
      <c r="C45">
        <v>0</v>
      </c>
      <c r="D45">
        <v>243910000</v>
      </c>
      <c r="E45">
        <v>121865242</v>
      </c>
      <c r="F45">
        <v>122044758</v>
      </c>
      <c r="G45">
        <v>0</v>
      </c>
      <c r="H45">
        <v>49.96</v>
      </c>
    </row>
    <row r="46" spans="1:8" ht="15">
      <c r="A46" t="s">
        <v>47</v>
      </c>
      <c r="B46">
        <v>243910000</v>
      </c>
      <c r="C46">
        <v>0</v>
      </c>
      <c r="D46">
        <v>243910000</v>
      </c>
      <c r="E46">
        <v>121865242</v>
      </c>
      <c r="F46">
        <v>122044758</v>
      </c>
      <c r="G46">
        <v>0</v>
      </c>
      <c r="H46">
        <v>49.96</v>
      </c>
    </row>
    <row r="47" spans="1:8" ht="15">
      <c r="A47" t="s">
        <v>48</v>
      </c>
      <c r="B47">
        <v>203377000</v>
      </c>
      <c r="C47">
        <v>328656543</v>
      </c>
      <c r="D47">
        <v>532033543</v>
      </c>
      <c r="E47">
        <v>557187950</v>
      </c>
      <c r="F47">
        <v>-25154407</v>
      </c>
      <c r="G47">
        <v>0</v>
      </c>
      <c r="H47">
        <v>104.73</v>
      </c>
    </row>
    <row r="48" spans="1:8" ht="15">
      <c r="A48" t="s">
        <v>49</v>
      </c>
      <c r="B48">
        <v>203377000</v>
      </c>
      <c r="C48">
        <v>328656543</v>
      </c>
      <c r="D48">
        <v>532033543</v>
      </c>
      <c r="E48">
        <v>557187950</v>
      </c>
      <c r="F48">
        <v>-25154407</v>
      </c>
      <c r="G48">
        <v>0</v>
      </c>
      <c r="H48">
        <v>104.73</v>
      </c>
    </row>
    <row r="49" spans="1:8" ht="15">
      <c r="A49" t="s">
        <v>50</v>
      </c>
      <c r="B49">
        <v>4489989000</v>
      </c>
      <c r="C49">
        <v>0</v>
      </c>
      <c r="D49">
        <v>4489989000</v>
      </c>
      <c r="E49">
        <v>19418765447</v>
      </c>
      <c r="F49">
        <v>-14928776447</v>
      </c>
      <c r="G49">
        <v>138966</v>
      </c>
      <c r="H49">
        <v>432.49</v>
      </c>
    </row>
    <row r="50" spans="1:8" ht="15">
      <c r="A50" t="s">
        <v>51</v>
      </c>
      <c r="B50">
        <v>4489989000</v>
      </c>
      <c r="C50">
        <v>0</v>
      </c>
      <c r="D50">
        <v>4489989000</v>
      </c>
      <c r="E50">
        <v>19418765447</v>
      </c>
      <c r="F50">
        <v>-14928776447</v>
      </c>
      <c r="G50">
        <v>138966</v>
      </c>
      <c r="H50">
        <v>432.49</v>
      </c>
    </row>
    <row r="51" spans="1:8" ht="15">
      <c r="A51" t="s">
        <v>52</v>
      </c>
      <c r="B51">
        <v>286309000</v>
      </c>
      <c r="C51">
        <v>0</v>
      </c>
      <c r="D51">
        <v>286309000</v>
      </c>
      <c r="E51">
        <v>774319512</v>
      </c>
      <c r="F51">
        <v>-488010512</v>
      </c>
      <c r="G51">
        <v>0</v>
      </c>
      <c r="H51">
        <v>270.45</v>
      </c>
    </row>
    <row r="52" spans="1:8" ht="15">
      <c r="A52" t="s">
        <v>53</v>
      </c>
      <c r="B52">
        <v>286309000</v>
      </c>
      <c r="C52">
        <v>0</v>
      </c>
      <c r="D52">
        <v>286309000</v>
      </c>
      <c r="E52">
        <v>774319512</v>
      </c>
      <c r="F52">
        <v>-488010512</v>
      </c>
      <c r="G52">
        <v>0</v>
      </c>
      <c r="H52">
        <v>270.45</v>
      </c>
    </row>
    <row r="53" spans="1:8" ht="15">
      <c r="A53" t="s">
        <v>54</v>
      </c>
      <c r="B53">
        <v>15000000000</v>
      </c>
      <c r="C53">
        <v>137065818327</v>
      </c>
      <c r="D53">
        <v>152065818327</v>
      </c>
      <c r="E53">
        <v>152065818327</v>
      </c>
      <c r="F53">
        <v>0</v>
      </c>
      <c r="G53">
        <v>0</v>
      </c>
      <c r="H53">
        <v>100</v>
      </c>
    </row>
    <row r="54" spans="1:8" ht="15">
      <c r="A54" t="s">
        <v>55</v>
      </c>
      <c r="B54">
        <v>15000000000</v>
      </c>
      <c r="C54">
        <v>137065818327</v>
      </c>
      <c r="D54">
        <v>152065818327</v>
      </c>
      <c r="E54">
        <v>152065818327</v>
      </c>
      <c r="F54">
        <v>0</v>
      </c>
      <c r="G54">
        <v>0</v>
      </c>
      <c r="H54">
        <v>100</v>
      </c>
    </row>
    <row r="55" spans="1:8" ht="15">
      <c r="A55" t="s">
        <v>56</v>
      </c>
      <c r="B55">
        <v>5000000000</v>
      </c>
      <c r="C55">
        <v>0</v>
      </c>
      <c r="D55">
        <v>5000000000</v>
      </c>
      <c r="E55">
        <v>10041957051</v>
      </c>
      <c r="F55">
        <v>-5041957051</v>
      </c>
      <c r="G55">
        <v>-5152967</v>
      </c>
      <c r="H55">
        <v>200.84</v>
      </c>
    </row>
    <row r="56" spans="1:8" ht="15">
      <c r="A56" t="s">
        <v>57</v>
      </c>
      <c r="B56">
        <v>5000000000</v>
      </c>
      <c r="C56">
        <v>0</v>
      </c>
      <c r="D56">
        <v>5000000000</v>
      </c>
      <c r="E56">
        <v>10041957051</v>
      </c>
      <c r="F56">
        <v>-5041957051</v>
      </c>
      <c r="G56">
        <v>-5152967</v>
      </c>
      <c r="H56">
        <v>200.84</v>
      </c>
    </row>
    <row r="57" spans="1:8" ht="15">
      <c r="A57" t="s">
        <v>58</v>
      </c>
      <c r="B57">
        <v>12000000000</v>
      </c>
      <c r="C57">
        <v>0</v>
      </c>
      <c r="D57">
        <v>12000000000</v>
      </c>
      <c r="E57">
        <v>11886020749</v>
      </c>
      <c r="F57">
        <v>113979251</v>
      </c>
      <c r="G57">
        <v>0</v>
      </c>
      <c r="H57">
        <v>99.05</v>
      </c>
    </row>
    <row r="58" spans="1:8" ht="15">
      <c r="A58" t="s">
        <v>59</v>
      </c>
      <c r="B58">
        <v>12000000000</v>
      </c>
      <c r="C58">
        <v>0</v>
      </c>
      <c r="D58">
        <v>12000000000</v>
      </c>
      <c r="E58">
        <v>11886020749</v>
      </c>
      <c r="F58">
        <v>113979251</v>
      </c>
      <c r="G58">
        <v>0</v>
      </c>
      <c r="H58">
        <v>99.05</v>
      </c>
    </row>
    <row r="59" spans="1:8" ht="15">
      <c r="A59" t="s">
        <v>60</v>
      </c>
      <c r="B59">
        <v>942293000</v>
      </c>
      <c r="C59">
        <v>62214174</v>
      </c>
      <c r="D59">
        <v>1004507174</v>
      </c>
      <c r="E59">
        <v>1004843403</v>
      </c>
      <c r="F59">
        <v>-336229</v>
      </c>
      <c r="G59">
        <v>0</v>
      </c>
      <c r="H59">
        <v>100.03</v>
      </c>
    </row>
    <row r="60" spans="1:8" ht="15">
      <c r="A60" t="s">
        <v>42</v>
      </c>
      <c r="B60">
        <v>942293000</v>
      </c>
      <c r="C60">
        <v>62214174</v>
      </c>
      <c r="D60">
        <v>1004507174</v>
      </c>
      <c r="E60">
        <v>1004843403</v>
      </c>
      <c r="F60">
        <v>-336229</v>
      </c>
      <c r="G60">
        <v>0</v>
      </c>
      <c r="H60">
        <v>100.03</v>
      </c>
    </row>
    <row r="61" spans="1:8" ht="15">
      <c r="A61" t="s">
        <v>43</v>
      </c>
      <c r="B61">
        <v>942293000</v>
      </c>
      <c r="C61">
        <v>62214174</v>
      </c>
      <c r="D61">
        <v>1004507174</v>
      </c>
      <c r="E61">
        <v>1004843403</v>
      </c>
      <c r="F61">
        <v>-336229</v>
      </c>
      <c r="G61">
        <v>0</v>
      </c>
      <c r="H61">
        <v>100.03</v>
      </c>
    </row>
    <row r="62" spans="1:8" ht="15">
      <c r="A62" t="s">
        <v>61</v>
      </c>
      <c r="B62">
        <v>9285000000</v>
      </c>
      <c r="C62">
        <v>1316976671</v>
      </c>
      <c r="D62">
        <v>10601976671</v>
      </c>
      <c r="E62">
        <v>12367294449</v>
      </c>
      <c r="F62">
        <v>-1765317778</v>
      </c>
      <c r="G62">
        <v>0</v>
      </c>
      <c r="H62">
        <v>116.65</v>
      </c>
    </row>
    <row r="63" spans="1:8" ht="15">
      <c r="A63" t="s">
        <v>62</v>
      </c>
      <c r="B63">
        <v>9285000000</v>
      </c>
      <c r="C63">
        <v>0</v>
      </c>
      <c r="D63">
        <v>9285000000</v>
      </c>
      <c r="E63">
        <v>11050317778</v>
      </c>
      <c r="F63">
        <v>-1765317778</v>
      </c>
      <c r="G63">
        <v>0</v>
      </c>
      <c r="H63">
        <v>119.01</v>
      </c>
    </row>
    <row r="64" spans="1:8" ht="15">
      <c r="A64" t="s">
        <v>63</v>
      </c>
      <c r="B64">
        <v>9285000000</v>
      </c>
      <c r="C64">
        <v>0</v>
      </c>
      <c r="D64">
        <v>9285000000</v>
      </c>
      <c r="E64">
        <v>11050317778</v>
      </c>
      <c r="F64">
        <v>-1765317778</v>
      </c>
      <c r="G64">
        <v>0</v>
      </c>
      <c r="H64">
        <v>119.01</v>
      </c>
    </row>
    <row r="65" spans="1:8" ht="15">
      <c r="A65" t="s">
        <v>64</v>
      </c>
      <c r="B65">
        <v>0</v>
      </c>
      <c r="C65">
        <v>1316976671</v>
      </c>
      <c r="D65">
        <v>1316976671</v>
      </c>
      <c r="E65">
        <v>1316976671</v>
      </c>
      <c r="F65">
        <v>0</v>
      </c>
      <c r="G65">
        <v>0</v>
      </c>
      <c r="H65">
        <v>100</v>
      </c>
    </row>
    <row r="66" spans="1:8" ht="15">
      <c r="A66" t="s">
        <v>65</v>
      </c>
      <c r="B66">
        <v>0</v>
      </c>
      <c r="C66">
        <v>1316976671</v>
      </c>
      <c r="D66">
        <v>1316976671</v>
      </c>
      <c r="E66">
        <v>1316976671</v>
      </c>
      <c r="F66">
        <v>0</v>
      </c>
      <c r="G66">
        <v>0</v>
      </c>
      <c r="H66">
        <v>100</v>
      </c>
    </row>
    <row r="67" spans="1:8" ht="15">
      <c r="A67" t="s">
        <v>66</v>
      </c>
      <c r="B67">
        <v>2198038000</v>
      </c>
      <c r="C67">
        <v>477192332</v>
      </c>
      <c r="D67">
        <v>2675230332</v>
      </c>
      <c r="E67">
        <v>2578180401</v>
      </c>
      <c r="F67">
        <v>97049931</v>
      </c>
      <c r="G67">
        <v>0</v>
      </c>
      <c r="H67">
        <v>96.37</v>
      </c>
    </row>
    <row r="68" spans="1:8" ht="15">
      <c r="A68" t="s">
        <v>67</v>
      </c>
      <c r="B68">
        <v>2198038000</v>
      </c>
      <c r="C68">
        <v>0</v>
      </c>
      <c r="D68">
        <v>2198038000</v>
      </c>
      <c r="E68">
        <v>2100988069</v>
      </c>
      <c r="F68">
        <v>97049931</v>
      </c>
      <c r="G68">
        <v>0</v>
      </c>
      <c r="H68">
        <v>95.58</v>
      </c>
    </row>
    <row r="69" spans="1:8" ht="15">
      <c r="A69" t="s">
        <v>68</v>
      </c>
      <c r="B69">
        <v>2198038000</v>
      </c>
      <c r="C69">
        <v>0</v>
      </c>
      <c r="D69">
        <v>2198038000</v>
      </c>
      <c r="E69">
        <v>2100988069</v>
      </c>
      <c r="F69">
        <v>97049931</v>
      </c>
      <c r="G69">
        <v>0</v>
      </c>
      <c r="H69">
        <v>95.58</v>
      </c>
    </row>
    <row r="70" spans="1:8" ht="15">
      <c r="A70" t="s">
        <v>69</v>
      </c>
      <c r="B70">
        <v>0</v>
      </c>
      <c r="C70">
        <v>477192332</v>
      </c>
      <c r="D70">
        <v>477192332</v>
      </c>
      <c r="E70">
        <v>477192332</v>
      </c>
      <c r="F70">
        <v>0</v>
      </c>
      <c r="G70">
        <v>0</v>
      </c>
      <c r="H70">
        <v>100</v>
      </c>
    </row>
    <row r="71" spans="1:8" ht="15">
      <c r="A71" t="s">
        <v>65</v>
      </c>
      <c r="B71">
        <v>0</v>
      </c>
      <c r="C71">
        <v>477192332</v>
      </c>
      <c r="D71">
        <v>477192332</v>
      </c>
      <c r="E71">
        <v>477192332</v>
      </c>
      <c r="F71">
        <v>0</v>
      </c>
      <c r="G71">
        <v>0</v>
      </c>
      <c r="H71">
        <v>100</v>
      </c>
    </row>
    <row r="72" spans="1:8" ht="15">
      <c r="A72" t="s">
        <v>70</v>
      </c>
      <c r="B72">
        <v>528185000</v>
      </c>
      <c r="C72">
        <v>73444491</v>
      </c>
      <c r="D72">
        <v>601629491</v>
      </c>
      <c r="E72">
        <v>415566783</v>
      </c>
      <c r="F72">
        <v>186062708</v>
      </c>
      <c r="G72">
        <v>0</v>
      </c>
      <c r="H72">
        <v>69.07</v>
      </c>
    </row>
    <row r="73" spans="1:8" ht="15">
      <c r="A73" t="s">
        <v>71</v>
      </c>
      <c r="B73">
        <v>528185000</v>
      </c>
      <c r="C73">
        <v>0</v>
      </c>
      <c r="D73">
        <v>528185000</v>
      </c>
      <c r="E73">
        <v>342122292</v>
      </c>
      <c r="F73">
        <v>186062708</v>
      </c>
      <c r="G73">
        <v>0</v>
      </c>
      <c r="H73">
        <v>64.77</v>
      </c>
    </row>
    <row r="74" spans="1:8" ht="15">
      <c r="A74" t="s">
        <v>72</v>
      </c>
      <c r="B74">
        <v>528185000</v>
      </c>
      <c r="C74">
        <v>0</v>
      </c>
      <c r="D74">
        <v>528185000</v>
      </c>
      <c r="E74">
        <v>342122292</v>
      </c>
      <c r="F74">
        <v>186062708</v>
      </c>
      <c r="G74">
        <v>0</v>
      </c>
      <c r="H74">
        <v>64.77</v>
      </c>
    </row>
    <row r="75" spans="1:8" ht="15">
      <c r="A75" t="s">
        <v>73</v>
      </c>
      <c r="B75">
        <v>0</v>
      </c>
      <c r="C75">
        <v>73444491</v>
      </c>
      <c r="D75">
        <v>73444491</v>
      </c>
      <c r="E75">
        <v>73444491</v>
      </c>
      <c r="F75">
        <v>0</v>
      </c>
      <c r="G75">
        <v>0</v>
      </c>
      <c r="H75">
        <v>100</v>
      </c>
    </row>
    <row r="76" spans="1:8" ht="15">
      <c r="A76" t="s">
        <v>74</v>
      </c>
      <c r="B76">
        <v>0</v>
      </c>
      <c r="C76">
        <v>73444491</v>
      </c>
      <c r="D76">
        <v>73444491</v>
      </c>
      <c r="E76">
        <v>73444491</v>
      </c>
      <c r="F76">
        <v>0</v>
      </c>
      <c r="G76">
        <v>0</v>
      </c>
      <c r="H76">
        <v>100</v>
      </c>
    </row>
    <row r="77" spans="1:8" ht="15">
      <c r="A77" t="s">
        <v>75</v>
      </c>
      <c r="B77">
        <v>226365000</v>
      </c>
      <c r="C77">
        <v>33500853</v>
      </c>
      <c r="D77">
        <v>259865853</v>
      </c>
      <c r="E77">
        <v>180124692</v>
      </c>
      <c r="F77">
        <v>79741161</v>
      </c>
      <c r="G77">
        <v>0</v>
      </c>
      <c r="H77">
        <v>69.31</v>
      </c>
    </row>
    <row r="78" spans="1:8" ht="15">
      <c r="A78" t="s">
        <v>76</v>
      </c>
      <c r="B78">
        <v>226365000</v>
      </c>
      <c r="C78">
        <v>0</v>
      </c>
      <c r="D78">
        <v>226365000</v>
      </c>
      <c r="E78">
        <v>146623839</v>
      </c>
      <c r="F78">
        <v>79741161</v>
      </c>
      <c r="G78">
        <v>0</v>
      </c>
      <c r="H78">
        <v>64.77</v>
      </c>
    </row>
    <row r="79" spans="1:8" ht="15">
      <c r="A79" t="s">
        <v>72</v>
      </c>
      <c r="B79">
        <v>226365000</v>
      </c>
      <c r="C79">
        <v>0</v>
      </c>
      <c r="D79">
        <v>226365000</v>
      </c>
      <c r="E79">
        <v>146623839</v>
      </c>
      <c r="F79">
        <v>79741161</v>
      </c>
      <c r="G79">
        <v>0</v>
      </c>
      <c r="H79">
        <v>64.77</v>
      </c>
    </row>
    <row r="80" spans="1:8" ht="15">
      <c r="A80" t="s">
        <v>77</v>
      </c>
      <c r="B80">
        <v>0</v>
      </c>
      <c r="C80">
        <v>33500853</v>
      </c>
      <c r="D80">
        <v>33500853</v>
      </c>
      <c r="E80">
        <v>33500853</v>
      </c>
      <c r="F80">
        <v>0</v>
      </c>
      <c r="G80">
        <v>0</v>
      </c>
      <c r="H80">
        <v>100</v>
      </c>
    </row>
    <row r="81" spans="1:8" ht="15">
      <c r="A81" t="s">
        <v>74</v>
      </c>
      <c r="B81">
        <v>0</v>
      </c>
      <c r="C81">
        <v>33500853</v>
      </c>
      <c r="D81">
        <v>33500853</v>
      </c>
      <c r="E81">
        <v>33500853</v>
      </c>
      <c r="F81">
        <v>0</v>
      </c>
      <c r="G81">
        <v>0</v>
      </c>
      <c r="H81">
        <v>100</v>
      </c>
    </row>
    <row r="82" spans="1:8" ht="15">
      <c r="A82" t="s">
        <v>78</v>
      </c>
      <c r="B82">
        <v>5338134000</v>
      </c>
      <c r="C82">
        <v>683936018</v>
      </c>
      <c r="D82">
        <v>6022070018</v>
      </c>
      <c r="E82">
        <v>5218688515</v>
      </c>
      <c r="F82">
        <v>803381503</v>
      </c>
      <c r="G82">
        <v>0</v>
      </c>
      <c r="H82">
        <v>86.66</v>
      </c>
    </row>
    <row r="83" spans="1:8" ht="15">
      <c r="A83" t="s">
        <v>79</v>
      </c>
      <c r="B83">
        <v>5338134000</v>
      </c>
      <c r="C83">
        <v>0</v>
      </c>
      <c r="D83">
        <v>5338134000</v>
      </c>
      <c r="E83">
        <v>4534752497</v>
      </c>
      <c r="F83">
        <v>803381503</v>
      </c>
      <c r="G83">
        <v>0</v>
      </c>
      <c r="H83">
        <v>84.95</v>
      </c>
    </row>
    <row r="84" spans="1:8" ht="15">
      <c r="A84" t="s">
        <v>80</v>
      </c>
      <c r="B84">
        <v>5338134000</v>
      </c>
      <c r="C84">
        <v>0</v>
      </c>
      <c r="D84">
        <v>5338134000</v>
      </c>
      <c r="E84">
        <v>4534752497</v>
      </c>
      <c r="F84">
        <v>803381503</v>
      </c>
      <c r="G84">
        <v>0</v>
      </c>
      <c r="H84">
        <v>84.95</v>
      </c>
    </row>
    <row r="85" spans="1:8" ht="15">
      <c r="A85" t="s">
        <v>81</v>
      </c>
      <c r="B85">
        <v>0</v>
      </c>
      <c r="C85">
        <v>683936018</v>
      </c>
      <c r="D85">
        <v>683936018</v>
      </c>
      <c r="E85">
        <v>683936018</v>
      </c>
      <c r="F85">
        <v>0</v>
      </c>
      <c r="G85">
        <v>0</v>
      </c>
      <c r="H85">
        <v>100</v>
      </c>
    </row>
    <row r="86" spans="1:8" ht="15">
      <c r="A86" t="s">
        <v>74</v>
      </c>
      <c r="B86">
        <v>0</v>
      </c>
      <c r="C86">
        <v>683936018</v>
      </c>
      <c r="D86">
        <v>683936018</v>
      </c>
      <c r="E86">
        <v>683936018</v>
      </c>
      <c r="F86">
        <v>0</v>
      </c>
      <c r="G86">
        <v>0</v>
      </c>
      <c r="H86">
        <v>100</v>
      </c>
    </row>
    <row r="87" spans="1:8" ht="15">
      <c r="A87" t="s">
        <v>82</v>
      </c>
      <c r="B87">
        <v>1334534000</v>
      </c>
      <c r="C87">
        <v>0</v>
      </c>
      <c r="D87">
        <v>1334534000</v>
      </c>
      <c r="E87">
        <v>1010728238</v>
      </c>
      <c r="F87">
        <v>323805762</v>
      </c>
      <c r="G87">
        <v>0</v>
      </c>
      <c r="H87">
        <v>75.74</v>
      </c>
    </row>
    <row r="88" spans="1:8" ht="15">
      <c r="A88" t="s">
        <v>83</v>
      </c>
      <c r="B88">
        <v>1334534000</v>
      </c>
      <c r="C88">
        <v>0</v>
      </c>
      <c r="D88">
        <v>1334534000</v>
      </c>
      <c r="E88">
        <v>1010728238</v>
      </c>
      <c r="F88">
        <v>323805762</v>
      </c>
      <c r="G88">
        <v>0</v>
      </c>
      <c r="H88">
        <v>75.74</v>
      </c>
    </row>
    <row r="89" spans="1:8" ht="15">
      <c r="A89" t="s">
        <v>41</v>
      </c>
      <c r="B89">
        <v>1334534000</v>
      </c>
      <c r="C89">
        <v>0</v>
      </c>
      <c r="D89">
        <v>1334534000</v>
      </c>
      <c r="E89">
        <v>1010728238</v>
      </c>
      <c r="F89">
        <v>323805762</v>
      </c>
      <c r="G89">
        <v>0</v>
      </c>
      <c r="H89">
        <v>75.74</v>
      </c>
    </row>
    <row r="90" spans="1:8" ht="15">
      <c r="A90" t="s">
        <v>84</v>
      </c>
      <c r="B90">
        <v>1256110000</v>
      </c>
      <c r="C90">
        <v>89949668</v>
      </c>
      <c r="D90">
        <v>1346059668</v>
      </c>
      <c r="E90">
        <v>1235560604</v>
      </c>
      <c r="F90">
        <v>110499064</v>
      </c>
      <c r="G90">
        <v>0</v>
      </c>
      <c r="H90">
        <v>91.79</v>
      </c>
    </row>
    <row r="91" spans="1:8" ht="15">
      <c r="A91" t="s">
        <v>85</v>
      </c>
      <c r="B91">
        <v>1256110000</v>
      </c>
      <c r="C91">
        <v>0</v>
      </c>
      <c r="D91">
        <v>1256110000</v>
      </c>
      <c r="E91">
        <v>1145610936</v>
      </c>
      <c r="F91">
        <v>110499064</v>
      </c>
      <c r="G91">
        <v>0</v>
      </c>
      <c r="H91">
        <v>91.2</v>
      </c>
    </row>
    <row r="92" spans="1:8" ht="15">
      <c r="A92" t="s">
        <v>86</v>
      </c>
      <c r="B92">
        <v>1256110000</v>
      </c>
      <c r="C92">
        <v>0</v>
      </c>
      <c r="D92">
        <v>1256110000</v>
      </c>
      <c r="E92">
        <v>1145610936</v>
      </c>
      <c r="F92">
        <v>110499064</v>
      </c>
      <c r="G92">
        <v>0</v>
      </c>
      <c r="H92">
        <v>91.2</v>
      </c>
    </row>
    <row r="93" spans="1:8" ht="15">
      <c r="A93" t="s">
        <v>87</v>
      </c>
      <c r="B93">
        <v>0</v>
      </c>
      <c r="C93">
        <v>89949668</v>
      </c>
      <c r="D93">
        <v>89949668</v>
      </c>
      <c r="E93">
        <v>89949668</v>
      </c>
      <c r="F93">
        <v>0</v>
      </c>
      <c r="G93">
        <v>0</v>
      </c>
      <c r="H93">
        <v>100</v>
      </c>
    </row>
    <row r="94" spans="1:8" ht="15">
      <c r="A94" t="s">
        <v>74</v>
      </c>
      <c r="B94">
        <v>0</v>
      </c>
      <c r="C94">
        <v>89949668</v>
      </c>
      <c r="D94">
        <v>89949668</v>
      </c>
      <c r="E94">
        <v>89949668</v>
      </c>
      <c r="F94">
        <v>0</v>
      </c>
      <c r="G94">
        <v>0</v>
      </c>
      <c r="H94">
        <v>100</v>
      </c>
    </row>
    <row r="95" spans="1:8" ht="15">
      <c r="A95" t="s">
        <v>88</v>
      </c>
      <c r="B95">
        <v>314027000</v>
      </c>
      <c r="C95">
        <v>0</v>
      </c>
      <c r="D95">
        <v>314027000</v>
      </c>
      <c r="E95">
        <v>443588642</v>
      </c>
      <c r="F95">
        <v>-129561642</v>
      </c>
      <c r="G95">
        <v>0</v>
      </c>
      <c r="H95">
        <v>141.26</v>
      </c>
    </row>
    <row r="96" spans="1:8" ht="15">
      <c r="A96" t="s">
        <v>89</v>
      </c>
      <c r="B96">
        <v>314027000</v>
      </c>
      <c r="C96">
        <v>0</v>
      </c>
      <c r="D96">
        <v>314027000</v>
      </c>
      <c r="E96">
        <v>443588642</v>
      </c>
      <c r="F96">
        <v>-129561642</v>
      </c>
      <c r="G96">
        <v>0</v>
      </c>
      <c r="H96">
        <v>141.26</v>
      </c>
    </row>
    <row r="97" spans="1:8" ht="15">
      <c r="A97" t="s">
        <v>41</v>
      </c>
      <c r="B97">
        <v>314027000</v>
      </c>
      <c r="C97">
        <v>0</v>
      </c>
      <c r="D97">
        <v>314027000</v>
      </c>
      <c r="E97">
        <v>443588642</v>
      </c>
      <c r="F97">
        <v>-129561642</v>
      </c>
      <c r="G97">
        <v>0</v>
      </c>
      <c r="H97">
        <v>141.26</v>
      </c>
    </row>
    <row r="98" spans="1:8" ht="15">
      <c r="A98" t="s">
        <v>90</v>
      </c>
      <c r="B98">
        <v>12620297000</v>
      </c>
      <c r="C98">
        <v>3324355746</v>
      </c>
      <c r="D98">
        <v>15944652746</v>
      </c>
      <c r="E98">
        <v>12462694626</v>
      </c>
      <c r="F98">
        <v>3481958120</v>
      </c>
      <c r="G98">
        <v>-4157158</v>
      </c>
      <c r="H98">
        <v>78.16</v>
      </c>
    </row>
    <row r="99" spans="1:8" ht="15">
      <c r="A99" t="s">
        <v>91</v>
      </c>
      <c r="B99">
        <v>12620297000</v>
      </c>
      <c r="C99">
        <v>0</v>
      </c>
      <c r="D99">
        <v>12620297000</v>
      </c>
      <c r="E99">
        <v>9138338880</v>
      </c>
      <c r="F99">
        <v>3481958120</v>
      </c>
      <c r="G99">
        <v>-4157158</v>
      </c>
      <c r="H99">
        <v>72.41</v>
      </c>
    </row>
    <row r="100" spans="1:8" ht="15">
      <c r="A100" t="s">
        <v>92</v>
      </c>
      <c r="B100">
        <v>12620297000</v>
      </c>
      <c r="C100">
        <v>0</v>
      </c>
      <c r="D100">
        <v>12620297000</v>
      </c>
      <c r="E100">
        <v>9138338880</v>
      </c>
      <c r="F100">
        <v>3481958120</v>
      </c>
      <c r="G100">
        <v>-4157158</v>
      </c>
      <c r="H100">
        <v>72.41</v>
      </c>
    </row>
    <row r="101" spans="1:8" ht="15">
      <c r="A101" t="s">
        <v>93</v>
      </c>
      <c r="B101">
        <v>0</v>
      </c>
      <c r="C101">
        <v>3324355746</v>
      </c>
      <c r="D101">
        <v>3324355746</v>
      </c>
      <c r="E101">
        <v>3324355746</v>
      </c>
      <c r="F101">
        <v>0</v>
      </c>
      <c r="G101">
        <v>0</v>
      </c>
      <c r="H101">
        <v>100</v>
      </c>
    </row>
    <row r="102" spans="1:8" ht="15">
      <c r="A102" t="s">
        <v>74</v>
      </c>
      <c r="B102">
        <v>0</v>
      </c>
      <c r="C102">
        <v>3324355746</v>
      </c>
      <c r="D102">
        <v>3324355746</v>
      </c>
      <c r="E102">
        <v>3324355746</v>
      </c>
      <c r="F102">
        <v>0</v>
      </c>
      <c r="G102">
        <v>0</v>
      </c>
      <c r="H102">
        <v>100</v>
      </c>
    </row>
    <row r="103" spans="1:8" ht="15">
      <c r="A103" t="s">
        <v>94</v>
      </c>
      <c r="B103">
        <v>3155074000</v>
      </c>
      <c r="C103">
        <v>0</v>
      </c>
      <c r="D103">
        <v>3155074000</v>
      </c>
      <c r="E103">
        <v>2251115980</v>
      </c>
      <c r="F103">
        <v>903958020</v>
      </c>
      <c r="G103">
        <v>-309413</v>
      </c>
      <c r="H103">
        <v>71.35</v>
      </c>
    </row>
    <row r="104" spans="1:8" ht="15">
      <c r="A104" t="s">
        <v>95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-289953</v>
      </c>
      <c r="H104">
        <v>0</v>
      </c>
    </row>
    <row r="105" spans="1:8" ht="15">
      <c r="A105" t="s">
        <v>96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-289953</v>
      </c>
      <c r="H105">
        <v>0</v>
      </c>
    </row>
    <row r="106" spans="1:8" ht="15">
      <c r="A106" t="s">
        <v>97</v>
      </c>
      <c r="B106">
        <v>3155074000</v>
      </c>
      <c r="C106">
        <v>0</v>
      </c>
      <c r="D106">
        <v>3155074000</v>
      </c>
      <c r="E106">
        <v>2251115980</v>
      </c>
      <c r="F106">
        <v>903958020</v>
      </c>
      <c r="G106">
        <v>-19460</v>
      </c>
      <c r="H106">
        <v>71.35</v>
      </c>
    </row>
    <row r="107" spans="1:8" ht="15">
      <c r="A107" t="s">
        <v>41</v>
      </c>
      <c r="B107">
        <v>3155074000</v>
      </c>
      <c r="C107">
        <v>0</v>
      </c>
      <c r="D107">
        <v>3155074000</v>
      </c>
      <c r="E107">
        <v>2251115980</v>
      </c>
      <c r="F107">
        <v>903958020</v>
      </c>
      <c r="G107">
        <v>-19460</v>
      </c>
      <c r="H107">
        <v>71.35</v>
      </c>
    </row>
    <row r="108" spans="1:8" ht="15">
      <c r="A108" t="s">
        <v>98</v>
      </c>
      <c r="B108">
        <v>835323000</v>
      </c>
      <c r="C108">
        <v>1343675113</v>
      </c>
      <c r="D108">
        <v>2178998113</v>
      </c>
      <c r="E108">
        <v>2281340582</v>
      </c>
      <c r="F108">
        <v>-102342469</v>
      </c>
      <c r="G108">
        <v>-18400</v>
      </c>
      <c r="H108">
        <v>104.7</v>
      </c>
    </row>
    <row r="109" spans="1:8" ht="15">
      <c r="A109" t="s">
        <v>99</v>
      </c>
      <c r="B109">
        <v>835323000</v>
      </c>
      <c r="C109">
        <v>0</v>
      </c>
      <c r="D109">
        <v>835323000</v>
      </c>
      <c r="E109">
        <v>937665469</v>
      </c>
      <c r="F109">
        <v>-102342469</v>
      </c>
      <c r="G109">
        <v>-18400</v>
      </c>
      <c r="H109">
        <v>112.25</v>
      </c>
    </row>
    <row r="110" spans="1:8" ht="15">
      <c r="A110" t="s">
        <v>100</v>
      </c>
      <c r="B110">
        <v>835323000</v>
      </c>
      <c r="C110">
        <v>0</v>
      </c>
      <c r="D110">
        <v>835323000</v>
      </c>
      <c r="E110">
        <v>937665469</v>
      </c>
      <c r="F110">
        <v>-102342469</v>
      </c>
      <c r="G110">
        <v>-18400</v>
      </c>
      <c r="H110">
        <v>112.25</v>
      </c>
    </row>
    <row r="111" spans="1:8" ht="15">
      <c r="A111" t="s">
        <v>101</v>
      </c>
      <c r="B111">
        <v>0</v>
      </c>
      <c r="C111">
        <v>1343675113</v>
      </c>
      <c r="D111">
        <v>1343675113</v>
      </c>
      <c r="E111">
        <v>1343675113</v>
      </c>
      <c r="F111">
        <v>0</v>
      </c>
      <c r="G111">
        <v>0</v>
      </c>
      <c r="H111">
        <v>100</v>
      </c>
    </row>
    <row r="112" spans="1:8" ht="15">
      <c r="A112" t="s">
        <v>74</v>
      </c>
      <c r="B112">
        <v>0</v>
      </c>
      <c r="C112">
        <v>1343675113</v>
      </c>
      <c r="D112">
        <v>1343675113</v>
      </c>
      <c r="E112">
        <v>1343675113</v>
      </c>
      <c r="F112">
        <v>0</v>
      </c>
      <c r="G112">
        <v>0</v>
      </c>
      <c r="H112">
        <v>100</v>
      </c>
    </row>
    <row r="113" spans="1:8" ht="15">
      <c r="A113" t="s">
        <v>102</v>
      </c>
      <c r="B113">
        <v>208831000</v>
      </c>
      <c r="C113">
        <v>0</v>
      </c>
      <c r="D113">
        <v>208831000</v>
      </c>
      <c r="E113">
        <v>234416368</v>
      </c>
      <c r="F113">
        <v>-25585368</v>
      </c>
      <c r="G113">
        <v>-4600</v>
      </c>
      <c r="H113">
        <v>112.25</v>
      </c>
    </row>
    <row r="114" spans="1:8" ht="15">
      <c r="A114" t="s">
        <v>103</v>
      </c>
      <c r="B114">
        <v>208831000</v>
      </c>
      <c r="C114">
        <v>0</v>
      </c>
      <c r="D114">
        <v>208831000</v>
      </c>
      <c r="E114">
        <v>234416368</v>
      </c>
      <c r="F114">
        <v>-25585368</v>
      </c>
      <c r="G114">
        <v>-4600</v>
      </c>
      <c r="H114">
        <v>112.25</v>
      </c>
    </row>
    <row r="115" spans="1:8" ht="15">
      <c r="A115" t="s">
        <v>41</v>
      </c>
      <c r="B115">
        <v>208831000</v>
      </c>
      <c r="C115">
        <v>0</v>
      </c>
      <c r="D115">
        <v>208831000</v>
      </c>
      <c r="E115">
        <v>234416368</v>
      </c>
      <c r="F115">
        <v>-25585368</v>
      </c>
      <c r="G115">
        <v>-4600</v>
      </c>
      <c r="H115">
        <v>112.25</v>
      </c>
    </row>
    <row r="116" spans="1:8" ht="15">
      <c r="A116" t="s">
        <v>104</v>
      </c>
      <c r="B116">
        <v>4291510000</v>
      </c>
      <c r="C116">
        <v>2955214309</v>
      </c>
      <c r="D116">
        <v>7246724309</v>
      </c>
      <c r="E116">
        <v>6836173617</v>
      </c>
      <c r="F116">
        <v>410550692</v>
      </c>
      <c r="G116">
        <v>-2211696</v>
      </c>
      <c r="H116">
        <v>94.33</v>
      </c>
    </row>
    <row r="117" spans="1:8" ht="15">
      <c r="A117" t="s">
        <v>105</v>
      </c>
      <c r="B117">
        <v>3755071000</v>
      </c>
      <c r="C117">
        <v>0</v>
      </c>
      <c r="D117">
        <v>3755071000</v>
      </c>
      <c r="E117">
        <v>3362311693</v>
      </c>
      <c r="F117">
        <v>392759307</v>
      </c>
      <c r="G117">
        <v>-1808852</v>
      </c>
      <c r="H117">
        <v>89.54</v>
      </c>
    </row>
    <row r="118" spans="1:8" ht="15">
      <c r="A118" t="s">
        <v>106</v>
      </c>
      <c r="B118">
        <v>3755071000</v>
      </c>
      <c r="C118">
        <v>0</v>
      </c>
      <c r="D118">
        <v>3755071000</v>
      </c>
      <c r="E118">
        <v>3362311693</v>
      </c>
      <c r="F118">
        <v>392759307</v>
      </c>
      <c r="G118">
        <v>-1808852</v>
      </c>
      <c r="H118">
        <v>89.54</v>
      </c>
    </row>
    <row r="119" spans="1:8" ht="15">
      <c r="A119" t="s">
        <v>107</v>
      </c>
      <c r="B119">
        <v>536439000</v>
      </c>
      <c r="C119">
        <v>0</v>
      </c>
      <c r="D119">
        <v>536439000</v>
      </c>
      <c r="E119">
        <v>518647615</v>
      </c>
      <c r="F119">
        <v>17791385</v>
      </c>
      <c r="G119">
        <v>-402844</v>
      </c>
      <c r="H119">
        <v>96.68</v>
      </c>
    </row>
    <row r="120" spans="1:8" ht="15">
      <c r="A120" t="s">
        <v>106</v>
      </c>
      <c r="B120">
        <v>536439000</v>
      </c>
      <c r="C120">
        <v>0</v>
      </c>
      <c r="D120">
        <v>536439000</v>
      </c>
      <c r="E120">
        <v>518647615</v>
      </c>
      <c r="F120">
        <v>17791385</v>
      </c>
      <c r="G120">
        <v>-402844</v>
      </c>
      <c r="H120">
        <v>96.68</v>
      </c>
    </row>
    <row r="121" spans="1:8" ht="15">
      <c r="A121" t="s">
        <v>108</v>
      </c>
      <c r="B121">
        <v>0</v>
      </c>
      <c r="C121">
        <v>2955214309</v>
      </c>
      <c r="D121">
        <v>2955214309</v>
      </c>
      <c r="E121">
        <v>2955214309</v>
      </c>
      <c r="F121">
        <v>0</v>
      </c>
      <c r="G121">
        <v>0</v>
      </c>
      <c r="H121">
        <v>100</v>
      </c>
    </row>
    <row r="122" spans="1:8" ht="15">
      <c r="A122" t="s">
        <v>74</v>
      </c>
      <c r="B122">
        <v>0</v>
      </c>
      <c r="C122">
        <v>2955214309</v>
      </c>
      <c r="D122">
        <v>2955214309</v>
      </c>
      <c r="E122">
        <v>2955214309</v>
      </c>
      <c r="F122">
        <v>0</v>
      </c>
      <c r="G122">
        <v>0</v>
      </c>
      <c r="H122">
        <v>100</v>
      </c>
    </row>
    <row r="123" spans="1:8" ht="15">
      <c r="A123" t="s">
        <v>109</v>
      </c>
      <c r="B123">
        <v>1072877000</v>
      </c>
      <c r="C123">
        <v>0</v>
      </c>
      <c r="D123">
        <v>1072877000</v>
      </c>
      <c r="E123">
        <v>938780308</v>
      </c>
      <c r="F123">
        <v>134096692</v>
      </c>
      <c r="G123">
        <v>-516814</v>
      </c>
      <c r="H123">
        <v>87.5</v>
      </c>
    </row>
    <row r="124" spans="1:8" ht="15">
      <c r="A124" t="s">
        <v>110</v>
      </c>
      <c r="B124">
        <v>1072877000</v>
      </c>
      <c r="C124">
        <v>0</v>
      </c>
      <c r="D124">
        <v>1072877000</v>
      </c>
      <c r="E124">
        <v>938780308</v>
      </c>
      <c r="F124">
        <v>134096692</v>
      </c>
      <c r="G124">
        <v>-516814</v>
      </c>
      <c r="H124">
        <v>87.5</v>
      </c>
    </row>
    <row r="125" spans="1:8" ht="15">
      <c r="A125" t="s">
        <v>41</v>
      </c>
      <c r="B125">
        <v>1072877000</v>
      </c>
      <c r="C125">
        <v>0</v>
      </c>
      <c r="D125">
        <v>1072877000</v>
      </c>
      <c r="E125">
        <v>938780308</v>
      </c>
      <c r="F125">
        <v>134096692</v>
      </c>
      <c r="G125">
        <v>-516814</v>
      </c>
      <c r="H125">
        <v>87.5</v>
      </c>
    </row>
    <row r="126" spans="1:8" ht="15">
      <c r="A126" t="s">
        <v>111</v>
      </c>
      <c r="B126">
        <v>8230280000</v>
      </c>
      <c r="C126">
        <v>3261825965</v>
      </c>
      <c r="D126">
        <v>11492105965</v>
      </c>
      <c r="E126">
        <v>8025189285</v>
      </c>
      <c r="F126">
        <v>3466916680</v>
      </c>
      <c r="G126">
        <v>-4079318</v>
      </c>
      <c r="H126">
        <v>69.83</v>
      </c>
    </row>
    <row r="127" spans="1:8" ht="15">
      <c r="A127" t="s">
        <v>112</v>
      </c>
      <c r="B127">
        <v>8230280000</v>
      </c>
      <c r="C127">
        <v>0</v>
      </c>
      <c r="D127">
        <v>8230280000</v>
      </c>
      <c r="E127">
        <v>4763363320</v>
      </c>
      <c r="F127">
        <v>3466916680</v>
      </c>
      <c r="G127">
        <v>-4079318</v>
      </c>
      <c r="H127">
        <v>57.88</v>
      </c>
    </row>
    <row r="128" spans="1:8" ht="15">
      <c r="A128" t="s">
        <v>113</v>
      </c>
      <c r="B128">
        <v>8230280000</v>
      </c>
      <c r="C128">
        <v>0</v>
      </c>
      <c r="D128">
        <v>8230280000</v>
      </c>
      <c r="E128">
        <v>4763363320</v>
      </c>
      <c r="F128">
        <v>3466916680</v>
      </c>
      <c r="G128">
        <v>-4079318</v>
      </c>
      <c r="H128">
        <v>57.88</v>
      </c>
    </row>
    <row r="129" spans="1:8" ht="15">
      <c r="A129" t="s">
        <v>114</v>
      </c>
      <c r="B129">
        <v>0</v>
      </c>
      <c r="C129">
        <v>3261825965</v>
      </c>
      <c r="D129">
        <v>3261825965</v>
      </c>
      <c r="E129">
        <v>3261825965</v>
      </c>
      <c r="F129">
        <v>0</v>
      </c>
      <c r="G129">
        <v>0</v>
      </c>
      <c r="H129">
        <v>100</v>
      </c>
    </row>
    <row r="130" spans="1:8" ht="15">
      <c r="A130" t="s">
        <v>115</v>
      </c>
      <c r="B130">
        <v>0</v>
      </c>
      <c r="C130">
        <v>3261825965</v>
      </c>
      <c r="D130">
        <v>3261825965</v>
      </c>
      <c r="E130">
        <v>3261825965</v>
      </c>
      <c r="F130">
        <v>0</v>
      </c>
      <c r="G130">
        <v>0</v>
      </c>
      <c r="H130">
        <v>100</v>
      </c>
    </row>
    <row r="131" spans="1:8" ht="15">
      <c r="A131" t="s">
        <v>116</v>
      </c>
      <c r="B131">
        <v>2057570000</v>
      </c>
      <c r="C131">
        <v>0</v>
      </c>
      <c r="D131">
        <v>2057570000</v>
      </c>
      <c r="E131">
        <v>1190918824</v>
      </c>
      <c r="F131">
        <v>866651176</v>
      </c>
      <c r="G131">
        <v>-1019830</v>
      </c>
      <c r="H131">
        <v>57.88</v>
      </c>
    </row>
    <row r="132" spans="1:8" ht="15">
      <c r="A132" t="s">
        <v>117</v>
      </c>
      <c r="B132">
        <v>2057570000</v>
      </c>
      <c r="C132">
        <v>0</v>
      </c>
      <c r="D132">
        <v>2057570000</v>
      </c>
      <c r="E132">
        <v>1190918824</v>
      </c>
      <c r="F132">
        <v>866651176</v>
      </c>
      <c r="G132">
        <v>-1019830</v>
      </c>
      <c r="H132">
        <v>57.88</v>
      </c>
    </row>
    <row r="133" spans="1:8" ht="15">
      <c r="A133" t="s">
        <v>41</v>
      </c>
      <c r="B133">
        <v>2057570000</v>
      </c>
      <c r="C133">
        <v>0</v>
      </c>
      <c r="D133">
        <v>2057570000</v>
      </c>
      <c r="E133">
        <v>1190918824</v>
      </c>
      <c r="F133">
        <v>866651176</v>
      </c>
      <c r="G133">
        <v>-1019830</v>
      </c>
      <c r="H133">
        <v>57.88</v>
      </c>
    </row>
    <row r="134" spans="1:8" ht="15">
      <c r="A134" t="s">
        <v>118</v>
      </c>
      <c r="B134">
        <v>2134017000</v>
      </c>
      <c r="C134">
        <v>462216652</v>
      </c>
      <c r="D134">
        <v>2596233652</v>
      </c>
      <c r="E134">
        <v>2590860996</v>
      </c>
      <c r="F134">
        <v>5372656</v>
      </c>
      <c r="G134">
        <v>0</v>
      </c>
      <c r="H134">
        <v>99.79</v>
      </c>
    </row>
    <row r="135" spans="1:8" ht="15">
      <c r="A135" t="s">
        <v>119</v>
      </c>
      <c r="B135">
        <v>2134017000</v>
      </c>
      <c r="C135">
        <v>0</v>
      </c>
      <c r="D135">
        <v>2134017000</v>
      </c>
      <c r="E135">
        <v>2128644344</v>
      </c>
      <c r="F135">
        <v>5372656</v>
      </c>
      <c r="G135">
        <v>0</v>
      </c>
      <c r="H135">
        <v>99.75</v>
      </c>
    </row>
    <row r="136" spans="1:8" ht="15">
      <c r="A136" t="s">
        <v>68</v>
      </c>
      <c r="B136">
        <v>2134017000</v>
      </c>
      <c r="C136">
        <v>0</v>
      </c>
      <c r="D136">
        <v>2134017000</v>
      </c>
      <c r="E136">
        <v>2128644344</v>
      </c>
      <c r="F136">
        <v>5372656</v>
      </c>
      <c r="G136">
        <v>0</v>
      </c>
      <c r="H136">
        <v>99.75</v>
      </c>
    </row>
    <row r="137" spans="1:8" ht="15">
      <c r="A137" t="s">
        <v>120</v>
      </c>
      <c r="B137">
        <v>0</v>
      </c>
      <c r="C137">
        <v>462216652</v>
      </c>
      <c r="D137">
        <v>462216652</v>
      </c>
      <c r="E137">
        <v>462216652</v>
      </c>
      <c r="F137">
        <v>0</v>
      </c>
      <c r="G137">
        <v>0</v>
      </c>
      <c r="H137">
        <v>100</v>
      </c>
    </row>
    <row r="138" spans="1:8" ht="15">
      <c r="A138" t="s">
        <v>121</v>
      </c>
      <c r="B138">
        <v>0</v>
      </c>
      <c r="C138">
        <v>462216652</v>
      </c>
      <c r="D138">
        <v>462216652</v>
      </c>
      <c r="E138">
        <v>462216652</v>
      </c>
      <c r="F138">
        <v>0</v>
      </c>
      <c r="G138">
        <v>0</v>
      </c>
      <c r="H138">
        <v>100</v>
      </c>
    </row>
    <row r="139" spans="1:8" ht="15">
      <c r="A139" t="s">
        <v>122</v>
      </c>
      <c r="B139">
        <v>113387052000</v>
      </c>
      <c r="C139">
        <v>30426379692</v>
      </c>
      <c r="D139">
        <v>143813431692</v>
      </c>
      <c r="E139">
        <v>160573488463</v>
      </c>
      <c r="F139">
        <v>-16760056771</v>
      </c>
      <c r="G139">
        <v>-8697</v>
      </c>
      <c r="H139">
        <v>111.65</v>
      </c>
    </row>
    <row r="140" spans="1:8" ht="15">
      <c r="A140" t="s">
        <v>18</v>
      </c>
      <c r="B140">
        <v>3125860000</v>
      </c>
      <c r="C140">
        <v>359534282</v>
      </c>
      <c r="D140">
        <v>3485394282</v>
      </c>
      <c r="E140">
        <v>4064975663</v>
      </c>
      <c r="F140">
        <v>-579581381</v>
      </c>
      <c r="G140">
        <v>0</v>
      </c>
      <c r="H140">
        <v>116.63</v>
      </c>
    </row>
    <row r="141" spans="1:8" ht="15">
      <c r="A141" t="s">
        <v>19</v>
      </c>
      <c r="B141">
        <v>3125860000</v>
      </c>
      <c r="C141">
        <v>359534282</v>
      </c>
      <c r="D141">
        <v>3485394282</v>
      </c>
      <c r="E141">
        <v>4064975663</v>
      </c>
      <c r="F141">
        <v>-579581381</v>
      </c>
      <c r="G141">
        <v>0</v>
      </c>
      <c r="H141">
        <v>116.63</v>
      </c>
    </row>
    <row r="142" spans="1:8" ht="15">
      <c r="A142" t="s">
        <v>123</v>
      </c>
      <c r="B142">
        <v>25532568000</v>
      </c>
      <c r="C142">
        <v>2267644392</v>
      </c>
      <c r="D142">
        <v>27800212392</v>
      </c>
      <c r="E142">
        <v>30808922583</v>
      </c>
      <c r="F142">
        <v>-3008710191</v>
      </c>
      <c r="G142">
        <v>0</v>
      </c>
      <c r="H142">
        <v>110.82</v>
      </c>
    </row>
    <row r="143" spans="1:8" ht="15">
      <c r="A143" t="s">
        <v>21</v>
      </c>
      <c r="B143">
        <v>25532568000</v>
      </c>
      <c r="C143">
        <v>2267644392</v>
      </c>
      <c r="D143">
        <v>27800212392</v>
      </c>
      <c r="E143">
        <v>30808922583</v>
      </c>
      <c r="F143">
        <v>-3008710191</v>
      </c>
      <c r="G143">
        <v>0</v>
      </c>
      <c r="H143">
        <v>110.82</v>
      </c>
    </row>
    <row r="144" spans="1:8" ht="15">
      <c r="A144" t="s">
        <v>124</v>
      </c>
      <c r="B144">
        <v>51065135000</v>
      </c>
      <c r="C144">
        <v>4535288785</v>
      </c>
      <c r="D144">
        <v>55600423785</v>
      </c>
      <c r="E144">
        <v>61197208341</v>
      </c>
      <c r="F144">
        <v>-5596784556</v>
      </c>
      <c r="G144">
        <v>0</v>
      </c>
      <c r="H144">
        <v>110.07</v>
      </c>
    </row>
    <row r="145" spans="1:8" ht="15">
      <c r="A145" t="s">
        <v>21</v>
      </c>
      <c r="B145">
        <v>51065135000</v>
      </c>
      <c r="C145">
        <v>4535288785</v>
      </c>
      <c r="D145">
        <v>55600423785</v>
      </c>
      <c r="E145">
        <v>61197208341</v>
      </c>
      <c r="F145">
        <v>-5596784556</v>
      </c>
      <c r="G145">
        <v>0</v>
      </c>
      <c r="H145">
        <v>110.07</v>
      </c>
    </row>
    <row r="146" spans="1:8" ht="15">
      <c r="A146" t="s">
        <v>22</v>
      </c>
      <c r="B146">
        <v>1201281000</v>
      </c>
      <c r="C146">
        <v>0</v>
      </c>
      <c r="D146">
        <v>1201281000</v>
      </c>
      <c r="E146">
        <v>1516853080</v>
      </c>
      <c r="F146">
        <v>-315572080</v>
      </c>
      <c r="G146">
        <v>0</v>
      </c>
      <c r="H146">
        <v>126.27</v>
      </c>
    </row>
    <row r="147" spans="1:8" ht="15">
      <c r="A147" t="s">
        <v>23</v>
      </c>
      <c r="B147">
        <v>1201281000</v>
      </c>
      <c r="C147">
        <v>0</v>
      </c>
      <c r="D147">
        <v>1201281000</v>
      </c>
      <c r="E147">
        <v>1516853080</v>
      </c>
      <c r="F147">
        <v>-315572080</v>
      </c>
      <c r="G147">
        <v>0</v>
      </c>
      <c r="H147">
        <v>126.27</v>
      </c>
    </row>
    <row r="148" spans="1:8" ht="15">
      <c r="A148" t="s">
        <v>24</v>
      </c>
      <c r="B148">
        <v>13129678000</v>
      </c>
      <c r="C148">
        <v>830813308</v>
      </c>
      <c r="D148">
        <v>13960491308</v>
      </c>
      <c r="E148">
        <v>16042845914</v>
      </c>
      <c r="F148">
        <v>-2082354606</v>
      </c>
      <c r="G148">
        <v>0</v>
      </c>
      <c r="H148">
        <v>114.92</v>
      </c>
    </row>
    <row r="149" spans="1:8" ht="15">
      <c r="A149" t="s">
        <v>25</v>
      </c>
      <c r="B149">
        <v>13129678000</v>
      </c>
      <c r="C149">
        <v>830813308</v>
      </c>
      <c r="D149">
        <v>13960491308</v>
      </c>
      <c r="E149">
        <v>16042845914</v>
      </c>
      <c r="F149">
        <v>-2082354606</v>
      </c>
      <c r="G149">
        <v>0</v>
      </c>
      <c r="H149">
        <v>114.92</v>
      </c>
    </row>
    <row r="150" spans="1:8" ht="15">
      <c r="A150" t="s">
        <v>26</v>
      </c>
      <c r="B150">
        <v>150321000</v>
      </c>
      <c r="C150">
        <v>75604000</v>
      </c>
      <c r="D150">
        <v>225925000</v>
      </c>
      <c r="E150">
        <v>310491274</v>
      </c>
      <c r="F150">
        <v>-84566274</v>
      </c>
      <c r="G150">
        <v>0</v>
      </c>
      <c r="H150">
        <v>137.43</v>
      </c>
    </row>
    <row r="151" spans="1:8" ht="15">
      <c r="A151" t="s">
        <v>27</v>
      </c>
      <c r="B151">
        <v>150321000</v>
      </c>
      <c r="C151">
        <v>75604000</v>
      </c>
      <c r="D151">
        <v>225925000</v>
      </c>
      <c r="E151">
        <v>310491274</v>
      </c>
      <c r="F151">
        <v>-84566274</v>
      </c>
      <c r="G151">
        <v>0</v>
      </c>
      <c r="H151">
        <v>137.43</v>
      </c>
    </row>
    <row r="152" spans="1:8" ht="15">
      <c r="A152" t="s">
        <v>28</v>
      </c>
      <c r="B152">
        <v>850210000</v>
      </c>
      <c r="C152">
        <v>0</v>
      </c>
      <c r="D152">
        <v>850210000</v>
      </c>
      <c r="E152">
        <v>1001878002</v>
      </c>
      <c r="F152">
        <v>-151668002</v>
      </c>
      <c r="G152">
        <v>0</v>
      </c>
      <c r="H152">
        <v>117.84</v>
      </c>
    </row>
    <row r="153" spans="1:8" ht="15">
      <c r="A153" t="s">
        <v>29</v>
      </c>
      <c r="B153">
        <v>850210000</v>
      </c>
      <c r="C153">
        <v>0</v>
      </c>
      <c r="D153">
        <v>850210000</v>
      </c>
      <c r="E153">
        <v>1001878002</v>
      </c>
      <c r="F153">
        <v>-151668002</v>
      </c>
      <c r="G153">
        <v>0</v>
      </c>
      <c r="H153">
        <v>117.84</v>
      </c>
    </row>
    <row r="154" spans="1:8" ht="15">
      <c r="A154" t="s">
        <v>30</v>
      </c>
      <c r="B154">
        <v>4969984000</v>
      </c>
      <c r="C154">
        <v>125790000</v>
      </c>
      <c r="D154">
        <v>5095774000</v>
      </c>
      <c r="E154">
        <v>6379238581</v>
      </c>
      <c r="F154">
        <v>-1283464581</v>
      </c>
      <c r="G154">
        <v>0</v>
      </c>
      <c r="H154">
        <v>125.19</v>
      </c>
    </row>
    <row r="155" spans="1:8" ht="15">
      <c r="A155" t="s">
        <v>31</v>
      </c>
      <c r="B155">
        <v>4969984000</v>
      </c>
      <c r="C155">
        <v>125790000</v>
      </c>
      <c r="D155">
        <v>5095774000</v>
      </c>
      <c r="E155">
        <v>6379238581</v>
      </c>
      <c r="F155">
        <v>-1283464581</v>
      </c>
      <c r="G155">
        <v>0</v>
      </c>
      <c r="H155">
        <v>125.19</v>
      </c>
    </row>
    <row r="156" spans="1:8" ht="15">
      <c r="A156" t="s">
        <v>32</v>
      </c>
      <c r="B156">
        <v>639947000</v>
      </c>
      <c r="C156">
        <v>0</v>
      </c>
      <c r="D156">
        <v>639947000</v>
      </c>
      <c r="E156">
        <v>683729223</v>
      </c>
      <c r="F156">
        <v>-43782223</v>
      </c>
      <c r="G156">
        <v>0</v>
      </c>
      <c r="H156">
        <v>106.84</v>
      </c>
    </row>
    <row r="157" spans="1:8" ht="15">
      <c r="A157" t="s">
        <v>33</v>
      </c>
      <c r="B157">
        <v>639947000</v>
      </c>
      <c r="C157">
        <v>0</v>
      </c>
      <c r="D157">
        <v>639947000</v>
      </c>
      <c r="E157">
        <v>683729223</v>
      </c>
      <c r="F157">
        <v>-43782223</v>
      </c>
      <c r="G157">
        <v>0</v>
      </c>
      <c r="H157">
        <v>106.84</v>
      </c>
    </row>
    <row r="158" spans="1:8" ht="15">
      <c r="A158" t="s">
        <v>34</v>
      </c>
      <c r="B158">
        <v>2327214000</v>
      </c>
      <c r="C158">
        <v>131790000</v>
      </c>
      <c r="D158">
        <v>2459004000</v>
      </c>
      <c r="E158">
        <v>2984638778</v>
      </c>
      <c r="F158">
        <v>-525634778</v>
      </c>
      <c r="G158">
        <v>0</v>
      </c>
      <c r="H158">
        <v>121.38</v>
      </c>
    </row>
    <row r="159" spans="1:8" ht="15">
      <c r="A159" t="s">
        <v>35</v>
      </c>
      <c r="B159">
        <v>2327214000</v>
      </c>
      <c r="C159">
        <v>131790000</v>
      </c>
      <c r="D159">
        <v>2459004000</v>
      </c>
      <c r="E159">
        <v>2984638778</v>
      </c>
      <c r="F159">
        <v>-525634778</v>
      </c>
      <c r="G159">
        <v>0</v>
      </c>
      <c r="H159">
        <v>121.38</v>
      </c>
    </row>
    <row r="160" spans="1:8" ht="15">
      <c r="A160" t="s">
        <v>36</v>
      </c>
      <c r="B160">
        <v>6990831000</v>
      </c>
      <c r="C160">
        <v>-660687038</v>
      </c>
      <c r="D160">
        <v>6330143962</v>
      </c>
      <c r="E160">
        <v>7686267311</v>
      </c>
      <c r="F160">
        <v>-1356123349</v>
      </c>
      <c r="G160">
        <v>0</v>
      </c>
      <c r="H160">
        <v>121.42</v>
      </c>
    </row>
    <row r="161" spans="1:8" ht="15">
      <c r="A161" t="s">
        <v>37</v>
      </c>
      <c r="B161">
        <v>6990831000</v>
      </c>
      <c r="C161">
        <v>-660687038</v>
      </c>
      <c r="D161">
        <v>6330143962</v>
      </c>
      <c r="E161">
        <v>7686267311</v>
      </c>
      <c r="F161">
        <v>-1356123349</v>
      </c>
      <c r="G161">
        <v>0</v>
      </c>
      <c r="H161">
        <v>121.42</v>
      </c>
    </row>
    <row r="162" spans="1:8" ht="15">
      <c r="A162" t="s">
        <v>38</v>
      </c>
      <c r="B162">
        <v>2225371000</v>
      </c>
      <c r="C162">
        <v>345942000</v>
      </c>
      <c r="D162">
        <v>2571313000</v>
      </c>
      <c r="E162">
        <v>3005454974</v>
      </c>
      <c r="F162">
        <v>-434141974</v>
      </c>
      <c r="G162">
        <v>0</v>
      </c>
      <c r="H162">
        <v>116.88</v>
      </c>
    </row>
    <row r="163" spans="1:8" ht="15">
      <c r="A163" t="s">
        <v>37</v>
      </c>
      <c r="B163">
        <v>2225371000</v>
      </c>
      <c r="C163">
        <v>345942000</v>
      </c>
      <c r="D163">
        <v>2571313000</v>
      </c>
      <c r="E163">
        <v>3005454974</v>
      </c>
      <c r="F163">
        <v>-434141974</v>
      </c>
      <c r="G163">
        <v>0</v>
      </c>
      <c r="H163">
        <v>116.88</v>
      </c>
    </row>
    <row r="164" spans="1:8" ht="15">
      <c r="A164" t="s">
        <v>39</v>
      </c>
      <c r="B164">
        <v>279715000</v>
      </c>
      <c r="C164">
        <v>59336000</v>
      </c>
      <c r="D164">
        <v>339051000</v>
      </c>
      <c r="E164">
        <v>430453921</v>
      </c>
      <c r="F164">
        <v>-91402921</v>
      </c>
      <c r="G164">
        <v>0</v>
      </c>
      <c r="H164">
        <v>126.96</v>
      </c>
    </row>
    <row r="165" spans="1:8" ht="15">
      <c r="A165" t="s">
        <v>37</v>
      </c>
      <c r="B165">
        <v>279715000</v>
      </c>
      <c r="C165">
        <v>59336000</v>
      </c>
      <c r="D165">
        <v>339051000</v>
      </c>
      <c r="E165">
        <v>430453921</v>
      </c>
      <c r="F165">
        <v>-91402921</v>
      </c>
      <c r="G165">
        <v>0</v>
      </c>
      <c r="H165">
        <v>126.96</v>
      </c>
    </row>
    <row r="166" spans="1:8" ht="15">
      <c r="A166" t="s">
        <v>40</v>
      </c>
      <c r="B166">
        <v>440907000</v>
      </c>
      <c r="C166">
        <v>37978000</v>
      </c>
      <c r="D166">
        <v>478885000</v>
      </c>
      <c r="E166">
        <v>1741620268</v>
      </c>
      <c r="F166">
        <v>-1262735268</v>
      </c>
      <c r="G166">
        <v>-8697</v>
      </c>
      <c r="H166">
        <v>363.68</v>
      </c>
    </row>
    <row r="167" spans="1:8" ht="15">
      <c r="A167" t="s">
        <v>41</v>
      </c>
      <c r="B167">
        <v>440907000</v>
      </c>
      <c r="C167">
        <v>37978000</v>
      </c>
      <c r="D167">
        <v>478885000</v>
      </c>
      <c r="E167">
        <v>1741620268</v>
      </c>
      <c r="F167">
        <v>-1262735268</v>
      </c>
      <c r="G167">
        <v>-8697</v>
      </c>
      <c r="H167">
        <v>363.68</v>
      </c>
    </row>
    <row r="168" spans="1:8" ht="15">
      <c r="A168" t="s">
        <v>44</v>
      </c>
      <c r="B168">
        <v>422030000</v>
      </c>
      <c r="C168">
        <v>0</v>
      </c>
      <c r="D168">
        <v>422030000</v>
      </c>
      <c r="E168">
        <v>366650708</v>
      </c>
      <c r="F168">
        <v>55379292</v>
      </c>
      <c r="G168">
        <v>0</v>
      </c>
      <c r="H168">
        <v>86.88</v>
      </c>
    </row>
    <row r="169" spans="1:8" ht="15">
      <c r="A169" t="s">
        <v>45</v>
      </c>
      <c r="B169">
        <v>422030000</v>
      </c>
      <c r="C169">
        <v>0</v>
      </c>
      <c r="D169">
        <v>422030000</v>
      </c>
      <c r="E169">
        <v>366650708</v>
      </c>
      <c r="F169">
        <v>55379292</v>
      </c>
      <c r="G169">
        <v>0</v>
      </c>
      <c r="H169">
        <v>86.88</v>
      </c>
    </row>
    <row r="170" spans="1:8" ht="15">
      <c r="A170" t="s">
        <v>46</v>
      </c>
      <c r="B170">
        <v>19631000</v>
      </c>
      <c r="C170">
        <v>0</v>
      </c>
      <c r="D170">
        <v>19631000</v>
      </c>
      <c r="E170">
        <v>9808338</v>
      </c>
      <c r="F170">
        <v>9822662</v>
      </c>
      <c r="G170">
        <v>0</v>
      </c>
      <c r="H170">
        <v>49.96</v>
      </c>
    </row>
    <row r="171" spans="1:8" ht="15">
      <c r="A171" t="s">
        <v>47</v>
      </c>
      <c r="B171">
        <v>19631000</v>
      </c>
      <c r="C171">
        <v>0</v>
      </c>
      <c r="D171">
        <v>19631000</v>
      </c>
      <c r="E171">
        <v>9808338</v>
      </c>
      <c r="F171">
        <v>9822662</v>
      </c>
      <c r="G171">
        <v>0</v>
      </c>
      <c r="H171">
        <v>49.96</v>
      </c>
    </row>
    <row r="172" spans="1:8" ht="15">
      <c r="A172" t="s">
        <v>48</v>
      </c>
      <c r="B172">
        <v>16369000</v>
      </c>
      <c r="C172">
        <v>26452000</v>
      </c>
      <c r="D172">
        <v>42821000</v>
      </c>
      <c r="E172">
        <v>51557541</v>
      </c>
      <c r="F172">
        <v>-8736541</v>
      </c>
      <c r="G172">
        <v>0</v>
      </c>
      <c r="H172">
        <v>120.4</v>
      </c>
    </row>
    <row r="173" spans="1:8" ht="15">
      <c r="A173" t="s">
        <v>49</v>
      </c>
      <c r="B173">
        <v>16369000</v>
      </c>
      <c r="C173">
        <v>26452000</v>
      </c>
      <c r="D173">
        <v>42821000</v>
      </c>
      <c r="E173">
        <v>51557541</v>
      </c>
      <c r="F173">
        <v>-8736541</v>
      </c>
      <c r="G173">
        <v>0</v>
      </c>
      <c r="H173">
        <v>120.4</v>
      </c>
    </row>
    <row r="174" spans="1:8" ht="15">
      <c r="A174" t="s">
        <v>125</v>
      </c>
      <c r="B174">
        <v>0</v>
      </c>
      <c r="C174">
        <v>22290893963</v>
      </c>
      <c r="D174">
        <v>22290893963</v>
      </c>
      <c r="E174">
        <v>22290893963</v>
      </c>
      <c r="F174">
        <v>0</v>
      </c>
      <c r="G174">
        <v>0</v>
      </c>
      <c r="H174">
        <v>100</v>
      </c>
    </row>
    <row r="175" spans="1:8" ht="15">
      <c r="A175" t="s">
        <v>74</v>
      </c>
      <c r="B175">
        <v>0</v>
      </c>
      <c r="C175">
        <v>22290893963</v>
      </c>
      <c r="D175">
        <v>22290893963</v>
      </c>
      <c r="E175">
        <v>22290893963</v>
      </c>
      <c r="F175">
        <v>0</v>
      </c>
      <c r="G175">
        <v>0</v>
      </c>
      <c r="H175">
        <v>100</v>
      </c>
    </row>
    <row r="176" spans="1:8" ht="15">
      <c r="A176" t="s">
        <v>126</v>
      </c>
      <c r="B176">
        <v>8537247000</v>
      </c>
      <c r="C176">
        <v>1198153376</v>
      </c>
      <c r="D176">
        <v>9735400376</v>
      </c>
      <c r="E176">
        <v>10325839525</v>
      </c>
      <c r="F176">
        <v>-590439149</v>
      </c>
      <c r="G176">
        <v>-1191</v>
      </c>
      <c r="H176">
        <v>106.06</v>
      </c>
    </row>
    <row r="177" spans="1:8" ht="15">
      <c r="A177" t="s">
        <v>18</v>
      </c>
      <c r="B177">
        <v>428200000</v>
      </c>
      <c r="C177">
        <v>47074721</v>
      </c>
      <c r="D177">
        <v>475274721</v>
      </c>
      <c r="E177">
        <v>494612458</v>
      </c>
      <c r="F177">
        <v>-19337737</v>
      </c>
      <c r="G177">
        <v>0</v>
      </c>
      <c r="H177">
        <v>104.07</v>
      </c>
    </row>
    <row r="178" spans="1:8" ht="15">
      <c r="A178" t="s">
        <v>19</v>
      </c>
      <c r="B178">
        <v>428200000</v>
      </c>
      <c r="C178">
        <v>47074721</v>
      </c>
      <c r="D178">
        <v>475274721</v>
      </c>
      <c r="E178">
        <v>494612458</v>
      </c>
      <c r="F178">
        <v>-19337737</v>
      </c>
      <c r="G178">
        <v>0</v>
      </c>
      <c r="H178">
        <v>104.07</v>
      </c>
    </row>
    <row r="179" spans="1:8" ht="15">
      <c r="A179" t="s">
        <v>20</v>
      </c>
      <c r="B179">
        <v>3497612000</v>
      </c>
      <c r="C179">
        <v>298322216</v>
      </c>
      <c r="D179">
        <v>3795934216</v>
      </c>
      <c r="E179">
        <v>4112094664</v>
      </c>
      <c r="F179">
        <v>-316160448</v>
      </c>
      <c r="G179">
        <v>0</v>
      </c>
      <c r="H179">
        <v>108.33</v>
      </c>
    </row>
    <row r="180" spans="1:8" ht="15">
      <c r="A180" t="s">
        <v>21</v>
      </c>
      <c r="B180">
        <v>3497612000</v>
      </c>
      <c r="C180">
        <v>298322216</v>
      </c>
      <c r="D180">
        <v>3795934216</v>
      </c>
      <c r="E180">
        <v>4112094664</v>
      </c>
      <c r="F180">
        <v>-316160448</v>
      </c>
      <c r="G180">
        <v>0</v>
      </c>
      <c r="H180">
        <v>108.33</v>
      </c>
    </row>
    <row r="181" spans="1:8" ht="15">
      <c r="A181" t="s">
        <v>22</v>
      </c>
      <c r="B181">
        <v>164559000</v>
      </c>
      <c r="C181">
        <v>0</v>
      </c>
      <c r="D181">
        <v>164559000</v>
      </c>
      <c r="E181">
        <v>182753460</v>
      </c>
      <c r="F181">
        <v>-18194460</v>
      </c>
      <c r="G181">
        <v>0</v>
      </c>
      <c r="H181">
        <v>111.06</v>
      </c>
    </row>
    <row r="182" spans="1:8" ht="15">
      <c r="A182" t="s">
        <v>23</v>
      </c>
      <c r="B182">
        <v>164559000</v>
      </c>
      <c r="C182">
        <v>0</v>
      </c>
      <c r="D182">
        <v>164559000</v>
      </c>
      <c r="E182">
        <v>182753460</v>
      </c>
      <c r="F182">
        <v>-18194460</v>
      </c>
      <c r="G182">
        <v>0</v>
      </c>
      <c r="H182">
        <v>111.06</v>
      </c>
    </row>
    <row r="183" spans="1:8" ht="15">
      <c r="A183" t="s">
        <v>24</v>
      </c>
      <c r="B183">
        <v>1798586000</v>
      </c>
      <c r="C183">
        <v>111190073</v>
      </c>
      <c r="D183">
        <v>1909776073</v>
      </c>
      <c r="E183">
        <v>1932873043</v>
      </c>
      <c r="F183">
        <v>-23096970</v>
      </c>
      <c r="G183">
        <v>0</v>
      </c>
      <c r="H183">
        <v>101.21</v>
      </c>
    </row>
    <row r="184" spans="1:8" ht="15">
      <c r="A184" t="s">
        <v>25</v>
      </c>
      <c r="B184">
        <v>1798586000</v>
      </c>
      <c r="C184">
        <v>111190073</v>
      </c>
      <c r="D184">
        <v>1909776073</v>
      </c>
      <c r="E184">
        <v>1932873043</v>
      </c>
      <c r="F184">
        <v>-23096970</v>
      </c>
      <c r="G184">
        <v>0</v>
      </c>
      <c r="H184">
        <v>101.21</v>
      </c>
    </row>
    <row r="185" spans="1:8" ht="15">
      <c r="A185" t="s">
        <v>26</v>
      </c>
      <c r="B185">
        <v>20592000</v>
      </c>
      <c r="C185">
        <v>10357000</v>
      </c>
      <c r="D185">
        <v>30949000</v>
      </c>
      <c r="E185">
        <v>37408597</v>
      </c>
      <c r="F185">
        <v>-6459597</v>
      </c>
      <c r="G185">
        <v>0</v>
      </c>
      <c r="H185">
        <v>120.87</v>
      </c>
    </row>
    <row r="186" spans="1:8" ht="15">
      <c r="A186" t="s">
        <v>27</v>
      </c>
      <c r="B186">
        <v>20592000</v>
      </c>
      <c r="C186">
        <v>10357000</v>
      </c>
      <c r="D186">
        <v>30949000</v>
      </c>
      <c r="E186">
        <v>37408597</v>
      </c>
      <c r="F186">
        <v>-6459597</v>
      </c>
      <c r="G186">
        <v>0</v>
      </c>
      <c r="H186">
        <v>120.87</v>
      </c>
    </row>
    <row r="187" spans="1:8" ht="15">
      <c r="A187" t="s">
        <v>28</v>
      </c>
      <c r="B187">
        <v>116467000</v>
      </c>
      <c r="C187">
        <v>0</v>
      </c>
      <c r="D187">
        <v>116467000</v>
      </c>
      <c r="E187">
        <v>132676876</v>
      </c>
      <c r="F187">
        <v>-16209876</v>
      </c>
      <c r="G187">
        <v>0</v>
      </c>
      <c r="H187">
        <v>113.92</v>
      </c>
    </row>
    <row r="188" spans="1:8" ht="15">
      <c r="A188" t="s">
        <v>29</v>
      </c>
      <c r="B188">
        <v>116467000</v>
      </c>
      <c r="C188">
        <v>0</v>
      </c>
      <c r="D188">
        <v>116467000</v>
      </c>
      <c r="E188">
        <v>132676876</v>
      </c>
      <c r="F188">
        <v>-16209876</v>
      </c>
      <c r="G188">
        <v>0</v>
      </c>
      <c r="H188">
        <v>113.92</v>
      </c>
    </row>
    <row r="189" spans="1:8" ht="15">
      <c r="A189" t="s">
        <v>30</v>
      </c>
      <c r="B189">
        <v>680820000</v>
      </c>
      <c r="C189">
        <v>17232000</v>
      </c>
      <c r="D189">
        <v>698052000</v>
      </c>
      <c r="E189">
        <v>781330488</v>
      </c>
      <c r="F189">
        <v>-83278488</v>
      </c>
      <c r="G189">
        <v>0</v>
      </c>
      <c r="H189">
        <v>111.93</v>
      </c>
    </row>
    <row r="190" spans="1:8" ht="15">
      <c r="A190" t="s">
        <v>31</v>
      </c>
      <c r="B190">
        <v>680820000</v>
      </c>
      <c r="C190">
        <v>17232000</v>
      </c>
      <c r="D190">
        <v>698052000</v>
      </c>
      <c r="E190">
        <v>781330488</v>
      </c>
      <c r="F190">
        <v>-83278488</v>
      </c>
      <c r="G190">
        <v>0</v>
      </c>
      <c r="H190">
        <v>111.93</v>
      </c>
    </row>
    <row r="191" spans="1:8" ht="15">
      <c r="A191" t="s">
        <v>32</v>
      </c>
      <c r="B191">
        <v>87664000</v>
      </c>
      <c r="C191">
        <v>0</v>
      </c>
      <c r="D191">
        <v>87664000</v>
      </c>
      <c r="E191">
        <v>82376880</v>
      </c>
      <c r="F191">
        <v>5287120</v>
      </c>
      <c r="G191">
        <v>0</v>
      </c>
      <c r="H191">
        <v>93.97</v>
      </c>
    </row>
    <row r="192" spans="1:8" ht="15">
      <c r="A192" t="s">
        <v>33</v>
      </c>
      <c r="B192">
        <v>87664000</v>
      </c>
      <c r="C192">
        <v>0</v>
      </c>
      <c r="D192">
        <v>87664000</v>
      </c>
      <c r="E192">
        <v>82376880</v>
      </c>
      <c r="F192">
        <v>5287120</v>
      </c>
      <c r="G192">
        <v>0</v>
      </c>
      <c r="H192">
        <v>93.97</v>
      </c>
    </row>
    <row r="193" spans="1:8" ht="15">
      <c r="A193" t="s">
        <v>34</v>
      </c>
      <c r="B193">
        <v>318796000</v>
      </c>
      <c r="C193">
        <v>18053000</v>
      </c>
      <c r="D193">
        <v>336849000</v>
      </c>
      <c r="E193">
        <v>359595111</v>
      </c>
      <c r="F193">
        <v>-22746111</v>
      </c>
      <c r="G193">
        <v>0</v>
      </c>
      <c r="H193">
        <v>106.75</v>
      </c>
    </row>
    <row r="194" spans="1:8" ht="15">
      <c r="A194" t="s">
        <v>35</v>
      </c>
      <c r="B194">
        <v>318796000</v>
      </c>
      <c r="C194">
        <v>18053000</v>
      </c>
      <c r="D194">
        <v>336849000</v>
      </c>
      <c r="E194">
        <v>359595111</v>
      </c>
      <c r="F194">
        <v>-22746111</v>
      </c>
      <c r="G194">
        <v>0</v>
      </c>
      <c r="H194">
        <v>106.75</v>
      </c>
    </row>
    <row r="195" spans="1:8" ht="15">
      <c r="A195" t="s">
        <v>36</v>
      </c>
      <c r="B195">
        <v>957648000</v>
      </c>
      <c r="C195">
        <v>-90505074</v>
      </c>
      <c r="D195">
        <v>867142926</v>
      </c>
      <c r="E195">
        <v>926056343</v>
      </c>
      <c r="F195">
        <v>-58913417</v>
      </c>
      <c r="G195">
        <v>0</v>
      </c>
      <c r="H195">
        <v>106.79</v>
      </c>
    </row>
    <row r="196" spans="1:8" ht="15">
      <c r="A196" t="s">
        <v>37</v>
      </c>
      <c r="B196">
        <v>957648000</v>
      </c>
      <c r="C196">
        <v>-90505074</v>
      </c>
      <c r="D196">
        <v>867142926</v>
      </c>
      <c r="E196">
        <v>926056343</v>
      </c>
      <c r="F196">
        <v>-58913417</v>
      </c>
      <c r="G196">
        <v>0</v>
      </c>
      <c r="H196">
        <v>106.79</v>
      </c>
    </row>
    <row r="197" spans="1:8" ht="15">
      <c r="A197" t="s">
        <v>38</v>
      </c>
      <c r="B197">
        <v>304845000</v>
      </c>
      <c r="C197">
        <v>47389000</v>
      </c>
      <c r="D197">
        <v>352234000</v>
      </c>
      <c r="E197">
        <v>362103013</v>
      </c>
      <c r="F197">
        <v>-9869013</v>
      </c>
      <c r="G197">
        <v>0</v>
      </c>
      <c r="H197">
        <v>102.8</v>
      </c>
    </row>
    <row r="198" spans="1:8" ht="15">
      <c r="A198" t="s">
        <v>37</v>
      </c>
      <c r="B198">
        <v>304845000</v>
      </c>
      <c r="C198">
        <v>47389000</v>
      </c>
      <c r="D198">
        <v>352234000</v>
      </c>
      <c r="E198">
        <v>362103013</v>
      </c>
      <c r="F198">
        <v>-9869013</v>
      </c>
      <c r="G198">
        <v>0</v>
      </c>
      <c r="H198">
        <v>102.8</v>
      </c>
    </row>
    <row r="199" spans="1:8" ht="15">
      <c r="A199" t="s">
        <v>39</v>
      </c>
      <c r="B199">
        <v>38317000</v>
      </c>
      <c r="C199">
        <v>8128000</v>
      </c>
      <c r="D199">
        <v>46445000</v>
      </c>
      <c r="E199">
        <v>51861948</v>
      </c>
      <c r="F199">
        <v>-5416948</v>
      </c>
      <c r="G199">
        <v>0</v>
      </c>
      <c r="H199">
        <v>111.66</v>
      </c>
    </row>
    <row r="200" spans="1:8" ht="15">
      <c r="A200" t="s">
        <v>37</v>
      </c>
      <c r="B200">
        <v>38317000</v>
      </c>
      <c r="C200">
        <v>8128000</v>
      </c>
      <c r="D200">
        <v>46445000</v>
      </c>
      <c r="E200">
        <v>51861948</v>
      </c>
      <c r="F200">
        <v>-5416948</v>
      </c>
      <c r="G200">
        <v>0</v>
      </c>
      <c r="H200">
        <v>111.66</v>
      </c>
    </row>
    <row r="201" spans="1:8" ht="15">
      <c r="A201" t="s">
        <v>40</v>
      </c>
      <c r="B201">
        <v>60398000</v>
      </c>
      <c r="C201">
        <v>5203000</v>
      </c>
      <c r="D201">
        <v>65601000</v>
      </c>
      <c r="E201">
        <v>96280996</v>
      </c>
      <c r="F201">
        <v>-30679996</v>
      </c>
      <c r="G201">
        <v>-1191</v>
      </c>
      <c r="H201">
        <v>146.77</v>
      </c>
    </row>
    <row r="202" spans="1:8" ht="15">
      <c r="A202" t="s">
        <v>41</v>
      </c>
      <c r="B202">
        <v>60398000</v>
      </c>
      <c r="C202">
        <v>5203000</v>
      </c>
      <c r="D202">
        <v>65601000</v>
      </c>
      <c r="E202">
        <v>96280996</v>
      </c>
      <c r="F202">
        <v>-30679996</v>
      </c>
      <c r="G202">
        <v>-1191</v>
      </c>
      <c r="H202">
        <v>146.77</v>
      </c>
    </row>
    <row r="203" spans="1:8" ht="15">
      <c r="A203" t="s">
        <v>44</v>
      </c>
      <c r="B203">
        <v>57812000</v>
      </c>
      <c r="C203">
        <v>0</v>
      </c>
      <c r="D203">
        <v>57812000</v>
      </c>
      <c r="E203">
        <v>44174910</v>
      </c>
      <c r="F203">
        <v>13637090</v>
      </c>
      <c r="G203">
        <v>0</v>
      </c>
      <c r="H203">
        <v>76.41</v>
      </c>
    </row>
    <row r="204" spans="1:8" ht="15">
      <c r="A204" t="s">
        <v>45</v>
      </c>
      <c r="B204">
        <v>57812000</v>
      </c>
      <c r="C204">
        <v>0</v>
      </c>
      <c r="D204">
        <v>57812000</v>
      </c>
      <c r="E204">
        <v>44174910</v>
      </c>
      <c r="F204">
        <v>13637090</v>
      </c>
      <c r="G204">
        <v>0</v>
      </c>
      <c r="H204">
        <v>76.41</v>
      </c>
    </row>
    <row r="205" spans="1:8" ht="15">
      <c r="A205" t="s">
        <v>46</v>
      </c>
      <c r="B205">
        <v>2689000</v>
      </c>
      <c r="C205">
        <v>0</v>
      </c>
      <c r="D205">
        <v>2689000</v>
      </c>
      <c r="E205">
        <v>1343608</v>
      </c>
      <c r="F205">
        <v>1345392</v>
      </c>
      <c r="G205">
        <v>0</v>
      </c>
      <c r="H205">
        <v>49.97</v>
      </c>
    </row>
    <row r="206" spans="1:8" ht="15">
      <c r="A206" t="s">
        <v>47</v>
      </c>
      <c r="B206">
        <v>2689000</v>
      </c>
      <c r="C206">
        <v>0</v>
      </c>
      <c r="D206">
        <v>2689000</v>
      </c>
      <c r="E206">
        <v>1343608</v>
      </c>
      <c r="F206">
        <v>1345392</v>
      </c>
      <c r="G206">
        <v>0</v>
      </c>
      <c r="H206">
        <v>49.97</v>
      </c>
    </row>
    <row r="207" spans="1:8" ht="15">
      <c r="A207" t="s">
        <v>48</v>
      </c>
      <c r="B207">
        <v>2242000</v>
      </c>
      <c r="C207">
        <v>3624000</v>
      </c>
      <c r="D207">
        <v>5866000</v>
      </c>
      <c r="E207">
        <v>6211690</v>
      </c>
      <c r="F207">
        <v>-345690</v>
      </c>
      <c r="G207">
        <v>0</v>
      </c>
      <c r="H207">
        <v>105.89</v>
      </c>
    </row>
    <row r="208" spans="1:8" ht="15">
      <c r="A208" t="s">
        <v>49</v>
      </c>
      <c r="B208">
        <v>2242000</v>
      </c>
      <c r="C208">
        <v>3624000</v>
      </c>
      <c r="D208">
        <v>5866000</v>
      </c>
      <c r="E208">
        <v>6211690</v>
      </c>
      <c r="F208">
        <v>-345690</v>
      </c>
      <c r="G208">
        <v>0</v>
      </c>
      <c r="H208">
        <v>105.89</v>
      </c>
    </row>
    <row r="209" spans="1:8" ht="15">
      <c r="A209" t="s">
        <v>127</v>
      </c>
      <c r="B209">
        <v>0</v>
      </c>
      <c r="C209">
        <v>722085440</v>
      </c>
      <c r="D209">
        <v>722085440</v>
      </c>
      <c r="E209">
        <v>722085440</v>
      </c>
      <c r="F209">
        <v>0</v>
      </c>
      <c r="G209">
        <v>0</v>
      </c>
      <c r="H209">
        <v>100</v>
      </c>
    </row>
    <row r="210" spans="1:8" ht="15">
      <c r="A210" t="s">
        <v>121</v>
      </c>
      <c r="B210">
        <v>0</v>
      </c>
      <c r="C210">
        <v>722085440</v>
      </c>
      <c r="D210">
        <v>722085440</v>
      </c>
      <c r="E210">
        <v>722085440</v>
      </c>
      <c r="F210">
        <v>0</v>
      </c>
      <c r="G210">
        <v>0</v>
      </c>
      <c r="H210">
        <v>100</v>
      </c>
    </row>
    <row r="211" spans="1:8" ht="15">
      <c r="A211" t="s">
        <v>128</v>
      </c>
      <c r="B211">
        <v>6694776000</v>
      </c>
      <c r="C211">
        <v>2205548818</v>
      </c>
      <c r="D211">
        <v>8900324818</v>
      </c>
      <c r="E211">
        <v>8382010064</v>
      </c>
      <c r="F211">
        <v>518314754</v>
      </c>
      <c r="G211">
        <v>-397900</v>
      </c>
      <c r="H211">
        <v>94.18</v>
      </c>
    </row>
    <row r="212" spans="1:8" ht="15">
      <c r="A212" t="s">
        <v>95</v>
      </c>
      <c r="B212">
        <v>6694776000</v>
      </c>
      <c r="C212">
        <v>0</v>
      </c>
      <c r="D212">
        <v>6694776000</v>
      </c>
      <c r="E212">
        <v>6176461246</v>
      </c>
      <c r="F212">
        <v>518314754</v>
      </c>
      <c r="G212">
        <v>-397900</v>
      </c>
      <c r="H212">
        <v>92.26</v>
      </c>
    </row>
    <row r="213" spans="1:8" ht="15">
      <c r="A213" t="s">
        <v>96</v>
      </c>
      <c r="B213">
        <v>6694776000</v>
      </c>
      <c r="C213">
        <v>0</v>
      </c>
      <c r="D213">
        <v>6694776000</v>
      </c>
      <c r="E213">
        <v>6176461246</v>
      </c>
      <c r="F213">
        <v>518314754</v>
      </c>
      <c r="G213">
        <v>-397900</v>
      </c>
      <c r="H213">
        <v>92.26</v>
      </c>
    </row>
    <row r="214" spans="1:8" ht="15">
      <c r="A214" t="s">
        <v>129</v>
      </c>
      <c r="B214">
        <v>0</v>
      </c>
      <c r="C214">
        <v>2205548818</v>
      </c>
      <c r="D214">
        <v>2205548818</v>
      </c>
      <c r="E214">
        <v>2205548818</v>
      </c>
      <c r="F214">
        <v>0</v>
      </c>
      <c r="G214">
        <v>0</v>
      </c>
      <c r="H214">
        <v>100</v>
      </c>
    </row>
    <row r="215" spans="1:8" ht="15">
      <c r="A215" t="s">
        <v>74</v>
      </c>
      <c r="B215">
        <v>0</v>
      </c>
      <c r="C215">
        <v>2205548818</v>
      </c>
      <c r="D215">
        <v>2205548818</v>
      </c>
      <c r="E215">
        <v>2205548818</v>
      </c>
      <c r="F215">
        <v>0</v>
      </c>
      <c r="G215">
        <v>0</v>
      </c>
      <c r="H215">
        <v>100</v>
      </c>
    </row>
    <row r="216" spans="1:8" ht="15">
      <c r="A216" t="s">
        <v>130</v>
      </c>
      <c r="B216">
        <v>2537000</v>
      </c>
      <c r="C216">
        <v>3678971</v>
      </c>
      <c r="D216">
        <v>6215971</v>
      </c>
      <c r="E216">
        <v>7660137</v>
      </c>
      <c r="F216">
        <v>-1444166</v>
      </c>
      <c r="G216">
        <v>0</v>
      </c>
      <c r="H216">
        <v>123.23</v>
      </c>
    </row>
    <row r="217" spans="1:8" ht="15">
      <c r="A217" t="s">
        <v>131</v>
      </c>
      <c r="B217">
        <v>2537000</v>
      </c>
      <c r="C217">
        <v>0</v>
      </c>
      <c r="D217">
        <v>2537000</v>
      </c>
      <c r="E217">
        <v>3981166</v>
      </c>
      <c r="F217">
        <v>-1444166</v>
      </c>
      <c r="G217">
        <v>0</v>
      </c>
      <c r="H217">
        <v>156.92</v>
      </c>
    </row>
    <row r="218" spans="1:8" ht="15">
      <c r="A218" t="s">
        <v>53</v>
      </c>
      <c r="B218">
        <v>2537000</v>
      </c>
      <c r="C218">
        <v>0</v>
      </c>
      <c r="D218">
        <v>2537000</v>
      </c>
      <c r="E218">
        <v>3981166</v>
      </c>
      <c r="F218">
        <v>-1444166</v>
      </c>
      <c r="G218">
        <v>0</v>
      </c>
      <c r="H218">
        <v>156.92</v>
      </c>
    </row>
    <row r="219" spans="1:8" ht="15">
      <c r="A219" t="s">
        <v>132</v>
      </c>
      <c r="B219">
        <v>0</v>
      </c>
      <c r="C219">
        <v>3678971</v>
      </c>
      <c r="D219">
        <v>3678971</v>
      </c>
      <c r="E219">
        <v>3678971</v>
      </c>
      <c r="F219">
        <v>0</v>
      </c>
      <c r="G219">
        <v>0</v>
      </c>
      <c r="H219">
        <v>100</v>
      </c>
    </row>
    <row r="220" spans="1:8" ht="15">
      <c r="A220" t="s">
        <v>74</v>
      </c>
      <c r="B220">
        <v>0</v>
      </c>
      <c r="C220">
        <v>3678971</v>
      </c>
      <c r="D220">
        <v>3678971</v>
      </c>
      <c r="E220">
        <v>3678971</v>
      </c>
      <c r="F220">
        <v>0</v>
      </c>
      <c r="G220">
        <v>0</v>
      </c>
      <c r="H220">
        <v>100</v>
      </c>
    </row>
    <row r="221" spans="1:8" ht="15">
      <c r="A221" t="s">
        <v>133</v>
      </c>
      <c r="B221">
        <v>7272036000</v>
      </c>
      <c r="C221">
        <v>2374169240</v>
      </c>
      <c r="D221">
        <v>9646205240</v>
      </c>
      <c r="E221">
        <v>8386992154</v>
      </c>
      <c r="F221">
        <v>1259213086</v>
      </c>
      <c r="G221">
        <v>0</v>
      </c>
      <c r="H221">
        <v>86.95</v>
      </c>
    </row>
    <row r="222" spans="1:8" ht="15">
      <c r="A222" t="s">
        <v>134</v>
      </c>
      <c r="B222">
        <v>5897036000</v>
      </c>
      <c r="C222">
        <v>0</v>
      </c>
      <c r="D222">
        <v>5897036000</v>
      </c>
      <c r="E222">
        <v>6012822914</v>
      </c>
      <c r="F222">
        <v>-115786914</v>
      </c>
      <c r="G222">
        <v>0</v>
      </c>
      <c r="H222">
        <v>101.96</v>
      </c>
    </row>
    <row r="223" spans="1:8" ht="15">
      <c r="A223" t="s">
        <v>135</v>
      </c>
      <c r="B223">
        <v>5897036000</v>
      </c>
      <c r="C223">
        <v>0</v>
      </c>
      <c r="D223">
        <v>5897036000</v>
      </c>
      <c r="E223">
        <v>6012822914</v>
      </c>
      <c r="F223">
        <v>-115786914</v>
      </c>
      <c r="G223">
        <v>0</v>
      </c>
      <c r="H223">
        <v>101.96</v>
      </c>
    </row>
    <row r="224" spans="1:8" ht="15">
      <c r="A224" t="s">
        <v>136</v>
      </c>
      <c r="B224">
        <v>1375000000</v>
      </c>
      <c r="C224">
        <v>2374169240</v>
      </c>
      <c r="D224">
        <v>3749169240</v>
      </c>
      <c r="E224">
        <v>2374169240</v>
      </c>
      <c r="F224">
        <v>1375000000</v>
      </c>
      <c r="G224">
        <v>0</v>
      </c>
      <c r="H224">
        <v>63.33</v>
      </c>
    </row>
    <row r="225" spans="1:8" ht="15">
      <c r="A225" t="s">
        <v>74</v>
      </c>
      <c r="B225">
        <v>1375000000</v>
      </c>
      <c r="C225">
        <v>2374169240</v>
      </c>
      <c r="D225">
        <v>3749169240</v>
      </c>
      <c r="E225">
        <v>2374169240</v>
      </c>
      <c r="F225">
        <v>1375000000</v>
      </c>
      <c r="G225">
        <v>0</v>
      </c>
      <c r="H225">
        <v>63.33</v>
      </c>
    </row>
    <row r="226" spans="1:8" ht="15">
      <c r="A226" t="s">
        <v>137</v>
      </c>
      <c r="B226">
        <v>7169000</v>
      </c>
      <c r="C226">
        <v>66251600</v>
      </c>
      <c r="D226">
        <v>73420600</v>
      </c>
      <c r="E226">
        <v>928572195</v>
      </c>
      <c r="F226">
        <v>-855151595</v>
      </c>
      <c r="G226">
        <v>0</v>
      </c>
      <c r="H226">
        <v>1264.73</v>
      </c>
    </row>
    <row r="227" spans="1:8" ht="15">
      <c r="A227" t="s">
        <v>138</v>
      </c>
      <c r="B227">
        <v>7169000</v>
      </c>
      <c r="C227">
        <v>0</v>
      </c>
      <c r="D227">
        <v>7169000</v>
      </c>
      <c r="E227">
        <v>862320595</v>
      </c>
      <c r="F227">
        <v>-855151595</v>
      </c>
      <c r="G227">
        <v>0</v>
      </c>
      <c r="H227">
        <v>12028.46</v>
      </c>
    </row>
    <row r="228" spans="1:8" ht="15">
      <c r="A228" t="s">
        <v>53</v>
      </c>
      <c r="B228">
        <v>7169000</v>
      </c>
      <c r="C228">
        <v>0</v>
      </c>
      <c r="D228">
        <v>7169000</v>
      </c>
      <c r="E228">
        <v>862320595</v>
      </c>
      <c r="F228">
        <v>-855151595</v>
      </c>
      <c r="G228">
        <v>0</v>
      </c>
      <c r="H228">
        <v>12028.46</v>
      </c>
    </row>
    <row r="229" spans="1:8" ht="15">
      <c r="A229" t="s">
        <v>139</v>
      </c>
      <c r="B229">
        <v>0</v>
      </c>
      <c r="C229">
        <v>66251600</v>
      </c>
      <c r="D229">
        <v>66251600</v>
      </c>
      <c r="E229">
        <v>66251600</v>
      </c>
      <c r="F229">
        <v>0</v>
      </c>
      <c r="G229">
        <v>0</v>
      </c>
      <c r="H229">
        <v>100</v>
      </c>
    </row>
    <row r="230" spans="1:8" ht="15">
      <c r="A230" t="s">
        <v>74</v>
      </c>
      <c r="B230">
        <v>0</v>
      </c>
      <c r="C230">
        <v>66251600</v>
      </c>
      <c r="D230">
        <v>66251600</v>
      </c>
      <c r="E230">
        <v>66251600</v>
      </c>
      <c r="F230">
        <v>0</v>
      </c>
      <c r="G230">
        <v>0</v>
      </c>
      <c r="H230">
        <v>100</v>
      </c>
    </row>
    <row r="231" spans="1:8" ht="15">
      <c r="A231" t="s">
        <v>140</v>
      </c>
      <c r="B231">
        <v>9438721000</v>
      </c>
      <c r="C231">
        <v>968319261</v>
      </c>
      <c r="D231">
        <v>10407040261</v>
      </c>
      <c r="E231">
        <v>8582889871</v>
      </c>
      <c r="F231">
        <v>1824150390</v>
      </c>
      <c r="G231">
        <v>0</v>
      </c>
      <c r="H231">
        <v>82.47</v>
      </c>
    </row>
    <row r="232" spans="1:8" ht="15">
      <c r="A232" t="s">
        <v>141</v>
      </c>
      <c r="B232">
        <v>7763721000</v>
      </c>
      <c r="C232">
        <v>0</v>
      </c>
      <c r="D232">
        <v>7763721000</v>
      </c>
      <c r="E232">
        <v>7614570610</v>
      </c>
      <c r="F232">
        <v>149150390</v>
      </c>
      <c r="G232">
        <v>0</v>
      </c>
      <c r="H232">
        <v>98.08</v>
      </c>
    </row>
    <row r="233" spans="1:8" ht="15">
      <c r="A233" t="s">
        <v>135</v>
      </c>
      <c r="B233">
        <v>7763721000</v>
      </c>
      <c r="C233">
        <v>0</v>
      </c>
      <c r="D233">
        <v>7763721000</v>
      </c>
      <c r="E233">
        <v>7614570610</v>
      </c>
      <c r="F233">
        <v>149150390</v>
      </c>
      <c r="G233">
        <v>0</v>
      </c>
      <c r="H233">
        <v>98.08</v>
      </c>
    </row>
    <row r="234" spans="1:8" ht="15">
      <c r="A234" t="s">
        <v>142</v>
      </c>
      <c r="B234">
        <v>1675000000</v>
      </c>
      <c r="C234">
        <v>968319261</v>
      </c>
      <c r="D234">
        <v>2643319261</v>
      </c>
      <c r="E234">
        <v>968319261</v>
      </c>
      <c r="F234">
        <v>1675000000</v>
      </c>
      <c r="G234">
        <v>0</v>
      </c>
      <c r="H234">
        <v>36.63</v>
      </c>
    </row>
    <row r="235" spans="1:8" ht="15">
      <c r="A235" t="s">
        <v>74</v>
      </c>
      <c r="B235">
        <v>1675000000</v>
      </c>
      <c r="C235">
        <v>968319261</v>
      </c>
      <c r="D235">
        <v>2643319261</v>
      </c>
      <c r="E235">
        <v>968319261</v>
      </c>
      <c r="F235">
        <v>1675000000</v>
      </c>
      <c r="G235">
        <v>0</v>
      </c>
      <c r="H235">
        <v>36.63</v>
      </c>
    </row>
    <row r="236" spans="1:8" ht="15">
      <c r="A236" t="s">
        <v>143</v>
      </c>
      <c r="B236">
        <v>293870000</v>
      </c>
      <c r="C236">
        <v>421199223</v>
      </c>
      <c r="D236">
        <v>715069223</v>
      </c>
      <c r="E236">
        <v>1341777611</v>
      </c>
      <c r="F236">
        <v>-626708388</v>
      </c>
      <c r="G236">
        <v>0</v>
      </c>
      <c r="H236">
        <v>187.64</v>
      </c>
    </row>
    <row r="237" spans="1:8" ht="15">
      <c r="A237" t="s">
        <v>144</v>
      </c>
      <c r="B237">
        <v>293870000</v>
      </c>
      <c r="C237">
        <v>0</v>
      </c>
      <c r="D237">
        <v>293870000</v>
      </c>
      <c r="E237">
        <v>920578388</v>
      </c>
      <c r="F237">
        <v>-626708388</v>
      </c>
      <c r="G237">
        <v>0</v>
      </c>
      <c r="H237">
        <v>313.26</v>
      </c>
    </row>
    <row r="238" spans="1:8" ht="15">
      <c r="A238" t="s">
        <v>53</v>
      </c>
      <c r="B238">
        <v>293870000</v>
      </c>
      <c r="C238">
        <v>0</v>
      </c>
      <c r="D238">
        <v>293870000</v>
      </c>
      <c r="E238">
        <v>920578388</v>
      </c>
      <c r="F238">
        <v>-626708388</v>
      </c>
      <c r="G238">
        <v>0</v>
      </c>
      <c r="H238">
        <v>313.26</v>
      </c>
    </row>
    <row r="239" spans="1:8" ht="15">
      <c r="A239" t="s">
        <v>145</v>
      </c>
      <c r="B239">
        <v>0</v>
      </c>
      <c r="C239">
        <v>421199223</v>
      </c>
      <c r="D239">
        <v>421199223</v>
      </c>
      <c r="E239">
        <v>421199223</v>
      </c>
      <c r="F239">
        <v>0</v>
      </c>
      <c r="G239">
        <v>0</v>
      </c>
      <c r="H239">
        <v>100</v>
      </c>
    </row>
    <row r="240" spans="1:8" ht="15">
      <c r="A240" t="s">
        <v>74</v>
      </c>
      <c r="B240">
        <v>0</v>
      </c>
      <c r="C240">
        <v>421199223</v>
      </c>
      <c r="D240">
        <v>421199223</v>
      </c>
      <c r="E240">
        <v>421199223</v>
      </c>
      <c r="F240">
        <v>0</v>
      </c>
      <c r="G240">
        <v>0</v>
      </c>
      <c r="H240">
        <v>100</v>
      </c>
    </row>
    <row r="241" spans="1:8" ht="15">
      <c r="A241" t="s">
        <v>146</v>
      </c>
      <c r="B241">
        <v>28680548000</v>
      </c>
      <c r="C241">
        <v>0</v>
      </c>
      <c r="D241">
        <v>28680548000</v>
      </c>
      <c r="E241">
        <v>28363607738</v>
      </c>
      <c r="F241">
        <v>316940262</v>
      </c>
      <c r="G241">
        <v>0</v>
      </c>
      <c r="H241">
        <v>98.89</v>
      </c>
    </row>
    <row r="242" spans="1:8" ht="15">
      <c r="A242" t="s">
        <v>147</v>
      </c>
      <c r="B242">
        <v>28680548000</v>
      </c>
      <c r="C242">
        <v>0</v>
      </c>
      <c r="D242">
        <v>28680548000</v>
      </c>
      <c r="E242">
        <v>28363607738</v>
      </c>
      <c r="F242">
        <v>316940262</v>
      </c>
      <c r="G242">
        <v>0</v>
      </c>
      <c r="H242">
        <v>98.89</v>
      </c>
    </row>
    <row r="243" spans="1:8" ht="15">
      <c r="A243" t="s">
        <v>148</v>
      </c>
      <c r="B243">
        <v>28680548000</v>
      </c>
      <c r="C243">
        <v>0</v>
      </c>
      <c r="D243">
        <v>28680548000</v>
      </c>
      <c r="E243">
        <v>28363607738</v>
      </c>
      <c r="F243">
        <v>316940262</v>
      </c>
      <c r="G243">
        <v>0</v>
      </c>
      <c r="H243">
        <v>98.89</v>
      </c>
    </row>
    <row r="244" spans="1:8" ht="15">
      <c r="A244" t="s">
        <v>149</v>
      </c>
      <c r="B244">
        <v>267926000</v>
      </c>
      <c r="C244">
        <v>0</v>
      </c>
      <c r="D244">
        <v>267926000</v>
      </c>
      <c r="E244">
        <v>688363293</v>
      </c>
      <c r="F244">
        <v>-420437293</v>
      </c>
      <c r="G244">
        <v>0</v>
      </c>
      <c r="H244">
        <v>256.92</v>
      </c>
    </row>
    <row r="245" spans="1:8" ht="15">
      <c r="A245" t="s">
        <v>150</v>
      </c>
      <c r="B245">
        <v>267926000</v>
      </c>
      <c r="C245">
        <v>0</v>
      </c>
      <c r="D245">
        <v>267926000</v>
      </c>
      <c r="E245">
        <v>688363293</v>
      </c>
      <c r="F245">
        <v>-420437293</v>
      </c>
      <c r="G245">
        <v>0</v>
      </c>
      <c r="H245">
        <v>256.92</v>
      </c>
    </row>
    <row r="246" spans="1:8" ht="15">
      <c r="A246" t="s">
        <v>53</v>
      </c>
      <c r="B246">
        <v>267926000</v>
      </c>
      <c r="C246">
        <v>0</v>
      </c>
      <c r="D246">
        <v>267926000</v>
      </c>
      <c r="E246">
        <v>688363293</v>
      </c>
      <c r="F246">
        <v>-420437293</v>
      </c>
      <c r="G246">
        <v>0</v>
      </c>
      <c r="H246">
        <v>256.92</v>
      </c>
    </row>
    <row r="247" spans="1:8" ht="15">
      <c r="A247" t="s">
        <v>151</v>
      </c>
      <c r="B247">
        <v>9384000000</v>
      </c>
      <c r="C247">
        <v>9579724916</v>
      </c>
      <c r="D247">
        <v>18963724916</v>
      </c>
      <c r="E247">
        <v>15469747017</v>
      </c>
      <c r="F247">
        <v>3493977899</v>
      </c>
      <c r="G247">
        <v>0</v>
      </c>
      <c r="H247">
        <v>81.58</v>
      </c>
    </row>
    <row r="248" spans="1:8" ht="15">
      <c r="A248" t="s">
        <v>152</v>
      </c>
      <c r="B248">
        <v>0</v>
      </c>
      <c r="C248">
        <v>9579724916</v>
      </c>
      <c r="D248">
        <v>9579724916</v>
      </c>
      <c r="E248">
        <v>9579724916</v>
      </c>
      <c r="F248">
        <v>0</v>
      </c>
      <c r="G248">
        <v>0</v>
      </c>
      <c r="H248">
        <v>100</v>
      </c>
    </row>
    <row r="249" spans="1:8" ht="15">
      <c r="A249" t="s">
        <v>74</v>
      </c>
      <c r="B249">
        <v>0</v>
      </c>
      <c r="C249">
        <v>9579724916</v>
      </c>
      <c r="D249">
        <v>9579724916</v>
      </c>
      <c r="E249">
        <v>9579724916</v>
      </c>
      <c r="F249">
        <v>0</v>
      </c>
      <c r="G249">
        <v>0</v>
      </c>
      <c r="H249">
        <v>100</v>
      </c>
    </row>
    <row r="250" spans="1:8" ht="15">
      <c r="A250" t="s">
        <v>153</v>
      </c>
      <c r="B250">
        <v>9384000000</v>
      </c>
      <c r="C250">
        <v>0</v>
      </c>
      <c r="D250">
        <v>9384000000</v>
      </c>
      <c r="E250">
        <v>5890022101</v>
      </c>
      <c r="F250">
        <v>3493977899</v>
      </c>
      <c r="G250">
        <v>0</v>
      </c>
      <c r="H250">
        <v>62.77</v>
      </c>
    </row>
    <row r="251" spans="1:8" ht="15">
      <c r="A251" t="s">
        <v>41</v>
      </c>
      <c r="B251">
        <v>9384000000</v>
      </c>
      <c r="C251">
        <v>0</v>
      </c>
      <c r="D251">
        <v>9384000000</v>
      </c>
      <c r="E251">
        <v>5890022101</v>
      </c>
      <c r="F251">
        <v>3493977899</v>
      </c>
      <c r="G251">
        <v>0</v>
      </c>
      <c r="H251">
        <v>62.77</v>
      </c>
    </row>
    <row r="252" spans="1:8" ht="15">
      <c r="A252" t="s">
        <v>154</v>
      </c>
      <c r="B252">
        <v>510917000</v>
      </c>
      <c r="C252">
        <v>620296619</v>
      </c>
      <c r="D252">
        <v>1131213619</v>
      </c>
      <c r="E252">
        <v>1549966926</v>
      </c>
      <c r="F252">
        <v>-418753307</v>
      </c>
      <c r="G252">
        <v>0</v>
      </c>
      <c r="H252">
        <v>137.02</v>
      </c>
    </row>
    <row r="253" spans="1:8" ht="15">
      <c r="A253" t="s">
        <v>155</v>
      </c>
      <c r="B253">
        <v>510917000</v>
      </c>
      <c r="C253">
        <v>0</v>
      </c>
      <c r="D253">
        <v>510917000</v>
      </c>
      <c r="E253">
        <v>929670307</v>
      </c>
      <c r="F253">
        <v>-418753307</v>
      </c>
      <c r="G253">
        <v>0</v>
      </c>
      <c r="H253">
        <v>181.96</v>
      </c>
    </row>
    <row r="254" spans="1:8" ht="15">
      <c r="A254" t="s">
        <v>53</v>
      </c>
      <c r="B254">
        <v>510917000</v>
      </c>
      <c r="C254">
        <v>0</v>
      </c>
      <c r="D254">
        <v>510917000</v>
      </c>
      <c r="E254">
        <v>929670307</v>
      </c>
      <c r="F254">
        <v>-418753307</v>
      </c>
      <c r="G254">
        <v>0</v>
      </c>
      <c r="H254">
        <v>181.96</v>
      </c>
    </row>
    <row r="255" spans="1:8" ht="15">
      <c r="A255" t="s">
        <v>156</v>
      </c>
      <c r="B255">
        <v>0</v>
      </c>
      <c r="C255">
        <v>620296619</v>
      </c>
      <c r="D255">
        <v>620296619</v>
      </c>
      <c r="E255">
        <v>620296619</v>
      </c>
      <c r="F255">
        <v>0</v>
      </c>
      <c r="G255">
        <v>0</v>
      </c>
      <c r="H255">
        <v>100</v>
      </c>
    </row>
    <row r="256" spans="1:8" ht="15">
      <c r="A256" t="s">
        <v>65</v>
      </c>
      <c r="B256">
        <v>0</v>
      </c>
      <c r="C256">
        <v>620296619</v>
      </c>
      <c r="D256">
        <v>620296619</v>
      </c>
      <c r="E256">
        <v>620296619</v>
      </c>
      <c r="F256">
        <v>0</v>
      </c>
      <c r="G256">
        <v>0</v>
      </c>
      <c r="H256">
        <v>100</v>
      </c>
    </row>
    <row r="257" spans="1:8" ht="15">
      <c r="A257" t="s">
        <v>157</v>
      </c>
      <c r="B257">
        <v>1399045000</v>
      </c>
      <c r="C257">
        <v>1111028210</v>
      </c>
      <c r="D257">
        <v>2510073210</v>
      </c>
      <c r="E257">
        <v>2670257367</v>
      </c>
      <c r="F257">
        <v>-160184157</v>
      </c>
      <c r="G257">
        <v>0</v>
      </c>
      <c r="H257">
        <v>106.38</v>
      </c>
    </row>
    <row r="258" spans="1:8" ht="15">
      <c r="A258" t="s">
        <v>20</v>
      </c>
      <c r="B258">
        <v>1399045000</v>
      </c>
      <c r="C258">
        <v>119328886</v>
      </c>
      <c r="D258">
        <v>1518373886</v>
      </c>
      <c r="E258">
        <v>1672211018</v>
      </c>
      <c r="F258">
        <v>-153837132</v>
      </c>
      <c r="G258">
        <v>0</v>
      </c>
      <c r="H258">
        <v>110.13</v>
      </c>
    </row>
    <row r="259" spans="1:8" ht="15">
      <c r="A259" t="s">
        <v>21</v>
      </c>
      <c r="B259">
        <v>1399045000</v>
      </c>
      <c r="C259">
        <v>119328886</v>
      </c>
      <c r="D259">
        <v>1518373886</v>
      </c>
      <c r="E259">
        <v>1672211018</v>
      </c>
      <c r="F259">
        <v>-153837132</v>
      </c>
      <c r="G259">
        <v>0</v>
      </c>
      <c r="H259">
        <v>110.13</v>
      </c>
    </row>
    <row r="260" spans="1:8" ht="15">
      <c r="A260" t="s">
        <v>40</v>
      </c>
      <c r="B260">
        <v>0</v>
      </c>
      <c r="C260">
        <v>0</v>
      </c>
      <c r="D260">
        <v>0</v>
      </c>
      <c r="E260">
        <v>6347025</v>
      </c>
      <c r="F260">
        <v>-6347025</v>
      </c>
      <c r="G260">
        <v>0</v>
      </c>
      <c r="H260">
        <v>0</v>
      </c>
    </row>
    <row r="261" spans="1:8" ht="15">
      <c r="A261" t="s">
        <v>41</v>
      </c>
      <c r="B261">
        <v>0</v>
      </c>
      <c r="C261">
        <v>0</v>
      </c>
      <c r="D261">
        <v>0</v>
      </c>
      <c r="E261">
        <v>6347025</v>
      </c>
      <c r="F261">
        <v>-6347025</v>
      </c>
      <c r="G261">
        <v>0</v>
      </c>
      <c r="H261">
        <v>0</v>
      </c>
    </row>
    <row r="262" spans="1:8" ht="15">
      <c r="A262" t="s">
        <v>158</v>
      </c>
      <c r="B262">
        <v>0</v>
      </c>
      <c r="C262">
        <v>991699324</v>
      </c>
      <c r="D262">
        <v>991699324</v>
      </c>
      <c r="E262">
        <v>991699324</v>
      </c>
      <c r="F262">
        <v>0</v>
      </c>
      <c r="G262">
        <v>0</v>
      </c>
      <c r="H262">
        <v>100</v>
      </c>
    </row>
    <row r="263" spans="1:8" ht="15">
      <c r="A263" t="s">
        <v>65</v>
      </c>
      <c r="B263">
        <v>0</v>
      </c>
      <c r="C263">
        <v>991699324</v>
      </c>
      <c r="D263">
        <v>991699324</v>
      </c>
      <c r="E263">
        <v>991699324</v>
      </c>
      <c r="F263">
        <v>0</v>
      </c>
      <c r="G263">
        <v>0</v>
      </c>
      <c r="H263">
        <v>100</v>
      </c>
    </row>
    <row r="264" spans="1:8" ht="15">
      <c r="A264" t="s">
        <v>159</v>
      </c>
      <c r="B264">
        <v>8537247000</v>
      </c>
      <c r="C264">
        <v>2090055372</v>
      </c>
      <c r="D264">
        <v>10627302372</v>
      </c>
      <c r="E264">
        <v>11217741453</v>
      </c>
      <c r="F264">
        <v>-590439081</v>
      </c>
      <c r="G264">
        <v>-1191</v>
      </c>
      <c r="H264">
        <v>105.56</v>
      </c>
    </row>
    <row r="265" spans="1:8" ht="15">
      <c r="A265" t="s">
        <v>18</v>
      </c>
      <c r="B265">
        <v>428200000</v>
      </c>
      <c r="C265">
        <v>47074721</v>
      </c>
      <c r="D265">
        <v>475274721</v>
      </c>
      <c r="E265">
        <v>494612367</v>
      </c>
      <c r="F265">
        <v>-19337646</v>
      </c>
      <c r="G265">
        <v>0</v>
      </c>
      <c r="H265">
        <v>104.07</v>
      </c>
    </row>
    <row r="266" spans="1:8" ht="15">
      <c r="A266" t="s">
        <v>19</v>
      </c>
      <c r="B266">
        <v>428200000</v>
      </c>
      <c r="C266">
        <v>47074721</v>
      </c>
      <c r="D266">
        <v>475274721</v>
      </c>
      <c r="E266">
        <v>494612367</v>
      </c>
      <c r="F266">
        <v>-19337646</v>
      </c>
      <c r="G266">
        <v>0</v>
      </c>
      <c r="H266">
        <v>104.07</v>
      </c>
    </row>
    <row r="267" spans="1:8" ht="15">
      <c r="A267" t="s">
        <v>20</v>
      </c>
      <c r="B267">
        <v>3497612000</v>
      </c>
      <c r="C267">
        <v>298322216</v>
      </c>
      <c r="D267">
        <v>3795934216</v>
      </c>
      <c r="E267">
        <v>4112094674</v>
      </c>
      <c r="F267">
        <v>-316160458</v>
      </c>
      <c r="G267">
        <v>0</v>
      </c>
      <c r="H267">
        <v>108.33</v>
      </c>
    </row>
    <row r="268" spans="1:8" ht="15">
      <c r="A268" t="s">
        <v>21</v>
      </c>
      <c r="B268">
        <v>3497612000</v>
      </c>
      <c r="C268">
        <v>298322216</v>
      </c>
      <c r="D268">
        <v>3795934216</v>
      </c>
      <c r="E268">
        <v>4112094674</v>
      </c>
      <c r="F268">
        <v>-316160458</v>
      </c>
      <c r="G268">
        <v>0</v>
      </c>
      <c r="H268">
        <v>108.33</v>
      </c>
    </row>
    <row r="269" spans="1:8" ht="15">
      <c r="A269" t="s">
        <v>22</v>
      </c>
      <c r="B269">
        <v>164559000</v>
      </c>
      <c r="C269">
        <v>0</v>
      </c>
      <c r="D269">
        <v>164559000</v>
      </c>
      <c r="E269">
        <v>182753460</v>
      </c>
      <c r="F269">
        <v>-18194460</v>
      </c>
      <c r="G269">
        <v>0</v>
      </c>
      <c r="H269">
        <v>111.06</v>
      </c>
    </row>
    <row r="270" spans="1:8" ht="15">
      <c r="A270" t="s">
        <v>23</v>
      </c>
      <c r="B270">
        <v>164559000</v>
      </c>
      <c r="C270">
        <v>0</v>
      </c>
      <c r="D270">
        <v>164559000</v>
      </c>
      <c r="E270">
        <v>182753460</v>
      </c>
      <c r="F270">
        <v>-18194460</v>
      </c>
      <c r="G270">
        <v>0</v>
      </c>
      <c r="H270">
        <v>111.06</v>
      </c>
    </row>
    <row r="271" spans="1:8" ht="15">
      <c r="A271" t="s">
        <v>24</v>
      </c>
      <c r="B271">
        <v>1798586000</v>
      </c>
      <c r="C271">
        <v>111190073</v>
      </c>
      <c r="D271">
        <v>1909776073</v>
      </c>
      <c r="E271">
        <v>1932873043</v>
      </c>
      <c r="F271">
        <v>-23096970</v>
      </c>
      <c r="G271">
        <v>0</v>
      </c>
      <c r="H271">
        <v>101.21</v>
      </c>
    </row>
    <row r="272" spans="1:8" ht="15">
      <c r="A272" t="s">
        <v>25</v>
      </c>
      <c r="B272">
        <v>1798586000</v>
      </c>
      <c r="C272">
        <v>111190073</v>
      </c>
      <c r="D272">
        <v>1909776073</v>
      </c>
      <c r="E272">
        <v>1932873043</v>
      </c>
      <c r="F272">
        <v>-23096970</v>
      </c>
      <c r="G272">
        <v>0</v>
      </c>
      <c r="H272">
        <v>101.21</v>
      </c>
    </row>
    <row r="273" spans="1:8" ht="15">
      <c r="A273" t="s">
        <v>26</v>
      </c>
      <c r="B273">
        <v>20592000</v>
      </c>
      <c r="C273">
        <v>10357000</v>
      </c>
      <c r="D273">
        <v>30949000</v>
      </c>
      <c r="E273">
        <v>37408597</v>
      </c>
      <c r="F273">
        <v>-6459597</v>
      </c>
      <c r="G273">
        <v>0</v>
      </c>
      <c r="H273">
        <v>120.87</v>
      </c>
    </row>
    <row r="274" spans="1:8" ht="15">
      <c r="A274" t="s">
        <v>27</v>
      </c>
      <c r="B274">
        <v>20592000</v>
      </c>
      <c r="C274">
        <v>10357000</v>
      </c>
      <c r="D274">
        <v>30949000</v>
      </c>
      <c r="E274">
        <v>37408597</v>
      </c>
      <c r="F274">
        <v>-6459597</v>
      </c>
      <c r="G274">
        <v>0</v>
      </c>
      <c r="H274">
        <v>120.87</v>
      </c>
    </row>
    <row r="275" spans="1:8" ht="15">
      <c r="A275" t="s">
        <v>28</v>
      </c>
      <c r="B275">
        <v>116467000</v>
      </c>
      <c r="C275">
        <v>0</v>
      </c>
      <c r="D275">
        <v>116467000</v>
      </c>
      <c r="E275">
        <v>132676884</v>
      </c>
      <c r="F275">
        <v>-16209884</v>
      </c>
      <c r="G275">
        <v>0</v>
      </c>
      <c r="H275">
        <v>113.92</v>
      </c>
    </row>
    <row r="276" spans="1:8" ht="15">
      <c r="A276" t="s">
        <v>29</v>
      </c>
      <c r="B276">
        <v>116467000</v>
      </c>
      <c r="C276">
        <v>0</v>
      </c>
      <c r="D276">
        <v>116467000</v>
      </c>
      <c r="E276">
        <v>132676884</v>
      </c>
      <c r="F276">
        <v>-16209884</v>
      </c>
      <c r="G276">
        <v>0</v>
      </c>
      <c r="H276">
        <v>113.92</v>
      </c>
    </row>
    <row r="277" spans="1:8" ht="15">
      <c r="A277" t="s">
        <v>30</v>
      </c>
      <c r="B277">
        <v>680820000</v>
      </c>
      <c r="C277">
        <v>17232000</v>
      </c>
      <c r="D277">
        <v>698052000</v>
      </c>
      <c r="E277">
        <v>781330491</v>
      </c>
      <c r="F277">
        <v>-83278491</v>
      </c>
      <c r="G277">
        <v>0</v>
      </c>
      <c r="H277">
        <v>111.93</v>
      </c>
    </row>
    <row r="278" spans="1:8" ht="15">
      <c r="A278" t="s">
        <v>31</v>
      </c>
      <c r="B278">
        <v>680820000</v>
      </c>
      <c r="C278">
        <v>17232000</v>
      </c>
      <c r="D278">
        <v>698052000</v>
      </c>
      <c r="E278">
        <v>781330491</v>
      </c>
      <c r="F278">
        <v>-83278491</v>
      </c>
      <c r="G278">
        <v>0</v>
      </c>
      <c r="H278">
        <v>111.93</v>
      </c>
    </row>
    <row r="279" spans="1:8" ht="15">
      <c r="A279" t="s">
        <v>32</v>
      </c>
      <c r="B279">
        <v>87664000</v>
      </c>
      <c r="C279">
        <v>0</v>
      </c>
      <c r="D279">
        <v>87664000</v>
      </c>
      <c r="E279">
        <v>82376880</v>
      </c>
      <c r="F279">
        <v>5287120</v>
      </c>
      <c r="G279">
        <v>0</v>
      </c>
      <c r="H279">
        <v>93.97</v>
      </c>
    </row>
    <row r="280" spans="1:8" ht="15">
      <c r="A280" t="s">
        <v>33</v>
      </c>
      <c r="B280">
        <v>87664000</v>
      </c>
      <c r="C280">
        <v>0</v>
      </c>
      <c r="D280">
        <v>87664000</v>
      </c>
      <c r="E280">
        <v>82376880</v>
      </c>
      <c r="F280">
        <v>5287120</v>
      </c>
      <c r="G280">
        <v>0</v>
      </c>
      <c r="H280">
        <v>93.97</v>
      </c>
    </row>
    <row r="281" spans="1:8" ht="15">
      <c r="A281" t="s">
        <v>34</v>
      </c>
      <c r="B281">
        <v>318796000</v>
      </c>
      <c r="C281">
        <v>18053000</v>
      </c>
      <c r="D281">
        <v>336849000</v>
      </c>
      <c r="E281">
        <v>359595111</v>
      </c>
      <c r="F281">
        <v>-22746111</v>
      </c>
      <c r="G281">
        <v>0</v>
      </c>
      <c r="H281">
        <v>106.75</v>
      </c>
    </row>
    <row r="282" spans="1:8" ht="15">
      <c r="A282" t="s">
        <v>35</v>
      </c>
      <c r="B282">
        <v>318796000</v>
      </c>
      <c r="C282">
        <v>18053000</v>
      </c>
      <c r="D282">
        <v>336849000</v>
      </c>
      <c r="E282">
        <v>359595111</v>
      </c>
      <c r="F282">
        <v>-22746111</v>
      </c>
      <c r="G282">
        <v>0</v>
      </c>
      <c r="H282">
        <v>106.75</v>
      </c>
    </row>
    <row r="283" spans="1:8" ht="15">
      <c r="A283" t="s">
        <v>36</v>
      </c>
      <c r="B283">
        <v>957648000</v>
      </c>
      <c r="C283">
        <v>-90505074</v>
      </c>
      <c r="D283">
        <v>867142926</v>
      </c>
      <c r="E283">
        <v>926056346</v>
      </c>
      <c r="F283">
        <v>-58913420</v>
      </c>
      <c r="G283">
        <v>0</v>
      </c>
      <c r="H283">
        <v>106.79</v>
      </c>
    </row>
    <row r="284" spans="1:8" ht="15">
      <c r="A284" t="s">
        <v>37</v>
      </c>
      <c r="B284">
        <v>957648000</v>
      </c>
      <c r="C284">
        <v>-90505074</v>
      </c>
      <c r="D284">
        <v>867142926</v>
      </c>
      <c r="E284">
        <v>926056346</v>
      </c>
      <c r="F284">
        <v>-58913420</v>
      </c>
      <c r="G284">
        <v>0</v>
      </c>
      <c r="H284">
        <v>106.79</v>
      </c>
    </row>
    <row r="285" spans="1:8" ht="15">
      <c r="A285" t="s">
        <v>38</v>
      </c>
      <c r="B285">
        <v>304845000</v>
      </c>
      <c r="C285">
        <v>47389000</v>
      </c>
      <c r="D285">
        <v>352234000</v>
      </c>
      <c r="E285">
        <v>362103013</v>
      </c>
      <c r="F285">
        <v>-9869013</v>
      </c>
      <c r="G285">
        <v>0</v>
      </c>
      <c r="H285">
        <v>102.8</v>
      </c>
    </row>
    <row r="286" spans="1:8" ht="15">
      <c r="A286" t="s">
        <v>37</v>
      </c>
      <c r="B286">
        <v>304845000</v>
      </c>
      <c r="C286">
        <v>47389000</v>
      </c>
      <c r="D286">
        <v>352234000</v>
      </c>
      <c r="E286">
        <v>362103013</v>
      </c>
      <c r="F286">
        <v>-9869013</v>
      </c>
      <c r="G286">
        <v>0</v>
      </c>
      <c r="H286">
        <v>102.8</v>
      </c>
    </row>
    <row r="287" spans="1:8" ht="15">
      <c r="A287" t="s">
        <v>39</v>
      </c>
      <c r="B287">
        <v>38317000</v>
      </c>
      <c r="C287">
        <v>8128000</v>
      </c>
      <c r="D287">
        <v>46445000</v>
      </c>
      <c r="E287">
        <v>51861950</v>
      </c>
      <c r="F287">
        <v>-5416950</v>
      </c>
      <c r="G287">
        <v>0</v>
      </c>
      <c r="H287">
        <v>111.66</v>
      </c>
    </row>
    <row r="288" spans="1:8" ht="15">
      <c r="A288" t="s">
        <v>37</v>
      </c>
      <c r="B288">
        <v>38317000</v>
      </c>
      <c r="C288">
        <v>8128000</v>
      </c>
      <c r="D288">
        <v>46445000</v>
      </c>
      <c r="E288">
        <v>51861950</v>
      </c>
      <c r="F288">
        <v>-5416950</v>
      </c>
      <c r="G288">
        <v>0</v>
      </c>
      <c r="H288">
        <v>111.66</v>
      </c>
    </row>
    <row r="289" spans="1:8" ht="15">
      <c r="A289" t="s">
        <v>40</v>
      </c>
      <c r="B289">
        <v>60398000</v>
      </c>
      <c r="C289">
        <v>5203000</v>
      </c>
      <c r="D289">
        <v>65601000</v>
      </c>
      <c r="E289">
        <v>96280993</v>
      </c>
      <c r="F289">
        <v>-30679993</v>
      </c>
      <c r="G289">
        <v>-1191</v>
      </c>
      <c r="H289">
        <v>146.77</v>
      </c>
    </row>
    <row r="290" spans="1:8" ht="15">
      <c r="A290" t="s">
        <v>41</v>
      </c>
      <c r="B290">
        <v>60398000</v>
      </c>
      <c r="C290">
        <v>5203000</v>
      </c>
      <c r="D290">
        <v>65601000</v>
      </c>
      <c r="E290">
        <v>96280993</v>
      </c>
      <c r="F290">
        <v>-30679993</v>
      </c>
      <c r="G290">
        <v>-1191</v>
      </c>
      <c r="H290">
        <v>146.77</v>
      </c>
    </row>
    <row r="291" spans="1:8" ht="15">
      <c r="A291" t="s">
        <v>44</v>
      </c>
      <c r="B291">
        <v>57812000</v>
      </c>
      <c r="C291">
        <v>0</v>
      </c>
      <c r="D291">
        <v>57812000</v>
      </c>
      <c r="E291">
        <v>44174910</v>
      </c>
      <c r="F291">
        <v>13637090</v>
      </c>
      <c r="G291">
        <v>0</v>
      </c>
      <c r="H291">
        <v>76.41</v>
      </c>
    </row>
    <row r="292" spans="1:8" ht="15">
      <c r="A292" t="s">
        <v>45</v>
      </c>
      <c r="B292">
        <v>57812000</v>
      </c>
      <c r="C292">
        <v>0</v>
      </c>
      <c r="D292">
        <v>57812000</v>
      </c>
      <c r="E292">
        <v>44174910</v>
      </c>
      <c r="F292">
        <v>13637090</v>
      </c>
      <c r="G292">
        <v>0</v>
      </c>
      <c r="H292">
        <v>76.41</v>
      </c>
    </row>
    <row r="293" spans="1:8" ht="15">
      <c r="A293" t="s">
        <v>46</v>
      </c>
      <c r="B293">
        <v>2689000</v>
      </c>
      <c r="C293">
        <v>0</v>
      </c>
      <c r="D293">
        <v>2689000</v>
      </c>
      <c r="E293">
        <v>1343608</v>
      </c>
      <c r="F293">
        <v>1345392</v>
      </c>
      <c r="G293">
        <v>0</v>
      </c>
      <c r="H293">
        <v>49.97</v>
      </c>
    </row>
    <row r="294" spans="1:8" ht="15">
      <c r="A294" t="s">
        <v>47</v>
      </c>
      <c r="B294">
        <v>2689000</v>
      </c>
      <c r="C294">
        <v>0</v>
      </c>
      <c r="D294">
        <v>2689000</v>
      </c>
      <c r="E294">
        <v>1343608</v>
      </c>
      <c r="F294">
        <v>1345392</v>
      </c>
      <c r="G294">
        <v>0</v>
      </c>
      <c r="H294">
        <v>49.97</v>
      </c>
    </row>
    <row r="295" spans="1:8" ht="15">
      <c r="A295" t="s">
        <v>48</v>
      </c>
      <c r="B295">
        <v>2242000</v>
      </c>
      <c r="C295">
        <v>3624000</v>
      </c>
      <c r="D295">
        <v>5866000</v>
      </c>
      <c r="E295">
        <v>6211690</v>
      </c>
      <c r="F295">
        <v>-345690</v>
      </c>
      <c r="G295">
        <v>0</v>
      </c>
      <c r="H295">
        <v>105.89</v>
      </c>
    </row>
    <row r="296" spans="1:8" ht="15">
      <c r="A296" t="s">
        <v>49</v>
      </c>
      <c r="B296">
        <v>2242000</v>
      </c>
      <c r="C296">
        <v>3624000</v>
      </c>
      <c r="D296">
        <v>5866000</v>
      </c>
      <c r="E296">
        <v>6211690</v>
      </c>
      <c r="F296">
        <v>-345690</v>
      </c>
      <c r="G296">
        <v>0</v>
      </c>
      <c r="H296">
        <v>105.89</v>
      </c>
    </row>
    <row r="297" spans="1:8" ht="15">
      <c r="A297" t="s">
        <v>160</v>
      </c>
      <c r="B297">
        <v>0</v>
      </c>
      <c r="C297">
        <v>1613987436</v>
      </c>
      <c r="D297">
        <v>1613987436</v>
      </c>
      <c r="E297">
        <v>1613987436</v>
      </c>
      <c r="F297">
        <v>0</v>
      </c>
      <c r="G297">
        <v>0</v>
      </c>
      <c r="H297">
        <v>100</v>
      </c>
    </row>
    <row r="298" spans="1:8" ht="15">
      <c r="A298" t="s">
        <v>55</v>
      </c>
      <c r="B298">
        <v>0</v>
      </c>
      <c r="C298">
        <v>1613987436</v>
      </c>
      <c r="D298">
        <v>1613987436</v>
      </c>
      <c r="E298">
        <v>1613987436</v>
      </c>
      <c r="F298">
        <v>0</v>
      </c>
      <c r="G298">
        <v>0</v>
      </c>
      <c r="H298">
        <v>100</v>
      </c>
    </row>
    <row r="299" spans="1:8" ht="15">
      <c r="A299" t="s">
        <v>161</v>
      </c>
      <c r="B299">
        <v>0</v>
      </c>
      <c r="C299">
        <v>20657048692</v>
      </c>
      <c r="D299">
        <v>20657048692</v>
      </c>
      <c r="E299">
        <v>20657048692</v>
      </c>
      <c r="F299">
        <v>0</v>
      </c>
      <c r="G299">
        <v>0</v>
      </c>
      <c r="H299">
        <v>100</v>
      </c>
    </row>
    <row r="300" spans="1:8" ht="15">
      <c r="A300" t="s">
        <v>162</v>
      </c>
      <c r="B300">
        <v>0</v>
      </c>
      <c r="C300">
        <v>15609295163</v>
      </c>
      <c r="D300">
        <v>15609295163</v>
      </c>
      <c r="E300">
        <v>15609295163</v>
      </c>
      <c r="F300">
        <v>0</v>
      </c>
      <c r="G300">
        <v>0</v>
      </c>
      <c r="H300">
        <v>100</v>
      </c>
    </row>
    <row r="301" spans="1:8" ht="15">
      <c r="A301" t="s">
        <v>163</v>
      </c>
      <c r="B301">
        <v>0</v>
      </c>
      <c r="C301">
        <v>15609295163</v>
      </c>
      <c r="D301">
        <v>15609295163</v>
      </c>
      <c r="E301">
        <v>15609295163</v>
      </c>
      <c r="F301">
        <v>0</v>
      </c>
      <c r="G301">
        <v>0</v>
      </c>
      <c r="H301">
        <v>100</v>
      </c>
    </row>
    <row r="302" spans="1:8" ht="15">
      <c r="A302" t="s">
        <v>164</v>
      </c>
      <c r="B302">
        <v>0</v>
      </c>
      <c r="C302">
        <v>5047753529</v>
      </c>
      <c r="D302">
        <v>5047753529</v>
      </c>
      <c r="E302">
        <v>5047753529</v>
      </c>
      <c r="F302">
        <v>0</v>
      </c>
      <c r="G302">
        <v>0</v>
      </c>
      <c r="H302">
        <v>100</v>
      </c>
    </row>
    <row r="303" spans="1:8" ht="15">
      <c r="A303" t="s">
        <v>163</v>
      </c>
      <c r="B303">
        <v>0</v>
      </c>
      <c r="C303">
        <v>5047753529</v>
      </c>
      <c r="D303">
        <v>5047753529</v>
      </c>
      <c r="E303">
        <v>5047753529</v>
      </c>
      <c r="F303">
        <v>0</v>
      </c>
      <c r="G303">
        <v>0</v>
      </c>
      <c r="H303">
        <v>100</v>
      </c>
    </row>
    <row r="304" spans="1:8" ht="15">
      <c r="A304" t="s">
        <v>165</v>
      </c>
      <c r="B304">
        <v>349761000</v>
      </c>
      <c r="C304">
        <v>120326496</v>
      </c>
      <c r="D304">
        <v>470087496</v>
      </c>
      <c r="E304">
        <v>501670175</v>
      </c>
      <c r="F304">
        <v>-31582679</v>
      </c>
      <c r="G304">
        <v>0</v>
      </c>
      <c r="H304">
        <v>106.72</v>
      </c>
    </row>
    <row r="305" spans="1:8" ht="15">
      <c r="A305" t="s">
        <v>166</v>
      </c>
      <c r="B305">
        <v>349761000</v>
      </c>
      <c r="C305">
        <v>29832222</v>
      </c>
      <c r="D305">
        <v>379593222</v>
      </c>
      <c r="E305">
        <v>411175901</v>
      </c>
      <c r="F305">
        <v>-31582679</v>
      </c>
      <c r="G305">
        <v>0</v>
      </c>
      <c r="H305">
        <v>108.32</v>
      </c>
    </row>
    <row r="306" spans="1:8" ht="15">
      <c r="A306" t="s">
        <v>21</v>
      </c>
      <c r="B306">
        <v>349761000</v>
      </c>
      <c r="C306">
        <v>29832222</v>
      </c>
      <c r="D306">
        <v>379593222</v>
      </c>
      <c r="E306">
        <v>411175901</v>
      </c>
      <c r="F306">
        <v>-31582679</v>
      </c>
      <c r="G306">
        <v>0</v>
      </c>
      <c r="H306">
        <v>108.32</v>
      </c>
    </row>
    <row r="307" spans="1:8" ht="15">
      <c r="A307" t="s">
        <v>167</v>
      </c>
      <c r="B307">
        <v>0</v>
      </c>
      <c r="C307">
        <v>90494274</v>
      </c>
      <c r="D307">
        <v>90494274</v>
      </c>
      <c r="E307">
        <v>90494274</v>
      </c>
      <c r="F307">
        <v>0</v>
      </c>
      <c r="G307">
        <v>0</v>
      </c>
      <c r="H307">
        <v>100</v>
      </c>
    </row>
    <row r="308" spans="1:8" ht="15">
      <c r="A308" t="s">
        <v>65</v>
      </c>
      <c r="B308">
        <v>0</v>
      </c>
      <c r="C308">
        <v>90494274</v>
      </c>
      <c r="D308">
        <v>90494274</v>
      </c>
      <c r="E308">
        <v>90494274</v>
      </c>
      <c r="F308">
        <v>0</v>
      </c>
      <c r="G308">
        <v>0</v>
      </c>
      <c r="H308">
        <v>100</v>
      </c>
    </row>
    <row r="309" spans="1:8" ht="15">
      <c r="A309" t="s">
        <v>168</v>
      </c>
      <c r="B309">
        <v>0</v>
      </c>
      <c r="C309">
        <v>19129000</v>
      </c>
      <c r="D309">
        <v>19129000</v>
      </c>
      <c r="E309">
        <v>1210972995</v>
      </c>
      <c r="F309">
        <v>-1191843995</v>
      </c>
      <c r="G309">
        <v>0</v>
      </c>
      <c r="H309">
        <v>6330.56</v>
      </c>
    </row>
    <row r="310" spans="1:8" ht="15">
      <c r="A310" t="s">
        <v>28</v>
      </c>
      <c r="B310">
        <v>0</v>
      </c>
      <c r="C310">
        <v>1138872</v>
      </c>
      <c r="D310">
        <v>1138872</v>
      </c>
      <c r="E310">
        <v>100619946</v>
      </c>
      <c r="F310">
        <v>-99481074</v>
      </c>
      <c r="G310">
        <v>0</v>
      </c>
      <c r="H310">
        <v>8835.05</v>
      </c>
    </row>
    <row r="311" spans="1:8" ht="15">
      <c r="A311" t="s">
        <v>29</v>
      </c>
      <c r="B311">
        <v>0</v>
      </c>
      <c r="C311">
        <v>1138872</v>
      </c>
      <c r="D311">
        <v>1138872</v>
      </c>
      <c r="E311">
        <v>100619946</v>
      </c>
      <c r="F311">
        <v>-99481074</v>
      </c>
      <c r="G311">
        <v>0</v>
      </c>
      <c r="H311">
        <v>8835.05</v>
      </c>
    </row>
    <row r="312" spans="1:8" ht="15">
      <c r="A312" t="s">
        <v>30</v>
      </c>
      <c r="B312">
        <v>0</v>
      </c>
      <c r="C312">
        <v>7085741</v>
      </c>
      <c r="D312">
        <v>7085741</v>
      </c>
      <c r="E312">
        <v>427082090</v>
      </c>
      <c r="F312">
        <v>-419996349</v>
      </c>
      <c r="G312">
        <v>0</v>
      </c>
      <c r="H312">
        <v>6027.35</v>
      </c>
    </row>
    <row r="313" spans="1:8" ht="15">
      <c r="A313" t="s">
        <v>31</v>
      </c>
      <c r="B313">
        <v>0</v>
      </c>
      <c r="C313">
        <v>7085741</v>
      </c>
      <c r="D313">
        <v>7085741</v>
      </c>
      <c r="E313">
        <v>427082090</v>
      </c>
      <c r="F313">
        <v>-419996349</v>
      </c>
      <c r="G313">
        <v>0</v>
      </c>
      <c r="H313">
        <v>6027.35</v>
      </c>
    </row>
    <row r="314" spans="1:8" ht="15">
      <c r="A314" t="s">
        <v>36</v>
      </c>
      <c r="B314">
        <v>0</v>
      </c>
      <c r="C314">
        <v>7614113</v>
      </c>
      <c r="D314">
        <v>7614113</v>
      </c>
      <c r="E314">
        <v>429938344</v>
      </c>
      <c r="F314">
        <v>-422324231</v>
      </c>
      <c r="G314">
        <v>0</v>
      </c>
      <c r="H314">
        <v>5646.6</v>
      </c>
    </row>
    <row r="315" spans="1:8" ht="15">
      <c r="A315" t="s">
        <v>37</v>
      </c>
      <c r="B315">
        <v>0</v>
      </c>
      <c r="C315">
        <v>7614113</v>
      </c>
      <c r="D315">
        <v>7614113</v>
      </c>
      <c r="E315">
        <v>429938344</v>
      </c>
      <c r="F315">
        <v>-422324231</v>
      </c>
      <c r="G315">
        <v>0</v>
      </c>
      <c r="H315">
        <v>5646.6</v>
      </c>
    </row>
    <row r="316" spans="1:8" ht="15">
      <c r="A316" t="s">
        <v>38</v>
      </c>
      <c r="B316">
        <v>0</v>
      </c>
      <c r="C316">
        <v>2852010</v>
      </c>
      <c r="D316">
        <v>2852010</v>
      </c>
      <c r="E316">
        <v>225950195</v>
      </c>
      <c r="F316">
        <v>-223098185</v>
      </c>
      <c r="G316">
        <v>0</v>
      </c>
      <c r="H316">
        <v>7922.49</v>
      </c>
    </row>
    <row r="317" spans="1:8" ht="15">
      <c r="A317" t="s">
        <v>37</v>
      </c>
      <c r="B317">
        <v>0</v>
      </c>
      <c r="C317">
        <v>2852010</v>
      </c>
      <c r="D317">
        <v>2852010</v>
      </c>
      <c r="E317">
        <v>225950195</v>
      </c>
      <c r="F317">
        <v>-223098185</v>
      </c>
      <c r="G317">
        <v>0</v>
      </c>
      <c r="H317">
        <v>7922.49</v>
      </c>
    </row>
    <row r="318" spans="1:8" ht="15">
      <c r="A318" t="s">
        <v>39</v>
      </c>
      <c r="B318">
        <v>0</v>
      </c>
      <c r="C318">
        <v>438264</v>
      </c>
      <c r="D318">
        <v>438264</v>
      </c>
      <c r="E318">
        <v>27382420</v>
      </c>
      <c r="F318">
        <v>-26944156</v>
      </c>
      <c r="G318">
        <v>0</v>
      </c>
      <c r="H318">
        <v>6247.93</v>
      </c>
    </row>
    <row r="319" spans="1:8" ht="15">
      <c r="A319" t="s">
        <v>37</v>
      </c>
      <c r="B319">
        <v>0</v>
      </c>
      <c r="C319">
        <v>438264</v>
      </c>
      <c r="D319">
        <v>438264</v>
      </c>
      <c r="E319">
        <v>27382420</v>
      </c>
      <c r="F319">
        <v>-26944156</v>
      </c>
      <c r="G319">
        <v>0</v>
      </c>
      <c r="H319">
        <v>6247.93</v>
      </c>
    </row>
    <row r="320" spans="1:8" ht="15">
      <c r="A320" t="s">
        <v>169</v>
      </c>
      <c r="B320">
        <v>13143173000</v>
      </c>
      <c r="C320">
        <v>1079541561</v>
      </c>
      <c r="D320">
        <v>14222714561</v>
      </c>
      <c r="E320">
        <v>14222744561</v>
      </c>
      <c r="F320">
        <v>-30000</v>
      </c>
      <c r="G320">
        <v>0</v>
      </c>
      <c r="H320">
        <v>100</v>
      </c>
    </row>
    <row r="321" spans="1:8" ht="15">
      <c r="A321" t="s">
        <v>170</v>
      </c>
      <c r="B321">
        <v>13143173000</v>
      </c>
      <c r="C321">
        <v>1079541561</v>
      </c>
      <c r="D321">
        <v>14222714561</v>
      </c>
      <c r="E321">
        <v>14222744561</v>
      </c>
      <c r="F321">
        <v>-30000</v>
      </c>
      <c r="G321">
        <v>0</v>
      </c>
      <c r="H321">
        <v>100</v>
      </c>
    </row>
    <row r="322" spans="1:8" ht="15">
      <c r="A322" t="s">
        <v>171</v>
      </c>
      <c r="B322">
        <v>0</v>
      </c>
      <c r="C322">
        <v>1079541561</v>
      </c>
      <c r="D322">
        <v>1079541561</v>
      </c>
      <c r="E322">
        <v>1079571561</v>
      </c>
      <c r="F322">
        <v>-30000</v>
      </c>
      <c r="G322">
        <v>0</v>
      </c>
      <c r="H322">
        <v>100</v>
      </c>
    </row>
    <row r="323" spans="1:8" ht="15">
      <c r="A323" t="s">
        <v>172</v>
      </c>
      <c r="B323">
        <v>13143173000</v>
      </c>
      <c r="C323">
        <v>0</v>
      </c>
      <c r="D323">
        <v>13143173000</v>
      </c>
      <c r="E323">
        <v>13143173000</v>
      </c>
      <c r="F323">
        <v>0</v>
      </c>
      <c r="G323">
        <v>0</v>
      </c>
      <c r="H323">
        <v>100</v>
      </c>
    </row>
    <row r="324" spans="1:8" ht="15">
      <c r="A324" t="s">
        <v>173</v>
      </c>
      <c r="B324">
        <v>0</v>
      </c>
      <c r="C324">
        <v>3449247624</v>
      </c>
      <c r="D324">
        <v>3449247624</v>
      </c>
      <c r="E324">
        <v>2536500000</v>
      </c>
      <c r="F324">
        <v>912747624</v>
      </c>
      <c r="G324">
        <v>0</v>
      </c>
      <c r="H324">
        <v>73.54</v>
      </c>
    </row>
    <row r="325" spans="1:8" ht="15">
      <c r="A325" t="s">
        <v>174</v>
      </c>
      <c r="B325">
        <v>0</v>
      </c>
      <c r="C325">
        <v>78000000</v>
      </c>
      <c r="D325">
        <v>78000000</v>
      </c>
      <c r="E325">
        <v>0</v>
      </c>
      <c r="F325">
        <v>78000000</v>
      </c>
      <c r="G325">
        <v>0</v>
      </c>
      <c r="H325">
        <v>0</v>
      </c>
    </row>
    <row r="326" spans="1:8" ht="15">
      <c r="A326" t="s">
        <v>72</v>
      </c>
      <c r="B326">
        <v>0</v>
      </c>
      <c r="C326">
        <v>78000000</v>
      </c>
      <c r="D326">
        <v>78000000</v>
      </c>
      <c r="E326">
        <v>0</v>
      </c>
      <c r="F326">
        <v>78000000</v>
      </c>
      <c r="G326">
        <v>0</v>
      </c>
      <c r="H326">
        <v>0</v>
      </c>
    </row>
    <row r="327" spans="1:8" ht="15">
      <c r="A327" t="s">
        <v>175</v>
      </c>
      <c r="B327">
        <v>0</v>
      </c>
      <c r="C327">
        <v>608699900</v>
      </c>
      <c r="D327">
        <v>608699900</v>
      </c>
      <c r="E327">
        <v>0</v>
      </c>
      <c r="F327">
        <v>608699900</v>
      </c>
      <c r="G327">
        <v>0</v>
      </c>
      <c r="H327">
        <v>0</v>
      </c>
    </row>
    <row r="328" spans="1:8" ht="15">
      <c r="A328" t="s">
        <v>72</v>
      </c>
      <c r="B328">
        <v>0</v>
      </c>
      <c r="C328">
        <v>608699900</v>
      </c>
      <c r="D328">
        <v>608699900</v>
      </c>
      <c r="E328">
        <v>0</v>
      </c>
      <c r="F328">
        <v>608699900</v>
      </c>
      <c r="G328">
        <v>0</v>
      </c>
      <c r="H328">
        <v>0</v>
      </c>
    </row>
    <row r="329" spans="1:8" ht="15">
      <c r="A329" t="s">
        <v>176</v>
      </c>
      <c r="B329">
        <v>0</v>
      </c>
      <c r="C329">
        <v>160000000</v>
      </c>
      <c r="D329">
        <v>160000000</v>
      </c>
      <c r="E329">
        <v>0</v>
      </c>
      <c r="F329">
        <v>160000000</v>
      </c>
      <c r="G329">
        <v>0</v>
      </c>
      <c r="H329">
        <v>0</v>
      </c>
    </row>
    <row r="330" spans="1:8" ht="15">
      <c r="A330" t="s">
        <v>72</v>
      </c>
      <c r="B330">
        <v>0</v>
      </c>
      <c r="C330">
        <v>160000000</v>
      </c>
      <c r="D330">
        <v>160000000</v>
      </c>
      <c r="E330">
        <v>0</v>
      </c>
      <c r="F330">
        <v>160000000</v>
      </c>
      <c r="G330">
        <v>0</v>
      </c>
      <c r="H330">
        <v>0</v>
      </c>
    </row>
    <row r="331" spans="1:8" ht="15">
      <c r="A331" t="s">
        <v>177</v>
      </c>
      <c r="B331">
        <v>0</v>
      </c>
      <c r="C331">
        <v>30000000</v>
      </c>
      <c r="D331">
        <v>30000000</v>
      </c>
      <c r="E331">
        <v>0</v>
      </c>
      <c r="F331">
        <v>30000000</v>
      </c>
      <c r="G331">
        <v>0</v>
      </c>
      <c r="H331">
        <v>0</v>
      </c>
    </row>
    <row r="332" spans="1:8" ht="15">
      <c r="A332" t="s">
        <v>72</v>
      </c>
      <c r="B332">
        <v>0</v>
      </c>
      <c r="C332">
        <v>30000000</v>
      </c>
      <c r="D332">
        <v>30000000</v>
      </c>
      <c r="E332">
        <v>0</v>
      </c>
      <c r="F332">
        <v>30000000</v>
      </c>
      <c r="G332">
        <v>0</v>
      </c>
      <c r="H332">
        <v>0</v>
      </c>
    </row>
    <row r="333" spans="1:8" ht="15">
      <c r="A333" t="s">
        <v>178</v>
      </c>
      <c r="B333">
        <v>0</v>
      </c>
      <c r="C333">
        <v>283865865</v>
      </c>
      <c r="D333">
        <v>283865865</v>
      </c>
      <c r="E333">
        <v>325000000</v>
      </c>
      <c r="F333">
        <v>-41134135</v>
      </c>
      <c r="G333">
        <v>0</v>
      </c>
      <c r="H333">
        <v>114.49</v>
      </c>
    </row>
    <row r="334" spans="1:8" ht="15">
      <c r="A334" t="s">
        <v>72</v>
      </c>
      <c r="B334">
        <v>0</v>
      </c>
      <c r="C334">
        <v>283865865</v>
      </c>
      <c r="D334">
        <v>283865865</v>
      </c>
      <c r="E334">
        <v>325000000</v>
      </c>
      <c r="F334">
        <v>-41134135</v>
      </c>
      <c r="G334">
        <v>0</v>
      </c>
      <c r="H334">
        <v>114.49</v>
      </c>
    </row>
    <row r="335" spans="1:8" ht="15">
      <c r="A335" t="s">
        <v>179</v>
      </c>
      <c r="B335">
        <v>0</v>
      </c>
      <c r="C335">
        <v>2000000000</v>
      </c>
      <c r="D335">
        <v>2000000000</v>
      </c>
      <c r="E335">
        <v>2000000000</v>
      </c>
      <c r="F335">
        <v>0</v>
      </c>
      <c r="G335">
        <v>0</v>
      </c>
      <c r="H335">
        <v>100</v>
      </c>
    </row>
    <row r="336" spans="1:8" ht="15">
      <c r="A336" t="s">
        <v>72</v>
      </c>
      <c r="B336">
        <v>0</v>
      </c>
      <c r="C336">
        <v>2000000000</v>
      </c>
      <c r="D336">
        <v>2000000000</v>
      </c>
      <c r="E336">
        <v>2000000000</v>
      </c>
      <c r="F336">
        <v>0</v>
      </c>
      <c r="G336">
        <v>0</v>
      </c>
      <c r="H336">
        <v>100</v>
      </c>
    </row>
    <row r="337" spans="1:8" ht="15">
      <c r="A337" t="s">
        <v>180</v>
      </c>
      <c r="B337">
        <v>0</v>
      </c>
      <c r="C337">
        <v>288681859</v>
      </c>
      <c r="D337">
        <v>288681859</v>
      </c>
      <c r="E337">
        <v>211500000</v>
      </c>
      <c r="F337">
        <v>77181859</v>
      </c>
      <c r="G337">
        <v>0</v>
      </c>
      <c r="H337">
        <v>73.26</v>
      </c>
    </row>
    <row r="338" spans="1:8" ht="15">
      <c r="A338" t="s">
        <v>65</v>
      </c>
      <c r="B338">
        <v>0</v>
      </c>
      <c r="C338">
        <v>288681859</v>
      </c>
      <c r="D338">
        <v>288681859</v>
      </c>
      <c r="E338">
        <v>211500000</v>
      </c>
      <c r="F338">
        <v>77181859</v>
      </c>
      <c r="G338">
        <v>0</v>
      </c>
      <c r="H338">
        <v>73.26</v>
      </c>
    </row>
    <row r="339" spans="1:8" ht="15">
      <c r="A339" t="s">
        <v>181</v>
      </c>
      <c r="B339">
        <v>0</v>
      </c>
      <c r="C339">
        <v>40000000000</v>
      </c>
      <c r="D339">
        <v>40000000000</v>
      </c>
      <c r="E339">
        <v>29000000000</v>
      </c>
      <c r="F339">
        <v>11000000000</v>
      </c>
      <c r="G339">
        <v>0</v>
      </c>
      <c r="H339">
        <v>72.5</v>
      </c>
    </row>
    <row r="340" spans="1:8" ht="15">
      <c r="A340" t="s">
        <v>182</v>
      </c>
      <c r="B340">
        <v>0</v>
      </c>
      <c r="C340">
        <v>40000000000</v>
      </c>
      <c r="D340">
        <v>40000000000</v>
      </c>
      <c r="E340">
        <v>29000000000</v>
      </c>
      <c r="F340">
        <v>11000000000</v>
      </c>
      <c r="G340">
        <v>0</v>
      </c>
      <c r="H340">
        <v>72.5</v>
      </c>
    </row>
    <row r="341" spans="1:8" ht="15">
      <c r="A341" t="s">
        <v>183</v>
      </c>
      <c r="B341">
        <v>0</v>
      </c>
      <c r="C341">
        <v>40000000000</v>
      </c>
      <c r="D341">
        <v>40000000000</v>
      </c>
      <c r="E341">
        <v>29000000000</v>
      </c>
      <c r="F341">
        <v>11000000000</v>
      </c>
      <c r="G341">
        <v>0</v>
      </c>
      <c r="H341">
        <v>72.5</v>
      </c>
    </row>
    <row r="342" spans="1:8" ht="15">
      <c r="A342" t="s">
        <v>184</v>
      </c>
      <c r="B342">
        <v>614727398000</v>
      </c>
      <c r="C342">
        <v>21180770568</v>
      </c>
      <c r="D342">
        <v>635908168568</v>
      </c>
      <c r="E342">
        <v>635908168568</v>
      </c>
      <c r="F342">
        <v>0</v>
      </c>
      <c r="G342">
        <v>0</v>
      </c>
      <c r="H342">
        <v>100</v>
      </c>
    </row>
    <row r="343" spans="1:8" ht="15">
      <c r="A343" t="s">
        <v>161</v>
      </c>
      <c r="B343">
        <v>0</v>
      </c>
      <c r="C343">
        <v>6621282417</v>
      </c>
      <c r="D343">
        <v>6621282417</v>
      </c>
      <c r="E343">
        <v>6621282417</v>
      </c>
      <c r="F343">
        <v>0</v>
      </c>
      <c r="G343">
        <v>0</v>
      </c>
      <c r="H343">
        <v>100</v>
      </c>
    </row>
    <row r="344" spans="1:8" ht="15">
      <c r="A344" t="s">
        <v>185</v>
      </c>
      <c r="B344">
        <v>0</v>
      </c>
      <c r="C344">
        <v>6621282417</v>
      </c>
      <c r="D344">
        <v>6621282417</v>
      </c>
      <c r="E344">
        <v>6621282417</v>
      </c>
      <c r="F344">
        <v>0</v>
      </c>
      <c r="G344">
        <v>0</v>
      </c>
      <c r="H344">
        <v>100</v>
      </c>
    </row>
    <row r="345" spans="1:8" ht="15">
      <c r="A345" t="s">
        <v>186</v>
      </c>
      <c r="B345">
        <v>0</v>
      </c>
      <c r="C345">
        <v>6621282417</v>
      </c>
      <c r="D345">
        <v>6621282417</v>
      </c>
      <c r="E345">
        <v>6621282417</v>
      </c>
      <c r="F345">
        <v>0</v>
      </c>
      <c r="G345">
        <v>0</v>
      </c>
      <c r="H345">
        <v>100</v>
      </c>
    </row>
    <row r="346" spans="1:8" ht="15">
      <c r="A346" t="s">
        <v>169</v>
      </c>
      <c r="B346">
        <v>582327398000</v>
      </c>
      <c r="C346">
        <v>-2656749656</v>
      </c>
      <c r="D346">
        <v>579670648344</v>
      </c>
      <c r="E346">
        <v>579670648344</v>
      </c>
      <c r="F346">
        <v>0</v>
      </c>
      <c r="G346">
        <v>0</v>
      </c>
      <c r="H346">
        <v>100</v>
      </c>
    </row>
    <row r="347" spans="1:8" ht="15">
      <c r="A347" t="s">
        <v>187</v>
      </c>
      <c r="B347">
        <v>449163588865</v>
      </c>
      <c r="C347">
        <v>1516696119</v>
      </c>
      <c r="D347">
        <v>450680284984</v>
      </c>
      <c r="E347">
        <v>450680284984</v>
      </c>
      <c r="F347">
        <v>0</v>
      </c>
      <c r="G347">
        <v>0</v>
      </c>
      <c r="H347">
        <v>100</v>
      </c>
    </row>
    <row r="348" spans="1:8" ht="15">
      <c r="A348" t="s">
        <v>188</v>
      </c>
      <c r="B348">
        <v>449163588865</v>
      </c>
      <c r="C348">
        <v>1516696119</v>
      </c>
      <c r="D348">
        <v>450680284984</v>
      </c>
      <c r="E348">
        <v>450680284984</v>
      </c>
      <c r="F348">
        <v>0</v>
      </c>
      <c r="G348">
        <v>0</v>
      </c>
      <c r="H348">
        <v>100</v>
      </c>
    </row>
    <row r="349" spans="1:8" ht="15">
      <c r="A349" t="s">
        <v>189</v>
      </c>
      <c r="B349">
        <v>87444017135</v>
      </c>
      <c r="C349">
        <v>0</v>
      </c>
      <c r="D349">
        <v>87444017135</v>
      </c>
      <c r="E349">
        <v>87444017135</v>
      </c>
      <c r="F349">
        <v>0</v>
      </c>
      <c r="G349">
        <v>0</v>
      </c>
      <c r="H349">
        <v>100</v>
      </c>
    </row>
    <row r="350" spans="1:8" ht="15">
      <c r="A350" t="s">
        <v>188</v>
      </c>
      <c r="B350">
        <v>87444017135</v>
      </c>
      <c r="C350">
        <v>0</v>
      </c>
      <c r="D350">
        <v>87444017135</v>
      </c>
      <c r="E350">
        <v>87444017135</v>
      </c>
      <c r="F350">
        <v>0</v>
      </c>
      <c r="G350">
        <v>0</v>
      </c>
      <c r="H350">
        <v>100</v>
      </c>
    </row>
    <row r="351" spans="1:8" ht="15">
      <c r="A351" t="s">
        <v>190</v>
      </c>
      <c r="B351">
        <v>45719792000</v>
      </c>
      <c r="C351">
        <v>-4173445775</v>
      </c>
      <c r="D351">
        <v>41546346225</v>
      </c>
      <c r="E351">
        <v>41546346225</v>
      </c>
      <c r="F351">
        <v>0</v>
      </c>
      <c r="G351">
        <v>0</v>
      </c>
      <c r="H351">
        <v>100</v>
      </c>
    </row>
    <row r="352" spans="1:8" ht="15">
      <c r="A352" t="s">
        <v>191</v>
      </c>
      <c r="B352">
        <v>45719792000</v>
      </c>
      <c r="C352">
        <v>-4173445775</v>
      </c>
      <c r="D352">
        <v>41546346225</v>
      </c>
      <c r="E352">
        <v>41546346225</v>
      </c>
      <c r="F352">
        <v>0</v>
      </c>
      <c r="G352">
        <v>0</v>
      </c>
      <c r="H352">
        <v>100</v>
      </c>
    </row>
    <row r="353" spans="1:8" ht="15">
      <c r="A353" t="s">
        <v>192</v>
      </c>
      <c r="B353">
        <v>2400000000</v>
      </c>
      <c r="C353">
        <v>348901783</v>
      </c>
      <c r="D353">
        <v>2748901783</v>
      </c>
      <c r="E353">
        <v>2748901783</v>
      </c>
      <c r="F353">
        <v>0</v>
      </c>
      <c r="G353">
        <v>0</v>
      </c>
      <c r="H353">
        <v>100</v>
      </c>
    </row>
    <row r="354" spans="1:8" ht="15">
      <c r="A354" t="s">
        <v>193</v>
      </c>
      <c r="B354">
        <v>0</v>
      </c>
      <c r="C354">
        <v>348901783</v>
      </c>
      <c r="D354">
        <v>348901783</v>
      </c>
      <c r="E354">
        <v>348901783</v>
      </c>
      <c r="F354">
        <v>0</v>
      </c>
      <c r="G354">
        <v>0</v>
      </c>
      <c r="H354">
        <v>100</v>
      </c>
    </row>
    <row r="355" spans="1:8" ht="15">
      <c r="A355" t="s">
        <v>194</v>
      </c>
      <c r="B355">
        <v>0</v>
      </c>
      <c r="C355">
        <v>348901783</v>
      </c>
      <c r="D355">
        <v>348901783</v>
      </c>
      <c r="E355">
        <v>348901783</v>
      </c>
      <c r="F355">
        <v>0</v>
      </c>
      <c r="G355">
        <v>0</v>
      </c>
      <c r="H355">
        <v>100</v>
      </c>
    </row>
    <row r="356" spans="1:8" ht="15">
      <c r="A356" t="s">
        <v>195</v>
      </c>
      <c r="B356">
        <v>2400000000</v>
      </c>
      <c r="C356">
        <v>0</v>
      </c>
      <c r="D356">
        <v>2400000000</v>
      </c>
      <c r="E356">
        <v>2400000000</v>
      </c>
      <c r="F356">
        <v>0</v>
      </c>
      <c r="G356">
        <v>0</v>
      </c>
      <c r="H356">
        <v>100</v>
      </c>
    </row>
    <row r="357" spans="1:8" ht="15">
      <c r="A357" t="s">
        <v>194</v>
      </c>
      <c r="B357">
        <v>2400000000</v>
      </c>
      <c r="C357">
        <v>0</v>
      </c>
      <c r="D357">
        <v>2400000000</v>
      </c>
      <c r="E357">
        <v>2400000000</v>
      </c>
      <c r="F357">
        <v>0</v>
      </c>
      <c r="G357">
        <v>0</v>
      </c>
      <c r="H357">
        <v>100</v>
      </c>
    </row>
    <row r="358" spans="1:8" ht="15">
      <c r="A358" t="s">
        <v>196</v>
      </c>
      <c r="B358">
        <v>30000000000</v>
      </c>
      <c r="C358">
        <v>16745732605</v>
      </c>
      <c r="D358">
        <v>46745732605</v>
      </c>
      <c r="E358">
        <v>46745732605</v>
      </c>
      <c r="F358">
        <v>0</v>
      </c>
      <c r="G358">
        <v>0</v>
      </c>
      <c r="H358">
        <v>100</v>
      </c>
    </row>
    <row r="359" spans="1:8" ht="15">
      <c r="A359" t="s">
        <v>197</v>
      </c>
      <c r="B359">
        <v>30000000000</v>
      </c>
      <c r="C359">
        <v>0</v>
      </c>
      <c r="D359">
        <v>30000000000</v>
      </c>
      <c r="E359">
        <v>30000000000</v>
      </c>
      <c r="F359">
        <v>0</v>
      </c>
      <c r="G359">
        <v>0</v>
      </c>
      <c r="H359">
        <v>100</v>
      </c>
    </row>
    <row r="360" spans="1:8" ht="15">
      <c r="A360" t="s">
        <v>186</v>
      </c>
      <c r="B360">
        <v>30000000000</v>
      </c>
      <c r="C360">
        <v>0</v>
      </c>
      <c r="D360">
        <v>30000000000</v>
      </c>
      <c r="E360">
        <v>30000000000</v>
      </c>
      <c r="F360">
        <v>0</v>
      </c>
      <c r="G360">
        <v>0</v>
      </c>
      <c r="H360">
        <v>100</v>
      </c>
    </row>
    <row r="361" spans="1:8" ht="15">
      <c r="A361" t="s">
        <v>198</v>
      </c>
      <c r="B361">
        <v>0</v>
      </c>
      <c r="C361">
        <v>2450000000</v>
      </c>
      <c r="D361">
        <v>2450000000</v>
      </c>
      <c r="E361">
        <v>2450000000</v>
      </c>
      <c r="F361">
        <v>0</v>
      </c>
      <c r="G361">
        <v>0</v>
      </c>
      <c r="H361">
        <v>100</v>
      </c>
    </row>
    <row r="362" spans="1:8" ht="15">
      <c r="A362" t="s">
        <v>199</v>
      </c>
      <c r="B362">
        <v>0</v>
      </c>
      <c r="C362">
        <v>2450000000</v>
      </c>
      <c r="D362">
        <v>2450000000</v>
      </c>
      <c r="E362">
        <v>2450000000</v>
      </c>
      <c r="F362">
        <v>0</v>
      </c>
      <c r="G362">
        <v>0</v>
      </c>
      <c r="H362">
        <v>100</v>
      </c>
    </row>
    <row r="363" spans="1:8" ht="15">
      <c r="A363" t="s">
        <v>200</v>
      </c>
      <c r="B363">
        <v>0</v>
      </c>
      <c r="C363">
        <v>14295732605</v>
      </c>
      <c r="D363">
        <v>14295732605</v>
      </c>
      <c r="E363">
        <v>14295732605</v>
      </c>
      <c r="F363">
        <v>0</v>
      </c>
      <c r="G363">
        <v>0</v>
      </c>
      <c r="H363">
        <v>100</v>
      </c>
    </row>
    <row r="364" spans="1:8" ht="15">
      <c r="A364" t="s">
        <v>186</v>
      </c>
      <c r="B364">
        <v>0</v>
      </c>
      <c r="C364">
        <v>14295732605</v>
      </c>
      <c r="D364">
        <v>14295732605</v>
      </c>
      <c r="E364">
        <v>14295732605</v>
      </c>
      <c r="F364">
        <v>0</v>
      </c>
      <c r="G364">
        <v>0</v>
      </c>
      <c r="H364">
        <v>100</v>
      </c>
    </row>
    <row r="365" spans="1:8" ht="15">
      <c r="A365" t="s">
        <v>201</v>
      </c>
      <c r="B365">
        <v>0</v>
      </c>
      <c r="C365">
        <v>121603419</v>
      </c>
      <c r="D365">
        <v>121603419</v>
      </c>
      <c r="E365">
        <v>121603419</v>
      </c>
      <c r="F365">
        <v>0</v>
      </c>
      <c r="G365">
        <v>0</v>
      </c>
      <c r="H365">
        <v>100</v>
      </c>
    </row>
    <row r="366" spans="1:8" ht="15">
      <c r="A366" t="s">
        <v>202</v>
      </c>
      <c r="B366">
        <v>0</v>
      </c>
      <c r="C366">
        <v>121603419</v>
      </c>
      <c r="D366">
        <v>121603419</v>
      </c>
      <c r="E366">
        <v>121603419</v>
      </c>
      <c r="F366">
        <v>0</v>
      </c>
      <c r="G366">
        <v>0</v>
      </c>
      <c r="H366">
        <v>100</v>
      </c>
    </row>
    <row r="367" spans="1:8" ht="15">
      <c r="A367" t="s">
        <v>186</v>
      </c>
      <c r="B367">
        <v>0</v>
      </c>
      <c r="C367">
        <v>121603419</v>
      </c>
      <c r="D367">
        <v>121603419</v>
      </c>
      <c r="E367">
        <v>121603419</v>
      </c>
      <c r="F367">
        <v>0</v>
      </c>
      <c r="G367">
        <v>0</v>
      </c>
      <c r="H367">
        <v>100</v>
      </c>
    </row>
    <row r="368" spans="1:8" ht="15">
      <c r="A368" t="s">
        <v>203</v>
      </c>
      <c r="B368">
        <v>13743595000</v>
      </c>
      <c r="C368">
        <v>4827020039</v>
      </c>
      <c r="D368">
        <v>18570615039</v>
      </c>
      <c r="E368">
        <v>18570615039</v>
      </c>
      <c r="F368">
        <v>0</v>
      </c>
      <c r="G368">
        <v>0</v>
      </c>
      <c r="H368">
        <v>100</v>
      </c>
    </row>
    <row r="369" spans="1:8" ht="15">
      <c r="A369" t="s">
        <v>204</v>
      </c>
      <c r="B369">
        <v>0</v>
      </c>
      <c r="C369">
        <v>1250318838</v>
      </c>
      <c r="D369">
        <v>1250318838</v>
      </c>
      <c r="E369">
        <v>1250318838</v>
      </c>
      <c r="F369">
        <v>0</v>
      </c>
      <c r="G369">
        <v>0</v>
      </c>
      <c r="H369">
        <v>100</v>
      </c>
    </row>
    <row r="370" spans="1:8" ht="15">
      <c r="A370" t="s">
        <v>205</v>
      </c>
      <c r="B370">
        <v>0</v>
      </c>
      <c r="C370">
        <v>587754235</v>
      </c>
      <c r="D370">
        <v>587754235</v>
      </c>
      <c r="E370">
        <v>587754235</v>
      </c>
      <c r="F370">
        <v>0</v>
      </c>
      <c r="G370">
        <v>0</v>
      </c>
      <c r="H370">
        <v>100</v>
      </c>
    </row>
    <row r="371" spans="1:8" ht="15">
      <c r="A371" t="s">
        <v>55</v>
      </c>
      <c r="B371">
        <v>0</v>
      </c>
      <c r="C371">
        <v>587754235</v>
      </c>
      <c r="D371">
        <v>587754235</v>
      </c>
      <c r="E371">
        <v>587754235</v>
      </c>
      <c r="F371">
        <v>0</v>
      </c>
      <c r="G371">
        <v>0</v>
      </c>
      <c r="H371">
        <v>100</v>
      </c>
    </row>
    <row r="372" spans="1:8" ht="15">
      <c r="A372" t="s">
        <v>206</v>
      </c>
      <c r="B372">
        <v>0</v>
      </c>
      <c r="C372">
        <v>382157165</v>
      </c>
      <c r="D372">
        <v>382157165</v>
      </c>
      <c r="E372">
        <v>382157165</v>
      </c>
      <c r="F372">
        <v>0</v>
      </c>
      <c r="G372">
        <v>0</v>
      </c>
      <c r="H372">
        <v>100</v>
      </c>
    </row>
    <row r="373" spans="1:8" ht="15">
      <c r="A373" t="s">
        <v>207</v>
      </c>
      <c r="B373">
        <v>0</v>
      </c>
      <c r="C373">
        <v>382157165</v>
      </c>
      <c r="D373">
        <v>382157165</v>
      </c>
      <c r="E373">
        <v>382157165</v>
      </c>
      <c r="F373">
        <v>0</v>
      </c>
      <c r="G373">
        <v>0</v>
      </c>
      <c r="H373">
        <v>100</v>
      </c>
    </row>
    <row r="374" spans="1:8" ht="15">
      <c r="A374" t="s">
        <v>208</v>
      </c>
      <c r="B374">
        <v>0</v>
      </c>
      <c r="C374">
        <v>158356366</v>
      </c>
      <c r="D374">
        <v>158356366</v>
      </c>
      <c r="E374">
        <v>158356366</v>
      </c>
      <c r="F374">
        <v>0</v>
      </c>
      <c r="G374">
        <v>0</v>
      </c>
      <c r="H374">
        <v>100</v>
      </c>
    </row>
    <row r="375" spans="1:8" ht="15">
      <c r="A375" t="s">
        <v>207</v>
      </c>
      <c r="B375">
        <v>0</v>
      </c>
      <c r="C375">
        <v>158356366</v>
      </c>
      <c r="D375">
        <v>158356366</v>
      </c>
      <c r="E375">
        <v>158356366</v>
      </c>
      <c r="F375">
        <v>0</v>
      </c>
      <c r="G375">
        <v>0</v>
      </c>
      <c r="H375">
        <v>100</v>
      </c>
    </row>
    <row r="376" spans="1:8" ht="15">
      <c r="A376" t="s">
        <v>209</v>
      </c>
      <c r="B376">
        <v>0</v>
      </c>
      <c r="C376">
        <v>23525072</v>
      </c>
      <c r="D376">
        <v>23525072</v>
      </c>
      <c r="E376">
        <v>23525072</v>
      </c>
      <c r="F376">
        <v>0</v>
      </c>
      <c r="G376">
        <v>0</v>
      </c>
      <c r="H376">
        <v>100</v>
      </c>
    </row>
    <row r="377" spans="1:8" ht="15">
      <c r="A377" t="s">
        <v>207</v>
      </c>
      <c r="B377">
        <v>0</v>
      </c>
      <c r="C377">
        <v>23525072</v>
      </c>
      <c r="D377">
        <v>23525072</v>
      </c>
      <c r="E377">
        <v>23525072</v>
      </c>
      <c r="F377">
        <v>0</v>
      </c>
      <c r="G377">
        <v>0</v>
      </c>
      <c r="H377">
        <v>100</v>
      </c>
    </row>
    <row r="378" spans="1:8" ht="15">
      <c r="A378" t="s">
        <v>210</v>
      </c>
      <c r="B378">
        <v>0</v>
      </c>
      <c r="C378">
        <v>98526000</v>
      </c>
      <c r="D378">
        <v>98526000</v>
      </c>
      <c r="E378">
        <v>98526000</v>
      </c>
      <c r="F378">
        <v>0</v>
      </c>
      <c r="G378">
        <v>0</v>
      </c>
      <c r="H378">
        <v>100</v>
      </c>
    </row>
    <row r="379" spans="1:8" ht="15">
      <c r="A379" t="s">
        <v>207</v>
      </c>
      <c r="B379">
        <v>0</v>
      </c>
      <c r="C379">
        <v>98526000</v>
      </c>
      <c r="D379">
        <v>98526000</v>
      </c>
      <c r="E379">
        <v>98526000</v>
      </c>
      <c r="F379">
        <v>0</v>
      </c>
      <c r="G379">
        <v>0</v>
      </c>
      <c r="H379">
        <v>100</v>
      </c>
    </row>
    <row r="380" spans="1:8" ht="15">
      <c r="A380" t="s">
        <v>211</v>
      </c>
      <c r="B380">
        <v>13743595000</v>
      </c>
      <c r="C380">
        <v>1808602463</v>
      </c>
      <c r="D380">
        <v>15552197463</v>
      </c>
      <c r="E380">
        <v>15552197463</v>
      </c>
      <c r="F380">
        <v>0</v>
      </c>
      <c r="G380">
        <v>0</v>
      </c>
      <c r="H380">
        <v>100</v>
      </c>
    </row>
    <row r="381" spans="1:8" ht="15">
      <c r="A381" t="s">
        <v>212</v>
      </c>
      <c r="B381">
        <v>13743595000</v>
      </c>
      <c r="C381">
        <v>1808602463</v>
      </c>
      <c r="D381">
        <v>15552197463</v>
      </c>
      <c r="E381">
        <v>15552197463</v>
      </c>
      <c r="F381">
        <v>0</v>
      </c>
      <c r="G381">
        <v>0</v>
      </c>
      <c r="H381">
        <v>100</v>
      </c>
    </row>
    <row r="382" spans="1:8" ht="15">
      <c r="A382" t="s">
        <v>213</v>
      </c>
      <c r="B382">
        <v>13743595000</v>
      </c>
      <c r="C382">
        <v>1808602463</v>
      </c>
      <c r="D382">
        <v>15552197463</v>
      </c>
      <c r="E382">
        <v>15552197463</v>
      </c>
      <c r="F382">
        <v>0</v>
      </c>
      <c r="G382">
        <v>0</v>
      </c>
      <c r="H382">
        <v>100</v>
      </c>
    </row>
    <row r="383" spans="1:8" ht="15">
      <c r="A383" t="s">
        <v>214</v>
      </c>
      <c r="B383">
        <v>0</v>
      </c>
      <c r="C383">
        <v>1768098738</v>
      </c>
      <c r="D383">
        <v>1768098738</v>
      </c>
      <c r="E383">
        <v>1768098738</v>
      </c>
      <c r="F383">
        <v>0</v>
      </c>
      <c r="G383">
        <v>0</v>
      </c>
      <c r="H383">
        <v>100</v>
      </c>
    </row>
    <row r="384" spans="1:8" ht="15">
      <c r="A384" t="s">
        <v>215</v>
      </c>
      <c r="B384">
        <v>0</v>
      </c>
      <c r="C384">
        <v>1768098738</v>
      </c>
      <c r="D384">
        <v>1768098738</v>
      </c>
      <c r="E384">
        <v>1768098738</v>
      </c>
      <c r="F384">
        <v>0</v>
      </c>
      <c r="G384">
        <v>0</v>
      </c>
      <c r="H384">
        <v>100</v>
      </c>
    </row>
    <row r="385" spans="1:8" ht="15">
      <c r="A385" t="s">
        <v>55</v>
      </c>
      <c r="B385">
        <v>0</v>
      </c>
      <c r="C385">
        <v>1768098738</v>
      </c>
      <c r="D385">
        <v>1768098738</v>
      </c>
      <c r="E385">
        <v>1768098738</v>
      </c>
      <c r="F385">
        <v>0</v>
      </c>
      <c r="G385">
        <v>0</v>
      </c>
      <c r="H385">
        <v>100</v>
      </c>
    </row>
    <row r="386" spans="1:8" ht="15">
      <c r="A386" t="s">
        <v>216</v>
      </c>
      <c r="B386">
        <v>78266953000</v>
      </c>
      <c r="C386">
        <v>14180319276</v>
      </c>
      <c r="D386">
        <v>92447272276</v>
      </c>
      <c r="E386">
        <v>88227197133</v>
      </c>
      <c r="F386">
        <v>4220075143</v>
      </c>
      <c r="G386">
        <v>0</v>
      </c>
      <c r="H386">
        <v>95.44</v>
      </c>
    </row>
    <row r="387" spans="1:8" ht="15">
      <c r="A387" t="s">
        <v>204</v>
      </c>
      <c r="B387">
        <v>0</v>
      </c>
      <c r="C387">
        <v>1273768092</v>
      </c>
      <c r="D387">
        <v>1273768092</v>
      </c>
      <c r="E387">
        <v>1273768092</v>
      </c>
      <c r="F387">
        <v>0</v>
      </c>
      <c r="G387">
        <v>0</v>
      </c>
      <c r="H387">
        <v>100</v>
      </c>
    </row>
    <row r="388" spans="1:8" ht="15">
      <c r="A388" t="s">
        <v>205</v>
      </c>
      <c r="B388">
        <v>0</v>
      </c>
      <c r="C388">
        <v>1273768092</v>
      </c>
      <c r="D388">
        <v>1273768092</v>
      </c>
      <c r="E388">
        <v>1273768092</v>
      </c>
      <c r="F388">
        <v>0</v>
      </c>
      <c r="G388">
        <v>0</v>
      </c>
      <c r="H388">
        <v>100</v>
      </c>
    </row>
    <row r="389" spans="1:8" ht="15">
      <c r="A389" t="s">
        <v>55</v>
      </c>
      <c r="B389">
        <v>0</v>
      </c>
      <c r="C389">
        <v>1273768092</v>
      </c>
      <c r="D389">
        <v>1273768092</v>
      </c>
      <c r="E389">
        <v>1273768092</v>
      </c>
      <c r="F389">
        <v>0</v>
      </c>
      <c r="G389">
        <v>0</v>
      </c>
      <c r="H389">
        <v>100</v>
      </c>
    </row>
    <row r="390" spans="1:8" ht="15">
      <c r="A390" t="s">
        <v>217</v>
      </c>
      <c r="B390">
        <v>0</v>
      </c>
      <c r="C390">
        <v>1640860227</v>
      </c>
      <c r="D390">
        <v>1640860227</v>
      </c>
      <c r="E390">
        <v>1640860227</v>
      </c>
      <c r="F390">
        <v>0</v>
      </c>
      <c r="G390">
        <v>0</v>
      </c>
      <c r="H390">
        <v>100</v>
      </c>
    </row>
    <row r="391" spans="1:8" ht="15">
      <c r="A391" t="s">
        <v>218</v>
      </c>
      <c r="B391">
        <v>0</v>
      </c>
      <c r="C391">
        <v>1640860227</v>
      </c>
      <c r="D391">
        <v>1640860227</v>
      </c>
      <c r="E391">
        <v>1640860227</v>
      </c>
      <c r="F391">
        <v>0</v>
      </c>
      <c r="G391">
        <v>0</v>
      </c>
      <c r="H391">
        <v>100</v>
      </c>
    </row>
    <row r="392" spans="1:8" ht="15">
      <c r="A392" t="s">
        <v>55</v>
      </c>
      <c r="B392">
        <v>0</v>
      </c>
      <c r="C392">
        <v>1640860227</v>
      </c>
      <c r="D392">
        <v>1640860227</v>
      </c>
      <c r="E392">
        <v>1640860227</v>
      </c>
      <c r="F392">
        <v>0</v>
      </c>
      <c r="G392">
        <v>0</v>
      </c>
      <c r="H392">
        <v>100</v>
      </c>
    </row>
    <row r="393" spans="1:8" ht="15">
      <c r="A393" t="s">
        <v>219</v>
      </c>
      <c r="B393">
        <v>41000605000</v>
      </c>
      <c r="C393">
        <v>246826945</v>
      </c>
      <c r="D393">
        <v>41247431945</v>
      </c>
      <c r="E393">
        <v>43071239992</v>
      </c>
      <c r="F393">
        <v>-1823808047</v>
      </c>
      <c r="G393">
        <v>0</v>
      </c>
      <c r="H393">
        <v>104.42</v>
      </c>
    </row>
    <row r="394" spans="1:8" ht="15">
      <c r="A394" t="s">
        <v>220</v>
      </c>
      <c r="B394">
        <v>0</v>
      </c>
      <c r="C394">
        <v>246826945</v>
      </c>
      <c r="D394">
        <v>246826945</v>
      </c>
      <c r="E394">
        <v>246826945</v>
      </c>
      <c r="F394">
        <v>0</v>
      </c>
      <c r="G394">
        <v>0</v>
      </c>
      <c r="H394">
        <v>100</v>
      </c>
    </row>
    <row r="395" spans="1:8" ht="15">
      <c r="A395" t="s">
        <v>55</v>
      </c>
      <c r="B395">
        <v>0</v>
      </c>
      <c r="C395">
        <v>246826945</v>
      </c>
      <c r="D395">
        <v>246826945</v>
      </c>
      <c r="E395">
        <v>246826945</v>
      </c>
      <c r="F395">
        <v>0</v>
      </c>
      <c r="G395">
        <v>0</v>
      </c>
      <c r="H395">
        <v>100</v>
      </c>
    </row>
    <row r="396" spans="1:8" ht="15">
      <c r="A396" t="s">
        <v>221</v>
      </c>
      <c r="B396">
        <v>18633400000</v>
      </c>
      <c r="C396">
        <v>0</v>
      </c>
      <c r="D396">
        <v>18633400000</v>
      </c>
      <c r="E396">
        <v>20984826158</v>
      </c>
      <c r="F396">
        <v>-2351426158</v>
      </c>
      <c r="G396">
        <v>0</v>
      </c>
      <c r="H396">
        <v>112.62</v>
      </c>
    </row>
    <row r="397" spans="1:8" ht="15">
      <c r="A397" t="s">
        <v>222</v>
      </c>
      <c r="B397">
        <v>18633400000</v>
      </c>
      <c r="C397">
        <v>0</v>
      </c>
      <c r="D397">
        <v>18633400000</v>
      </c>
      <c r="E397">
        <v>20984826158</v>
      </c>
      <c r="F397">
        <v>-2351426158</v>
      </c>
      <c r="G397">
        <v>0</v>
      </c>
      <c r="H397">
        <v>112.62</v>
      </c>
    </row>
    <row r="398" spans="1:8" ht="15">
      <c r="A398" t="s">
        <v>223</v>
      </c>
      <c r="B398">
        <v>4000000000</v>
      </c>
      <c r="C398">
        <v>0</v>
      </c>
      <c r="D398">
        <v>4000000000</v>
      </c>
      <c r="E398">
        <v>2919232124</v>
      </c>
      <c r="F398">
        <v>1080767876</v>
      </c>
      <c r="G398">
        <v>0</v>
      </c>
      <c r="H398">
        <v>72.98</v>
      </c>
    </row>
    <row r="399" spans="1:8" ht="15">
      <c r="A399" t="s">
        <v>224</v>
      </c>
      <c r="B399">
        <v>4000000000</v>
      </c>
      <c r="C399">
        <v>0</v>
      </c>
      <c r="D399">
        <v>4000000000</v>
      </c>
      <c r="E399">
        <v>2919232124</v>
      </c>
      <c r="F399">
        <v>1080767876</v>
      </c>
      <c r="G399">
        <v>0</v>
      </c>
      <c r="H399">
        <v>72.98</v>
      </c>
    </row>
    <row r="400" spans="1:8" ht="15">
      <c r="A400" t="s">
        <v>225</v>
      </c>
      <c r="B400">
        <v>14000000000</v>
      </c>
      <c r="C400">
        <v>0</v>
      </c>
      <c r="D400">
        <v>14000000000</v>
      </c>
      <c r="E400">
        <v>13796087906</v>
      </c>
      <c r="F400">
        <v>203912094</v>
      </c>
      <c r="G400">
        <v>0</v>
      </c>
      <c r="H400">
        <v>98.54</v>
      </c>
    </row>
    <row r="401" spans="1:8" ht="15">
      <c r="A401" t="s">
        <v>226</v>
      </c>
      <c r="B401">
        <v>14000000000</v>
      </c>
      <c r="C401">
        <v>0</v>
      </c>
      <c r="D401">
        <v>14000000000</v>
      </c>
      <c r="E401">
        <v>13796087906</v>
      </c>
      <c r="F401">
        <v>203912094</v>
      </c>
      <c r="G401">
        <v>0</v>
      </c>
      <c r="H401">
        <v>98.54</v>
      </c>
    </row>
    <row r="402" spans="1:8" ht="15">
      <c r="A402" t="s">
        <v>227</v>
      </c>
      <c r="B402">
        <v>4367205000</v>
      </c>
      <c r="C402">
        <v>0</v>
      </c>
      <c r="D402">
        <v>4367205000</v>
      </c>
      <c r="E402">
        <v>5124266859</v>
      </c>
      <c r="F402">
        <v>-757061859</v>
      </c>
      <c r="G402">
        <v>0</v>
      </c>
      <c r="H402">
        <v>117.34</v>
      </c>
    </row>
    <row r="403" spans="1:8" ht="15">
      <c r="A403" t="s">
        <v>228</v>
      </c>
      <c r="B403">
        <v>4367205000</v>
      </c>
      <c r="C403">
        <v>0</v>
      </c>
      <c r="D403">
        <v>4367205000</v>
      </c>
      <c r="E403">
        <v>5124266859</v>
      </c>
      <c r="F403">
        <v>-757061859</v>
      </c>
      <c r="G403">
        <v>0</v>
      </c>
      <c r="H403">
        <v>117.34</v>
      </c>
    </row>
    <row r="404" spans="1:8" ht="15">
      <c r="A404" t="s">
        <v>229</v>
      </c>
      <c r="B404">
        <v>12815175000</v>
      </c>
      <c r="C404">
        <v>-1568909322</v>
      </c>
      <c r="D404">
        <v>11246265678</v>
      </c>
      <c r="E404">
        <v>11246265678</v>
      </c>
      <c r="F404">
        <v>0</v>
      </c>
      <c r="G404">
        <v>0</v>
      </c>
      <c r="H404">
        <v>100</v>
      </c>
    </row>
    <row r="405" spans="1:8" ht="15">
      <c r="A405" t="s">
        <v>230</v>
      </c>
      <c r="B405">
        <v>12815175000</v>
      </c>
      <c r="C405">
        <v>-1568909322</v>
      </c>
      <c r="D405">
        <v>11246265678</v>
      </c>
      <c r="E405">
        <v>11246265678</v>
      </c>
      <c r="F405">
        <v>0</v>
      </c>
      <c r="G405">
        <v>0</v>
      </c>
      <c r="H405">
        <v>100</v>
      </c>
    </row>
    <row r="406" spans="1:8" ht="15">
      <c r="A406" t="s">
        <v>231</v>
      </c>
      <c r="B406">
        <v>12815175000</v>
      </c>
      <c r="C406">
        <v>-1568909322</v>
      </c>
      <c r="D406">
        <v>11246265678</v>
      </c>
      <c r="E406">
        <v>11246265678</v>
      </c>
      <c r="F406">
        <v>0</v>
      </c>
      <c r="G406">
        <v>0</v>
      </c>
      <c r="H406">
        <v>100</v>
      </c>
    </row>
    <row r="407" spans="1:8" ht="15">
      <c r="A407" t="s">
        <v>232</v>
      </c>
      <c r="B407">
        <v>0</v>
      </c>
      <c r="C407">
        <v>2610700531</v>
      </c>
      <c r="D407">
        <v>2610700531</v>
      </c>
      <c r="E407">
        <v>2610700531</v>
      </c>
      <c r="F407">
        <v>0</v>
      </c>
      <c r="G407">
        <v>0</v>
      </c>
      <c r="H407">
        <v>100</v>
      </c>
    </row>
    <row r="408" spans="1:8" ht="15">
      <c r="A408" t="s">
        <v>233</v>
      </c>
      <c r="B408">
        <v>0</v>
      </c>
      <c r="C408">
        <v>2610700531</v>
      </c>
      <c r="D408">
        <v>2610700531</v>
      </c>
      <c r="E408">
        <v>2610700531</v>
      </c>
      <c r="F408">
        <v>0</v>
      </c>
      <c r="G408">
        <v>0</v>
      </c>
      <c r="H408">
        <v>100</v>
      </c>
    </row>
    <row r="409" spans="1:8" ht="15">
      <c r="A409" t="s">
        <v>55</v>
      </c>
      <c r="B409">
        <v>0</v>
      </c>
      <c r="C409">
        <v>2610700531</v>
      </c>
      <c r="D409">
        <v>2610700531</v>
      </c>
      <c r="E409">
        <v>2610700531</v>
      </c>
      <c r="F409">
        <v>0</v>
      </c>
      <c r="G409">
        <v>0</v>
      </c>
      <c r="H409">
        <v>100</v>
      </c>
    </row>
    <row r="410" spans="1:8" ht="15">
      <c r="A410" t="s">
        <v>234</v>
      </c>
      <c r="B410">
        <v>24451173000</v>
      </c>
      <c r="C410">
        <v>-18200200</v>
      </c>
      <c r="D410">
        <v>24432972800</v>
      </c>
      <c r="E410">
        <v>23464970465</v>
      </c>
      <c r="F410">
        <v>968002335</v>
      </c>
      <c r="G410">
        <v>0</v>
      </c>
      <c r="H410">
        <v>96.04</v>
      </c>
    </row>
    <row r="411" spans="1:8" ht="15">
      <c r="A411" t="s">
        <v>235</v>
      </c>
      <c r="B411">
        <v>24451173000</v>
      </c>
      <c r="C411">
        <v>-18200200</v>
      </c>
      <c r="D411">
        <v>24432972800</v>
      </c>
      <c r="E411">
        <v>23464970465</v>
      </c>
      <c r="F411">
        <v>968002335</v>
      </c>
      <c r="G411">
        <v>0</v>
      </c>
      <c r="H411">
        <v>96.04</v>
      </c>
    </row>
    <row r="412" spans="1:8" ht="15">
      <c r="A412" t="s">
        <v>236</v>
      </c>
      <c r="B412">
        <v>24451173000</v>
      </c>
      <c r="C412">
        <v>-18200200</v>
      </c>
      <c r="D412">
        <v>24432972800</v>
      </c>
      <c r="E412">
        <v>23464970465</v>
      </c>
      <c r="F412">
        <v>968002335</v>
      </c>
      <c r="G412">
        <v>0</v>
      </c>
      <c r="H412">
        <v>96.04</v>
      </c>
    </row>
    <row r="413" spans="1:8" ht="15">
      <c r="A413" t="s">
        <v>237</v>
      </c>
      <c r="B413">
        <v>0</v>
      </c>
      <c r="C413">
        <v>9995273003</v>
      </c>
      <c r="D413">
        <v>9995273003</v>
      </c>
      <c r="E413">
        <v>4919392148</v>
      </c>
      <c r="F413">
        <v>5075880855</v>
      </c>
      <c r="G413">
        <v>0</v>
      </c>
      <c r="H413">
        <v>49.22</v>
      </c>
    </row>
    <row r="414" spans="1:8" ht="15">
      <c r="A414" t="s">
        <v>238</v>
      </c>
      <c r="B414">
        <v>0</v>
      </c>
      <c r="C414">
        <v>9995273003</v>
      </c>
      <c r="D414">
        <v>9995273003</v>
      </c>
      <c r="E414">
        <v>4919392148</v>
      </c>
      <c r="F414">
        <v>5075880855</v>
      </c>
      <c r="G414">
        <v>0</v>
      </c>
      <c r="H414">
        <v>49.22</v>
      </c>
    </row>
    <row r="415" spans="1:8" ht="15">
      <c r="A415" t="s">
        <v>74</v>
      </c>
      <c r="B415">
        <v>0</v>
      </c>
      <c r="C415">
        <v>9995273003</v>
      </c>
      <c r="D415">
        <v>9995273003</v>
      </c>
      <c r="E415">
        <v>4919392148</v>
      </c>
      <c r="F415">
        <v>5075880855</v>
      </c>
      <c r="G415">
        <v>0</v>
      </c>
      <c r="H415">
        <v>49.22</v>
      </c>
    </row>
    <row r="416" spans="1:8" ht="15">
      <c r="A416" t="s">
        <v>239</v>
      </c>
      <c r="B416">
        <v>104987169000</v>
      </c>
      <c r="C416">
        <v>30128378051</v>
      </c>
      <c r="D416">
        <v>135115547051</v>
      </c>
      <c r="E416">
        <v>151219984779</v>
      </c>
      <c r="F416">
        <v>-16104437728</v>
      </c>
      <c r="G416">
        <v>0</v>
      </c>
      <c r="H416">
        <v>111.92</v>
      </c>
    </row>
    <row r="417" spans="1:8" ht="15">
      <c r="A417" t="s">
        <v>204</v>
      </c>
      <c r="B417">
        <v>0</v>
      </c>
      <c r="C417">
        <v>20609598864</v>
      </c>
      <c r="D417">
        <v>20609598864</v>
      </c>
      <c r="E417">
        <v>20609598864</v>
      </c>
      <c r="F417">
        <v>0</v>
      </c>
      <c r="G417">
        <v>0</v>
      </c>
      <c r="H417">
        <v>100</v>
      </c>
    </row>
    <row r="418" spans="1:8" ht="15">
      <c r="A418" t="s">
        <v>205</v>
      </c>
      <c r="B418">
        <v>0</v>
      </c>
      <c r="C418">
        <v>59934918</v>
      </c>
      <c r="D418">
        <v>59934918</v>
      </c>
      <c r="E418">
        <v>59934918</v>
      </c>
      <c r="F418">
        <v>0</v>
      </c>
      <c r="G418">
        <v>0</v>
      </c>
      <c r="H418">
        <v>100</v>
      </c>
    </row>
    <row r="419" spans="1:8" ht="15">
      <c r="A419" t="s">
        <v>55</v>
      </c>
      <c r="B419">
        <v>0</v>
      </c>
      <c r="C419">
        <v>59934918</v>
      </c>
      <c r="D419">
        <v>59934918</v>
      </c>
      <c r="E419">
        <v>59934918</v>
      </c>
      <c r="F419">
        <v>0</v>
      </c>
      <c r="G419">
        <v>0</v>
      </c>
      <c r="H419">
        <v>100</v>
      </c>
    </row>
    <row r="420" spans="1:8" ht="15">
      <c r="A420" t="s">
        <v>240</v>
      </c>
      <c r="B420">
        <v>0</v>
      </c>
      <c r="C420">
        <v>4566148809</v>
      </c>
      <c r="D420">
        <v>4566148809</v>
      </c>
      <c r="E420">
        <v>4566148809</v>
      </c>
      <c r="F420">
        <v>0</v>
      </c>
      <c r="G420">
        <v>0</v>
      </c>
      <c r="H420">
        <v>100</v>
      </c>
    </row>
    <row r="421" spans="1:8" ht="15">
      <c r="A421" t="s">
        <v>241</v>
      </c>
      <c r="B421">
        <v>0</v>
      </c>
      <c r="C421">
        <v>4566148809</v>
      </c>
      <c r="D421">
        <v>4566148809</v>
      </c>
      <c r="E421">
        <v>4566148809</v>
      </c>
      <c r="F421">
        <v>0</v>
      </c>
      <c r="G421">
        <v>0</v>
      </c>
      <c r="H421">
        <v>100</v>
      </c>
    </row>
    <row r="422" spans="1:8" ht="15">
      <c r="A422" t="s">
        <v>242</v>
      </c>
      <c r="B422">
        <v>0</v>
      </c>
      <c r="C422">
        <v>15983515137</v>
      </c>
      <c r="D422">
        <v>15983515137</v>
      </c>
      <c r="E422">
        <v>15983515137</v>
      </c>
      <c r="F422">
        <v>0</v>
      </c>
      <c r="G422">
        <v>0</v>
      </c>
      <c r="H422">
        <v>100</v>
      </c>
    </row>
    <row r="423" spans="1:8" ht="15">
      <c r="A423" t="s">
        <v>207</v>
      </c>
      <c r="B423">
        <v>0</v>
      </c>
      <c r="C423">
        <v>15983515137</v>
      </c>
      <c r="D423">
        <v>15983515137</v>
      </c>
      <c r="E423">
        <v>15983515137</v>
      </c>
      <c r="F423">
        <v>0</v>
      </c>
      <c r="G423">
        <v>0</v>
      </c>
      <c r="H423">
        <v>100</v>
      </c>
    </row>
    <row r="424" spans="1:8" ht="15">
      <c r="A424" t="s">
        <v>217</v>
      </c>
      <c r="B424">
        <v>1000000000</v>
      </c>
      <c r="C424">
        <v>2148992697</v>
      </c>
      <c r="D424">
        <v>3148992697</v>
      </c>
      <c r="E424">
        <v>13284426632</v>
      </c>
      <c r="F424">
        <v>-10135433935</v>
      </c>
      <c r="G424">
        <v>0</v>
      </c>
      <c r="H424">
        <v>421.86</v>
      </c>
    </row>
    <row r="425" spans="1:8" ht="15">
      <c r="A425" t="s">
        <v>218</v>
      </c>
      <c r="B425">
        <v>0</v>
      </c>
      <c r="C425">
        <v>2148992697</v>
      </c>
      <c r="D425">
        <v>2148992697</v>
      </c>
      <c r="E425">
        <v>2148992697</v>
      </c>
      <c r="F425">
        <v>0</v>
      </c>
      <c r="G425">
        <v>0</v>
      </c>
      <c r="H425">
        <v>100</v>
      </c>
    </row>
    <row r="426" spans="1:8" ht="15">
      <c r="A426" t="s">
        <v>55</v>
      </c>
      <c r="B426">
        <v>0</v>
      </c>
      <c r="C426">
        <v>2148992697</v>
      </c>
      <c r="D426">
        <v>2148992697</v>
      </c>
      <c r="E426">
        <v>2148992697</v>
      </c>
      <c r="F426">
        <v>0</v>
      </c>
      <c r="G426">
        <v>0</v>
      </c>
      <c r="H426">
        <v>100</v>
      </c>
    </row>
    <row r="427" spans="1:8" ht="15">
      <c r="A427" t="s">
        <v>243</v>
      </c>
      <c r="B427">
        <v>1000000000</v>
      </c>
      <c r="C427">
        <v>0</v>
      </c>
      <c r="D427">
        <v>1000000000</v>
      </c>
      <c r="E427">
        <v>11135433935</v>
      </c>
      <c r="F427">
        <v>-10135433935</v>
      </c>
      <c r="G427">
        <v>0</v>
      </c>
      <c r="H427">
        <v>1113.54</v>
      </c>
    </row>
    <row r="428" spans="1:8" ht="15">
      <c r="A428" t="s">
        <v>244</v>
      </c>
      <c r="B428">
        <v>1000000000</v>
      </c>
      <c r="C428">
        <v>0</v>
      </c>
      <c r="D428">
        <v>1000000000</v>
      </c>
      <c r="E428">
        <v>11135433935</v>
      </c>
      <c r="F428">
        <v>-10135433935</v>
      </c>
      <c r="G428">
        <v>0</v>
      </c>
      <c r="H428">
        <v>1113.54</v>
      </c>
    </row>
    <row r="429" spans="1:8" ht="15">
      <c r="A429" t="s">
        <v>245</v>
      </c>
      <c r="B429">
        <v>0</v>
      </c>
      <c r="C429">
        <v>366654242</v>
      </c>
      <c r="D429">
        <v>366654242</v>
      </c>
      <c r="E429">
        <v>366654242</v>
      </c>
      <c r="F429">
        <v>0</v>
      </c>
      <c r="G429">
        <v>0</v>
      </c>
      <c r="H429">
        <v>100</v>
      </c>
    </row>
    <row r="430" spans="1:8" ht="15">
      <c r="A430" t="s">
        <v>238</v>
      </c>
      <c r="B430">
        <v>0</v>
      </c>
      <c r="C430">
        <v>366654242</v>
      </c>
      <c r="D430">
        <v>366654242</v>
      </c>
      <c r="E430">
        <v>366654242</v>
      </c>
      <c r="F430">
        <v>0</v>
      </c>
      <c r="G430">
        <v>0</v>
      </c>
      <c r="H430">
        <v>100</v>
      </c>
    </row>
    <row r="431" spans="1:8" ht="15">
      <c r="A431" t="s">
        <v>55</v>
      </c>
      <c r="B431">
        <v>0</v>
      </c>
      <c r="C431">
        <v>366654242</v>
      </c>
      <c r="D431">
        <v>366654242</v>
      </c>
      <c r="E431">
        <v>366654242</v>
      </c>
      <c r="F431">
        <v>0</v>
      </c>
      <c r="G431">
        <v>0</v>
      </c>
      <c r="H431">
        <v>100</v>
      </c>
    </row>
    <row r="432" spans="1:8" ht="15">
      <c r="A432" t="s">
        <v>219</v>
      </c>
      <c r="B432">
        <v>103987169000</v>
      </c>
      <c r="C432">
        <v>7003132248</v>
      </c>
      <c r="D432">
        <v>110990301248</v>
      </c>
      <c r="E432">
        <v>116959305041</v>
      </c>
      <c r="F432">
        <v>-5969003793</v>
      </c>
      <c r="G432">
        <v>0</v>
      </c>
      <c r="H432">
        <v>105.38</v>
      </c>
    </row>
    <row r="433" spans="1:8" ht="15">
      <c r="A433" t="s">
        <v>220</v>
      </c>
      <c r="B433">
        <v>0</v>
      </c>
      <c r="C433">
        <v>3671362137</v>
      </c>
      <c r="D433">
        <v>3671362137</v>
      </c>
      <c r="E433">
        <v>3671362137</v>
      </c>
      <c r="F433">
        <v>0</v>
      </c>
      <c r="G433">
        <v>0</v>
      </c>
      <c r="H433">
        <v>100</v>
      </c>
    </row>
    <row r="434" spans="1:8" ht="15">
      <c r="A434" t="s">
        <v>55</v>
      </c>
      <c r="B434">
        <v>0</v>
      </c>
      <c r="C434">
        <v>3671362137</v>
      </c>
      <c r="D434">
        <v>3671362137</v>
      </c>
      <c r="E434">
        <v>3671362137</v>
      </c>
      <c r="F434">
        <v>0</v>
      </c>
      <c r="G434">
        <v>0</v>
      </c>
      <c r="H434">
        <v>100</v>
      </c>
    </row>
    <row r="435" spans="1:8" ht="15">
      <c r="A435" t="s">
        <v>246</v>
      </c>
      <c r="B435">
        <v>37201200000</v>
      </c>
      <c r="C435">
        <v>0</v>
      </c>
      <c r="D435">
        <v>37201200000</v>
      </c>
      <c r="E435">
        <v>41969652318</v>
      </c>
      <c r="F435">
        <v>-4768452318</v>
      </c>
      <c r="G435">
        <v>0</v>
      </c>
      <c r="H435">
        <v>112.82</v>
      </c>
    </row>
    <row r="436" spans="1:8" ht="15">
      <c r="A436" t="s">
        <v>222</v>
      </c>
      <c r="B436">
        <v>37201200000</v>
      </c>
      <c r="C436">
        <v>0</v>
      </c>
      <c r="D436">
        <v>37201200000</v>
      </c>
      <c r="E436">
        <v>41969652318</v>
      </c>
      <c r="F436">
        <v>-4768452318</v>
      </c>
      <c r="G436">
        <v>0</v>
      </c>
      <c r="H436">
        <v>112.82</v>
      </c>
    </row>
    <row r="437" spans="1:8" ht="15">
      <c r="A437" t="s">
        <v>247</v>
      </c>
      <c r="B437">
        <v>21629400000</v>
      </c>
      <c r="C437">
        <v>0</v>
      </c>
      <c r="D437">
        <v>21629400000</v>
      </c>
      <c r="E437">
        <v>21301693933</v>
      </c>
      <c r="F437">
        <v>327706067</v>
      </c>
      <c r="G437">
        <v>0</v>
      </c>
      <c r="H437">
        <v>98.48</v>
      </c>
    </row>
    <row r="438" spans="1:8" ht="15">
      <c r="A438" t="s">
        <v>226</v>
      </c>
      <c r="B438">
        <v>21629400000</v>
      </c>
      <c r="C438">
        <v>0</v>
      </c>
      <c r="D438">
        <v>21629400000</v>
      </c>
      <c r="E438">
        <v>21301693933</v>
      </c>
      <c r="F438">
        <v>327706067</v>
      </c>
      <c r="G438">
        <v>0</v>
      </c>
      <c r="H438">
        <v>98.48</v>
      </c>
    </row>
    <row r="439" spans="1:8" ht="15">
      <c r="A439" t="s">
        <v>248</v>
      </c>
      <c r="B439">
        <v>7731600000</v>
      </c>
      <c r="C439">
        <v>0</v>
      </c>
      <c r="D439">
        <v>7731600000</v>
      </c>
      <c r="E439">
        <v>5650126689</v>
      </c>
      <c r="F439">
        <v>2081473311</v>
      </c>
      <c r="G439">
        <v>0</v>
      </c>
      <c r="H439">
        <v>73.08</v>
      </c>
    </row>
    <row r="440" spans="1:8" ht="15">
      <c r="A440" t="s">
        <v>224</v>
      </c>
      <c r="B440">
        <v>7731600000</v>
      </c>
      <c r="C440">
        <v>0</v>
      </c>
      <c r="D440">
        <v>7731600000</v>
      </c>
      <c r="E440">
        <v>5650126689</v>
      </c>
      <c r="F440">
        <v>2081473311</v>
      </c>
      <c r="G440">
        <v>0</v>
      </c>
      <c r="H440">
        <v>73.08</v>
      </c>
    </row>
    <row r="441" spans="1:8" ht="15">
      <c r="A441" t="s">
        <v>249</v>
      </c>
      <c r="B441">
        <v>7939200000</v>
      </c>
      <c r="C441">
        <v>0</v>
      </c>
      <c r="D441">
        <v>7939200000</v>
      </c>
      <c r="E441">
        <v>9316848835</v>
      </c>
      <c r="F441">
        <v>-1377648835</v>
      </c>
      <c r="G441">
        <v>0</v>
      </c>
      <c r="H441">
        <v>117.35</v>
      </c>
    </row>
    <row r="442" spans="1:8" ht="15">
      <c r="A442" t="s">
        <v>228</v>
      </c>
      <c r="B442">
        <v>7939200000</v>
      </c>
      <c r="C442">
        <v>0</v>
      </c>
      <c r="D442">
        <v>7939200000</v>
      </c>
      <c r="E442">
        <v>9316848835</v>
      </c>
      <c r="F442">
        <v>-1377648835</v>
      </c>
      <c r="G442">
        <v>0</v>
      </c>
      <c r="H442">
        <v>117.35</v>
      </c>
    </row>
    <row r="443" spans="1:8" ht="15">
      <c r="A443" t="s">
        <v>250</v>
      </c>
      <c r="B443">
        <v>9210877000</v>
      </c>
      <c r="C443">
        <v>0</v>
      </c>
      <c r="D443">
        <v>9210877000</v>
      </c>
      <c r="E443">
        <v>8764609000</v>
      </c>
      <c r="F443">
        <v>446268000</v>
      </c>
      <c r="G443">
        <v>0</v>
      </c>
      <c r="H443">
        <v>95.16</v>
      </c>
    </row>
    <row r="444" spans="1:8" ht="15">
      <c r="A444" t="s">
        <v>251</v>
      </c>
      <c r="B444">
        <v>9210877000</v>
      </c>
      <c r="C444">
        <v>0</v>
      </c>
      <c r="D444">
        <v>9210877000</v>
      </c>
      <c r="E444">
        <v>8764609000</v>
      </c>
      <c r="F444">
        <v>446268000</v>
      </c>
      <c r="G444">
        <v>0</v>
      </c>
      <c r="H444">
        <v>95.16</v>
      </c>
    </row>
    <row r="445" spans="1:8" ht="15">
      <c r="A445" t="s">
        <v>252</v>
      </c>
      <c r="B445">
        <v>11607813000</v>
      </c>
      <c r="C445">
        <v>0</v>
      </c>
      <c r="D445">
        <v>11607813000</v>
      </c>
      <c r="E445">
        <v>13669292215</v>
      </c>
      <c r="F445">
        <v>-2061479215</v>
      </c>
      <c r="G445">
        <v>0</v>
      </c>
      <c r="H445">
        <v>117.76</v>
      </c>
    </row>
    <row r="446" spans="1:8" ht="15">
      <c r="A446" t="s">
        <v>253</v>
      </c>
      <c r="B446">
        <v>11607813000</v>
      </c>
      <c r="C446">
        <v>0</v>
      </c>
      <c r="D446">
        <v>11607813000</v>
      </c>
      <c r="E446">
        <v>13669292215</v>
      </c>
      <c r="F446">
        <v>-2061479215</v>
      </c>
      <c r="G446">
        <v>0</v>
      </c>
      <c r="H446">
        <v>117.76</v>
      </c>
    </row>
    <row r="447" spans="1:8" ht="15">
      <c r="A447" t="s">
        <v>254</v>
      </c>
      <c r="B447">
        <v>0</v>
      </c>
      <c r="C447">
        <v>1715399397</v>
      </c>
      <c r="D447">
        <v>1715399397</v>
      </c>
      <c r="E447">
        <v>1715399397</v>
      </c>
      <c r="F447">
        <v>0</v>
      </c>
      <c r="G447">
        <v>0</v>
      </c>
      <c r="H447">
        <v>100</v>
      </c>
    </row>
    <row r="448" spans="1:8" ht="15">
      <c r="A448" t="s">
        <v>207</v>
      </c>
      <c r="B448">
        <v>0</v>
      </c>
      <c r="C448">
        <v>1715399397</v>
      </c>
      <c r="D448">
        <v>1715399397</v>
      </c>
      <c r="E448">
        <v>1715399397</v>
      </c>
      <c r="F448">
        <v>0</v>
      </c>
      <c r="G448">
        <v>0</v>
      </c>
      <c r="H448">
        <v>100</v>
      </c>
    </row>
    <row r="449" spans="1:8" ht="15">
      <c r="A449" t="s">
        <v>255</v>
      </c>
      <c r="B449">
        <v>0</v>
      </c>
      <c r="C449">
        <v>1616370714</v>
      </c>
      <c r="D449">
        <v>1616370714</v>
      </c>
      <c r="E449">
        <v>1616370714</v>
      </c>
      <c r="F449">
        <v>0</v>
      </c>
      <c r="G449">
        <v>0</v>
      </c>
      <c r="H449">
        <v>100</v>
      </c>
    </row>
    <row r="450" spans="1:8" ht="15">
      <c r="A450" t="s">
        <v>207</v>
      </c>
      <c r="B450">
        <v>0</v>
      </c>
      <c r="C450">
        <v>1616370714</v>
      </c>
      <c r="D450">
        <v>1616370714</v>
      </c>
      <c r="E450">
        <v>1616370714</v>
      </c>
      <c r="F450">
        <v>0</v>
      </c>
      <c r="G450">
        <v>0</v>
      </c>
      <c r="H450">
        <v>100</v>
      </c>
    </row>
    <row r="451" spans="1:8" ht="15">
      <c r="A451" t="s">
        <v>256</v>
      </c>
      <c r="B451">
        <v>251994000</v>
      </c>
      <c r="C451">
        <v>0</v>
      </c>
      <c r="D451">
        <v>251994000</v>
      </c>
      <c r="E451">
        <v>188337556</v>
      </c>
      <c r="F451">
        <v>63656444</v>
      </c>
      <c r="G451">
        <v>0</v>
      </c>
      <c r="H451">
        <v>74.74</v>
      </c>
    </row>
    <row r="452" spans="1:8" ht="15">
      <c r="A452" t="s">
        <v>224</v>
      </c>
      <c r="B452">
        <v>251994000</v>
      </c>
      <c r="C452">
        <v>0</v>
      </c>
      <c r="D452">
        <v>251994000</v>
      </c>
      <c r="E452">
        <v>188337556</v>
      </c>
      <c r="F452">
        <v>63656444</v>
      </c>
      <c r="G452">
        <v>0</v>
      </c>
      <c r="H452">
        <v>74.74</v>
      </c>
    </row>
    <row r="453" spans="1:8" ht="15">
      <c r="A453" t="s">
        <v>257</v>
      </c>
      <c r="B453">
        <v>6167697000</v>
      </c>
      <c r="C453">
        <v>0</v>
      </c>
      <c r="D453">
        <v>6167697000</v>
      </c>
      <c r="E453">
        <v>6994942053</v>
      </c>
      <c r="F453">
        <v>-827245053</v>
      </c>
      <c r="G453">
        <v>0</v>
      </c>
      <c r="H453">
        <v>113.41</v>
      </c>
    </row>
    <row r="454" spans="1:8" ht="15">
      <c r="A454" t="s">
        <v>222</v>
      </c>
      <c r="B454">
        <v>6167697000</v>
      </c>
      <c r="C454">
        <v>0</v>
      </c>
      <c r="D454">
        <v>6167697000</v>
      </c>
      <c r="E454">
        <v>6994942053</v>
      </c>
      <c r="F454">
        <v>-827245053</v>
      </c>
      <c r="G454">
        <v>0</v>
      </c>
      <c r="H454">
        <v>113.41</v>
      </c>
    </row>
    <row r="455" spans="1:8" ht="15">
      <c r="A455" t="s">
        <v>258</v>
      </c>
      <c r="B455">
        <v>419108000</v>
      </c>
      <c r="C455">
        <v>0</v>
      </c>
      <c r="D455">
        <v>419108000</v>
      </c>
      <c r="E455">
        <v>354523049</v>
      </c>
      <c r="F455">
        <v>64584951</v>
      </c>
      <c r="G455">
        <v>0</v>
      </c>
      <c r="H455">
        <v>84.59</v>
      </c>
    </row>
    <row r="456" spans="1:8" ht="15">
      <c r="A456" t="s">
        <v>226</v>
      </c>
      <c r="B456">
        <v>419108000</v>
      </c>
      <c r="C456">
        <v>0</v>
      </c>
      <c r="D456">
        <v>419108000</v>
      </c>
      <c r="E456">
        <v>354523049</v>
      </c>
      <c r="F456">
        <v>64584951</v>
      </c>
      <c r="G456">
        <v>0</v>
      </c>
      <c r="H456">
        <v>84.59</v>
      </c>
    </row>
    <row r="457" spans="1:8" ht="15">
      <c r="A457" t="s">
        <v>259</v>
      </c>
      <c r="B457">
        <v>901991000</v>
      </c>
      <c r="C457">
        <v>0</v>
      </c>
      <c r="D457">
        <v>901991000</v>
      </c>
      <c r="E457">
        <v>659181447</v>
      </c>
      <c r="F457">
        <v>242809553</v>
      </c>
      <c r="G457">
        <v>0</v>
      </c>
      <c r="H457">
        <v>73.08</v>
      </c>
    </row>
    <row r="458" spans="1:8" ht="15">
      <c r="A458" t="s">
        <v>224</v>
      </c>
      <c r="B458">
        <v>901991000</v>
      </c>
      <c r="C458">
        <v>0</v>
      </c>
      <c r="D458">
        <v>901991000</v>
      </c>
      <c r="E458">
        <v>659181447</v>
      </c>
      <c r="F458">
        <v>242809553</v>
      </c>
      <c r="G458">
        <v>0</v>
      </c>
      <c r="H458">
        <v>73.08</v>
      </c>
    </row>
    <row r="459" spans="1:8" ht="15">
      <c r="A459" t="s">
        <v>260</v>
      </c>
      <c r="B459">
        <v>926289000</v>
      </c>
      <c r="C459">
        <v>0</v>
      </c>
      <c r="D459">
        <v>926289000</v>
      </c>
      <c r="E459">
        <v>1086965698</v>
      </c>
      <c r="F459">
        <v>-160676698</v>
      </c>
      <c r="G459">
        <v>0</v>
      </c>
      <c r="H459">
        <v>117.35</v>
      </c>
    </row>
    <row r="460" spans="1:8" ht="15">
      <c r="A460" t="s">
        <v>228</v>
      </c>
      <c r="B460">
        <v>926289000</v>
      </c>
      <c r="C460">
        <v>0</v>
      </c>
      <c r="D460">
        <v>926289000</v>
      </c>
      <c r="E460">
        <v>1086965698</v>
      </c>
      <c r="F460">
        <v>-160676698</v>
      </c>
      <c r="G460">
        <v>0</v>
      </c>
      <c r="H460">
        <v>117.35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Augusto Quijano Romero</dc:creator>
  <cp:keywords/>
  <dc:description/>
  <cp:lastModifiedBy>caquijano</cp:lastModifiedBy>
  <dcterms:created xsi:type="dcterms:W3CDTF">2017-01-26T16:54:23Z</dcterms:created>
  <dcterms:modified xsi:type="dcterms:W3CDTF">2017-02-03T21:54:32Z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