
<file path=[Content_Types].xml><?xml version="1.0" encoding="utf-8"?>
<Types xmlns="http://schemas.openxmlformats.org/package/2006/content-types">
  <Default ContentType="application/vnd.openxmlformats-officedocument.vmlDrawing" Extension="vml"/>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vnd.openxmlformats-officedocument.spreadsheetml.worksheet+xml" PartName="/xl/worksheets/sheet8.xml"/>
  <Override ContentType="application/vnd.openxmlformats-officedocument.spreadsheetml.worksheet+xml" PartName="/xl/worksheets/sheet7.xml"/>
  <Override ContentType="application/vnd.openxmlformats-officedocument.extended-properties+xml" PartName="/docProps/app.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8.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7.xml"/>
  <Override ContentType="application/vnd.openxmlformats-officedocument.drawing+xml" PartName="/xl/drawings/drawing2.xml"/>
  <Override ContentType="application/vnd.openxmlformats-package.core-properties+xml" PartName="/docProps/core.xml"/>
  <Override ContentType="application/vnd.openxmlformats-officedocument.spreadsheetml.externalLink+xml" PartName="/xl/externalLinks/externalLink7.xml"/>
  <Override ContentType="application/vnd.openxmlformats-officedocument.spreadsheetml.externalLink+xml" PartName="/xl/externalLinks/externalLink2.xml"/>
  <Override ContentType="application/vnd.openxmlformats-officedocument.spreadsheetml.externalLink+xml" PartName="/xl/externalLinks/externalLink12.xml"/>
  <Override ContentType="application/vnd.openxmlformats-officedocument.spreadsheetml.externalLink+xml" PartName="/xl/externalLinks/externalLink5.xml"/>
  <Override ContentType="application/vnd.openxmlformats-officedocument.spreadsheetml.externalLink+xml" PartName="/xl/externalLinks/externalLink4.xml"/>
  <Override ContentType="application/vnd.openxmlformats-officedocument.spreadsheetml.externalLink+xml" PartName="/xl/externalLinks/externalLink10.xml"/>
  <Override ContentType="application/vnd.openxmlformats-officedocument.spreadsheetml.externalLink+xml" PartName="/xl/externalLinks/externalLink9.xml"/>
  <Override ContentType="application/vnd.openxmlformats-officedocument.spreadsheetml.externalLink+xml" PartName="/xl/externalLinks/externalLink14.xml"/>
  <Override ContentType="application/vnd.openxmlformats-officedocument.spreadsheetml.externalLink+xml" PartName="/xl/externalLinks/externalLink16.xml"/>
  <Override ContentType="application/vnd.openxmlformats-officedocument.spreadsheetml.externalLink+xml" PartName="/xl/externalLinks/externalLink1.xml"/>
  <Override ContentType="application/vnd.openxmlformats-officedocument.spreadsheetml.externalLink+xml" PartName="/xl/externalLinks/externalLink18.xml"/>
  <Override ContentType="application/vnd.openxmlformats-officedocument.spreadsheetml.externalLink+xml" PartName="/xl/externalLinks/externalLink13.xml"/>
  <Override ContentType="application/vnd.openxmlformats-officedocument.spreadsheetml.externalLink+xml" PartName="/xl/externalLinks/externalLink8.xml"/>
  <Override ContentType="application/vnd.openxmlformats-officedocument.spreadsheetml.externalLink+xml" PartName="/xl/externalLinks/externalLink11.xml"/>
  <Override ContentType="application/vnd.openxmlformats-officedocument.spreadsheetml.externalLink+xml" PartName="/xl/externalLinks/externalLink3.xml"/>
  <Override ContentType="application/vnd.openxmlformats-officedocument.spreadsheetml.externalLink+xml" PartName="/xl/externalLinks/externalLink6.xml"/>
  <Override ContentType="application/vnd.openxmlformats-officedocument.spreadsheetml.externalLink+xml" PartName="/xl/externalLinks/externalLink15.xml"/>
  <Override ContentType="application/vnd.openxmlformats-officedocument.spreadsheetml.externalLink+xml" PartName="/xl/externalLinks/externalLink19.xml"/>
  <Override ContentType="application/vnd.openxmlformats-officedocument.spreadsheetml.externalLink+xml" PartName="/xl/externalLinks/externalLink17.xml"/>
  <Override ContentType="application/vnd.openxmlformats-officedocument.spreadsheetml.styles+xml" PartName="/xl/styles.xml"/>
  <Override ContentType="application/vnd.openxmlformats-officedocument.spreadsheetml.comments+xml" PartName="/xl/comments1.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extended-properties" Target="docProps/app.xml"/><Relationship Id="rId2" Type="http://schemas.openxmlformats.org/package/2006/relationships/metadata/core-properties" Target="docProps/core.xml"/><Relationship Id="rId3"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Gestión de Riesgos" sheetId="1" r:id="rId4"/>
    <sheet state="visible" name="Riesgos de corrupción" sheetId="2" r:id="rId5"/>
    <sheet state="visible" name="Racionalización de trámites " sheetId="3" r:id="rId6"/>
    <sheet state="visible" name="RendiciónCuentas" sheetId="4" r:id="rId7"/>
    <sheet state="visible" name="Atención al Ciudadano" sheetId="5" r:id="rId8"/>
    <sheet state="visible" name="Tranparencia y Acceso a Inf. " sheetId="6" r:id="rId9"/>
    <sheet state="visible" name="Participación Ciudadana" sheetId="7" r:id="rId10"/>
    <sheet state="hidden" name="Hoja2" sheetId="8" r:id="rId11"/>
  </sheets>
  <externalReferences>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s>
  <definedNames>
    <definedName localSheetId="0" name="A_Obj4">#REF!</definedName>
    <definedName localSheetId="0" name="Acc_1">#REF!</definedName>
    <definedName localSheetId="0" name="hola">#REF!</definedName>
    <definedName name="Acc_4">#REF!</definedName>
    <definedName localSheetId="1" name="Objetivos">#REF!</definedName>
    <definedName name="Acc_1">#REF!</definedName>
    <definedName localSheetId="1" name="Acc_1">#REF!</definedName>
    <definedName localSheetId="1" name="Acc_2">#REF!</definedName>
    <definedName localSheetId="0" name="Acc_9">#REF!</definedName>
    <definedName name="Afecta">Hoja2!$AM$2:$AM$3</definedName>
    <definedName localSheetId="1" name="hola">#REF!</definedName>
    <definedName name="A_Obj1">#REF!</definedName>
    <definedName localSheetId="0" name="Acc_5">#REF!</definedName>
    <definedName name="obkk">#REF!</definedName>
    <definedName localSheetId="0" name="Departamentos">#REF!</definedName>
    <definedName localSheetId="0" name="Acc_7">#REF!</definedName>
    <definedName localSheetId="1" name="Acc_9">#REF!</definedName>
    <definedName name="ciudadano">#REF!</definedName>
    <definedName name="Objetivos">#REF!</definedName>
    <definedName localSheetId="0" name="acc_d">#REF!</definedName>
    <definedName name="Departamentos">#REF!</definedName>
    <definedName name="Acc_5">#REF!</definedName>
    <definedName localSheetId="1" name="accddas">#REF!</definedName>
    <definedName localSheetId="0" name="Acc_2">#REF!</definedName>
    <definedName localSheetId="1" name="ciudadano">#REF!</definedName>
    <definedName name="Monica">#REF!</definedName>
    <definedName localSheetId="0" name="A_Obj2">#REF!</definedName>
    <definedName name="accddas">#REF!</definedName>
    <definedName localSheetId="0" name="A">#REF!</definedName>
    <definedName name="Acc_2">#REF!</definedName>
    <definedName name="acc_10">#REF!</definedName>
    <definedName name="Confidencialidad">Hoja2!$N$3:$N$7</definedName>
    <definedName localSheetId="1" name="A_Obj4">#REF!</definedName>
    <definedName localSheetId="1" name="acc_10">#REF!</definedName>
    <definedName localSheetId="1" name="Acc_3">#REF!</definedName>
    <definedName localSheetId="0" name="Acc_8">#REF!</definedName>
    <definedName name="Indicadores">#REF!</definedName>
    <definedName localSheetId="0" name="obkk">#REF!</definedName>
    <definedName localSheetId="1" name="obkk">#REF!</definedName>
    <definedName localSheetId="0" name="ciudadano">#REF!</definedName>
    <definedName localSheetId="0" name="accddas">#REF!</definedName>
    <definedName localSheetId="1" name="Acc_4">#REF!</definedName>
    <definedName localSheetId="1" name="Indicadores">#REF!</definedName>
    <definedName name="m">#REF!</definedName>
    <definedName localSheetId="0" name="Acc_6">#REF!</definedName>
    <definedName localSheetId="1" name="m">#REF!</definedName>
    <definedName name="acc_d">#REF!</definedName>
    <definedName localSheetId="0" name="acc_10">#REF!</definedName>
    <definedName localSheetId="1" name="Monica">#REF!</definedName>
    <definedName localSheetId="1" name="A_Obj3">#REF!</definedName>
    <definedName localSheetId="1" name="Acc_6">#REF!</definedName>
    <definedName name="Posibilidad">Hoja2!$H$3:$H$7</definedName>
    <definedName name="Acc_9">#REF!</definedName>
    <definedName localSheetId="0" name="Indicadores">#REF!</definedName>
    <definedName name="A_Obj3">#REF!</definedName>
    <definedName name="Acc_7">#REF!</definedName>
    <definedName localSheetId="0" name="accdd">#REF!</definedName>
    <definedName localSheetId="1" name="accdd">#REF!</definedName>
    <definedName name="accdd">#REF!</definedName>
    <definedName localSheetId="1" name="Departamentos">#REF!</definedName>
    <definedName localSheetId="1" name="A">#REF!</definedName>
    <definedName name="Acc_3">#REF!</definedName>
    <definedName localSheetId="1" name="Acc_5">#REF!</definedName>
    <definedName name="Objjj">#REF!</definedName>
    <definedName name="A_Obj4">#REF!</definedName>
    <definedName name="ControlTipo">Hoja2!$AI$3:$AI$6</definedName>
    <definedName name="Acc_22">#REF!</definedName>
    <definedName name="Acc_8">#REF!</definedName>
    <definedName name="Acc_6">#REF!</definedName>
    <definedName localSheetId="1" name="A_Obj2">#REF!</definedName>
    <definedName localSheetId="0" name="m">#REF!</definedName>
    <definedName localSheetId="0" name="Acc_3">#REF!</definedName>
    <definedName localSheetId="0" name="Objetivos">#REF!</definedName>
    <definedName localSheetId="1" name="Acc_7">#REF!</definedName>
    <definedName localSheetId="1" name="Objjj">#REF!</definedName>
    <definedName name="A">#REF!</definedName>
    <definedName localSheetId="1" name="Acc_22">#REF!</definedName>
    <definedName localSheetId="0" name="A_Obj1">#REF!</definedName>
    <definedName localSheetId="0" name="Acc_22">#REF!</definedName>
    <definedName localSheetId="1" name="Acc_8">#REF!</definedName>
    <definedName localSheetId="1" name="acc_d">#REF!</definedName>
    <definedName localSheetId="1" name="A_Obj1">#REF!</definedName>
    <definedName name="A_Obj2">#REF!</definedName>
    <definedName localSheetId="0" name="Fuentes">#REF!</definedName>
    <definedName name="SiNo">Hoja2!$AK$3:$AK$4</definedName>
    <definedName localSheetId="0" name="Acc_4">#REF!</definedName>
    <definedName name="Fuentes">#REF!</definedName>
    <definedName name="hola">#REF!</definedName>
    <definedName localSheetId="1" name="Fuentes">#REF!</definedName>
    <definedName localSheetId="0" name="Monica">#REF!</definedName>
    <definedName localSheetId="0" name="A_Obj3">#REF!</definedName>
    <definedName localSheetId="0" name="Objjj">#REF!</definedName>
    <definedName hidden="1" localSheetId="2" name="_xlnm._FilterDatabase">'Racionalización de trámites '!$A$19:$Q$23</definedName>
  </definedNames>
  <calcPr/>
</workbook>
</file>

<file path=xl/comments1.xml><?xml version="1.0" encoding="utf-8"?>
<comments xmlns:r="http://schemas.openxmlformats.org/officeDocument/2006/relationships" xmlns="http://schemas.openxmlformats.org/spreadsheetml/2006/main">
  <authors>
    <author/>
  </authors>
  <commentList>
    <comment authorId="0" ref="BB11">
      <text>
        <t xml:space="preserve">DDO: en este campo se registra la persona delegada para generar el seguimiento y cargue de las actividades en el aplicativo. 
</t>
      </text>
    </comment>
    <comment authorId="0" ref="BF11">
      <text>
        <t xml:space="preserve">DDO: En este Campo se diligencia la fecha en que se registre en el aplicativo los riesgos definidos por el proceso. 
</t>
      </text>
    </comment>
    <comment authorId="0" ref="BG11">
      <text>
        <t xml:space="preserve">DDO: En este campo se registra la fecha máxima en que se va a realizar seguimiento de actividades de los controles. propuestos.  </t>
      </text>
    </comment>
    <comment authorId="0" ref="BH11">
      <text>
        <t xml:space="preserve">DDO: En este campo se diligencia el numero que genera el aplicativo, para el riesgo registrado. 
</t>
      </text>
    </comment>
    <comment authorId="0" ref="BI11">
      <text>
        <t xml:space="preserve">DDO:Se registra cambios que se generen durante la vigencia, responsables, cambio de actividades, redacción, materializaciones , etc.  
</t>
      </text>
    </comment>
  </commentList>
</comments>
</file>

<file path=xl/sharedStrings.xml><?xml version="1.0" encoding="utf-8"?>
<sst xmlns="http://schemas.openxmlformats.org/spreadsheetml/2006/main" count="2268" uniqueCount="946">
  <si>
    <t>Direccionamiento Estratégico y Articulación Gerencial</t>
  </si>
  <si>
    <t>Código:                    E-DEAG-FR-049</t>
  </si>
  <si>
    <t>Versión:                                      1</t>
  </si>
  <si>
    <t xml:space="preserve">Formato Plan Anticorrupción y de Atención al Ciudadano  </t>
  </si>
  <si>
    <t>Fecha de Aprobación:     17/07/2017</t>
  </si>
  <si>
    <t xml:space="preserve">Plan Anticorrupción y de Atención al Ciudadano                                                                                                                                                                                   </t>
  </si>
  <si>
    <t>Componente 1: Gestión del Riesgo de Corrupción - Mapa de Riesgos de Corrupción</t>
  </si>
  <si>
    <t>Subcomponente</t>
  </si>
  <si>
    <t xml:space="preserve"> Actividades</t>
  </si>
  <si>
    <t>Meta o producto</t>
  </si>
  <si>
    <t xml:space="preserve">Responsable </t>
  </si>
  <si>
    <t>Fecha programada</t>
  </si>
  <si>
    <r>
      <rPr>
        <rFont val="Calibri"/>
        <b/>
        <color rgb="FF000000"/>
        <sz val="16.0"/>
      </rPr>
      <t xml:space="preserve">Subcomponente 1.                                        </t>
    </r>
    <r>
      <rPr>
        <rFont val="Calibri"/>
        <color rgb="FF000000"/>
        <sz val="16.0"/>
      </rPr>
      <t xml:space="preserve"> Política de Administración de Riesgos de Corrupción</t>
    </r>
  </si>
  <si>
    <t>1.1</t>
  </si>
  <si>
    <t>Revisar la Guía para la Gestión de Riesgos y la Política de Administración de Riesgos de la Adminsitración Departamental, según la Guía de Administración de Riesgos y Diseño de Controles expedida por el DAFP</t>
  </si>
  <si>
    <t>1, Política de Administración de Riesgos de la Adminsitración Departamental
2, Guía de Administración de Riesgos y Diseño de Controles revisada</t>
  </si>
  <si>
    <t>Secretaría de la Función Pública</t>
  </si>
  <si>
    <t>31 de marzo de 2021</t>
  </si>
  <si>
    <t>1.2</t>
  </si>
  <si>
    <t>Socializar la Política de Administración de Riesgos de Corrupción</t>
  </si>
  <si>
    <t>Mesas de trabajo  de socialización realizadas con el 100% de los procesos.</t>
  </si>
  <si>
    <t>Gerencia de Buen Gobierno</t>
  </si>
  <si>
    <t>31 de mayo de 2021</t>
  </si>
  <si>
    <r>
      <rPr>
        <rFont val="Calibri"/>
        <b/>
        <color rgb="FF000000"/>
        <sz val="16.0"/>
      </rPr>
      <t xml:space="preserve">Subcomponente 2.                                                  </t>
    </r>
    <r>
      <rPr>
        <rFont val="Calibri"/>
        <color rgb="FF000000"/>
        <sz val="16.0"/>
      </rPr>
      <t xml:space="preserve">  Construcción del Mapa de Riesgos de Corrupción</t>
    </r>
  </si>
  <si>
    <t>2.1</t>
  </si>
  <si>
    <t xml:space="preserve">Realizar el acompañamiento en la elaboración estudios previos y pliegos, emitiendo los conceptos pertinentes en el comité de contratación. </t>
  </si>
  <si>
    <t>1. Número de capacitaciones proyectadas/ numero capacitaciones realizadas.                       
  2. Número de procesos radicados en la direccion de contratación / número de proceso revisados
3. Número de modificaciones radicadas para revision en la direccion de contratación / numero de conceptos emitidos</t>
  </si>
  <si>
    <t xml:space="preserve">Secretaria Jurídica - Direccion de contratación </t>
  </si>
  <si>
    <t>30 de noviembre de 2021</t>
  </si>
  <si>
    <t>2.2</t>
  </si>
  <si>
    <t xml:space="preserve">Mantener actualizado y socializar el manual de contratación de la entidad </t>
  </si>
  <si>
    <t xml:space="preserve"> Emitir directriz sobre modificaciones contractuales y socializarla
</t>
  </si>
  <si>
    <t>2.3</t>
  </si>
  <si>
    <t>Reportar contratos en SUPERVISA y elaborar informes de supervision que acreditan el recibo a satisfacción de bienes, obras y/o servicios.</t>
  </si>
  <si>
    <t>1. Número de informes de supervisión elaborados. 
2. Número de contratos reportados en SUPERVISA</t>
  </si>
  <si>
    <t>31 de diciembre de 2021</t>
  </si>
  <si>
    <t>2.4</t>
  </si>
  <si>
    <t xml:space="preserve">Actualizar el mapa de riesgos de corrupción en mesas de trabajo con los diferentes procesos de la Adminitración Departamental </t>
  </si>
  <si>
    <t>Mapa de riesgo de corrupción actualizado</t>
  </si>
  <si>
    <t xml:space="preserve">
Gerencia de Buen Gobierno
</t>
  </si>
  <si>
    <t>30 de junio de 2021</t>
  </si>
  <si>
    <t>2.5</t>
  </si>
  <si>
    <t>Socializar el mapa de riesgos de corrupción con los procesos de la Administración Departamental</t>
  </si>
  <si>
    <r>
      <rPr>
        <rFont val="Arial"/>
        <color rgb="FFFF0000"/>
        <sz val="14.0"/>
      </rPr>
      <t xml:space="preserve"> </t>
    </r>
    <r>
      <rPr>
        <rFont val="Arial"/>
        <color rgb="FF000000"/>
        <sz val="14.0"/>
      </rPr>
      <t>Actas de soc</t>
    </r>
    <r>
      <rPr>
        <rFont val="Arial"/>
        <sz val="14.0"/>
      </rPr>
      <t>ialización del mapa de riesgo de corrupción</t>
    </r>
  </si>
  <si>
    <t>30 de mayo de 2021</t>
  </si>
  <si>
    <t>2.6</t>
  </si>
  <si>
    <t xml:space="preserve">Actualizar y cargar las actividades de tratamiento a los riesgos de corrupción en el software Isolución </t>
  </si>
  <si>
    <t>Actividades de tratamiento actualizadas y cargadas en software Isolución</t>
  </si>
  <si>
    <t xml:space="preserve">Líderes de cada proceso </t>
  </si>
  <si>
    <r>
      <rPr>
        <rFont val="Calibri"/>
        <b/>
        <color rgb="FF000000"/>
        <sz val="16.0"/>
      </rPr>
      <t xml:space="preserve">Subcomponente 3.                                            </t>
    </r>
    <r>
      <rPr>
        <rFont val="Calibri"/>
        <color rgb="FF000000"/>
        <sz val="16.0"/>
      </rPr>
      <t xml:space="preserve"> Consulta y divulgación </t>
    </r>
  </si>
  <si>
    <t>3.1</t>
  </si>
  <si>
    <t xml:space="preserve">Publicar el mapa de riesgos de corrupción </t>
  </si>
  <si>
    <t>Mapa de riesgos de corrupción publicado permanentemente</t>
  </si>
  <si>
    <t>3.2</t>
  </si>
  <si>
    <t xml:space="preserve">Divulgar el mapa de riesgos de corrupción </t>
  </si>
  <si>
    <t xml:space="preserve">Mapa de riesgos de corrupción divulgado </t>
  </si>
  <si>
    <r>
      <rPr>
        <rFont val="Calibri"/>
        <b/>
        <color rgb="FF000000"/>
        <sz val="16.0"/>
      </rPr>
      <t>Subcomponente 4</t>
    </r>
    <r>
      <rPr>
        <rFont val="Calibri"/>
        <color rgb="FF000000"/>
        <sz val="16.0"/>
      </rPr>
      <t xml:space="preserve">                                           Monitoreo o revisión</t>
    </r>
  </si>
  <si>
    <t>4.1</t>
  </si>
  <si>
    <t>Gestionar  los riesgos de corrupción</t>
  </si>
  <si>
    <t>Riesgos de corrupción gestionados con evidencias cargadas en Isolución</t>
  </si>
  <si>
    <t>Primera y Segunda linea de Defensa (Líderes de procesos con riesgos de corrupción identificados)</t>
  </si>
  <si>
    <t>De acuerdo al plan anual de riesgo de cada proceso</t>
  </si>
  <si>
    <t>4.2</t>
  </si>
  <si>
    <t>Monitorear y revisar controles eficaces y eficientes</t>
  </si>
  <si>
    <t>Informe de desempeño trimestral con el monitoreo a los riesgos y la efectividad de los controles</t>
  </si>
  <si>
    <t xml:space="preserve">30 de abril de 2021
31 de julio de 2021
31 de octubre de 2021
15 de diciembre de 2021 </t>
  </si>
  <si>
    <t>4.3</t>
  </si>
  <si>
    <t>Revisar el contexto estrategico si se detectan cambios en los factores internos y externos</t>
  </si>
  <si>
    <t>Análisis del contexto actualizado</t>
  </si>
  <si>
    <t>4.4</t>
  </si>
  <si>
    <t>Verificar y determinar riesgos emergentes si como resultado del monitoreo estos se manifiestan</t>
  </si>
  <si>
    <t>Informe de desempeño trimestral
Riesgos de corrupción emergentes identificados</t>
  </si>
  <si>
    <t>4.5</t>
  </si>
  <si>
    <t>Actualizar el mapa de riesgos de corrupción si se detecta la necesidad</t>
  </si>
  <si>
    <t>Mapa de riesgos de corrupción actualizado
Evidencia de la revisión y actualización</t>
  </si>
  <si>
    <t>Primera y Segunda linea de Defensa (Líderes de procesos con riesgos de corrupción identificados), y Gerencia de Buen Gobierno</t>
  </si>
  <si>
    <t xml:space="preserve">30 de abril de 2021
31 de julio de 2021
31 de octubre de 2021
 </t>
  </si>
  <si>
    <r>
      <rPr>
        <rFont val="Calibri"/>
        <b/>
        <color rgb="FF000000"/>
        <sz val="16.0"/>
      </rPr>
      <t xml:space="preserve">Subcomponente 5. </t>
    </r>
    <r>
      <rPr>
        <rFont val="Calibri"/>
        <color rgb="FF000000"/>
        <sz val="16.0"/>
      </rPr>
      <t>Seguimiento</t>
    </r>
  </si>
  <si>
    <t>5.1</t>
  </si>
  <si>
    <t>Realizar seguimiento a la efectividad de los controles incorporados - Riesgos de corrupción 2021</t>
  </si>
  <si>
    <t xml:space="preserve">Dos informes en la vigencia </t>
  </si>
  <si>
    <t>Oficina de Control Interno</t>
  </si>
  <si>
    <t xml:space="preserve">30 de abril de 2021
31 de diciembre de 2021 </t>
  </si>
  <si>
    <t>PLANIFICACION DEL DESARROLLO INSTITUCIONAL</t>
  </si>
  <si>
    <t>Código: E - PID - FR - 081</t>
  </si>
  <si>
    <t>Versión: 09</t>
  </si>
  <si>
    <t>IDENTIFICACIÓN DE RIESGOS</t>
  </si>
  <si>
    <t>Fecha de aprobación:  19/08/2021</t>
  </si>
  <si>
    <t>Proceso:</t>
  </si>
  <si>
    <t>Objetivo:</t>
  </si>
  <si>
    <t>Alcance:</t>
  </si>
  <si>
    <t xml:space="preserve">Fecha de aprobación: </t>
  </si>
  <si>
    <t>Identificación del riesgo</t>
  </si>
  <si>
    <t>Análisis del riesgo inherente</t>
  </si>
  <si>
    <t>Evaluación del riesgo - Valoración de los controles</t>
  </si>
  <si>
    <t>Evaluación del riesgo - Nivel del riesgo residual</t>
  </si>
  <si>
    <t>Plan de Acción</t>
  </si>
  <si>
    <t xml:space="preserve">Referencia </t>
  </si>
  <si>
    <t>Proceso</t>
  </si>
  <si>
    <t>Objetivo</t>
  </si>
  <si>
    <t>Alcance</t>
  </si>
  <si>
    <t>Impacto</t>
  </si>
  <si>
    <t>Causa Inmediata</t>
  </si>
  <si>
    <t>Causa Raíz</t>
  </si>
  <si>
    <t>Descripción del Riesgo</t>
  </si>
  <si>
    <t>Clasificación del Riesgo</t>
  </si>
  <si>
    <t>Frecuencia con la cual se realiza la actividad</t>
  </si>
  <si>
    <t>Probabilidad Inherente</t>
  </si>
  <si>
    <t>%</t>
  </si>
  <si>
    <t>Si el Riesgo se materializará podria…</t>
  </si>
  <si>
    <t>Suma Afirmaciones</t>
  </si>
  <si>
    <t>Calificación Impacto</t>
  </si>
  <si>
    <t>Impacto 
Inherente</t>
  </si>
  <si>
    <t>Zona de Riesgo Inherente</t>
  </si>
  <si>
    <t>No. Control</t>
  </si>
  <si>
    <t>Descripción del Control</t>
  </si>
  <si>
    <t>Afectación</t>
  </si>
  <si>
    <t>Atributos</t>
  </si>
  <si>
    <t>Probabilidad Residual</t>
  </si>
  <si>
    <t>Probabilidad Residual Final</t>
  </si>
  <si>
    <t>Impacto Residual Final</t>
  </si>
  <si>
    <t>Zona de Riesgo Final</t>
  </si>
  <si>
    <t>Tratamiento</t>
  </si>
  <si>
    <t xml:space="preserve">Plan de acción </t>
  </si>
  <si>
    <t>Nombre del Responsable</t>
  </si>
  <si>
    <t>Cargo del Responsable</t>
  </si>
  <si>
    <t>Área del Responsable</t>
  </si>
  <si>
    <t>Jefe del Área del Responsable</t>
  </si>
  <si>
    <t>Fecha Implementación</t>
  </si>
  <si>
    <t>Fecha Compromiso</t>
  </si>
  <si>
    <t>Numero de Riesgo en Aplicativo</t>
  </si>
  <si>
    <t xml:space="preserve">Registro de Actualizaciones </t>
  </si>
  <si>
    <t>¿Afectar al grupo de funcionarios del proceso?</t>
  </si>
  <si>
    <t>¿Afectar el cumplimiento de metas y objetivos de la dependencia?</t>
  </si>
  <si>
    <t>¿Afectar el cumplimiento de misión de la Entidad?</t>
  </si>
  <si>
    <t>¿Afectar el cumplimiento de la misión del sector al que pertenece la Entidad?</t>
  </si>
  <si>
    <t>¿Generar pérdida de confianza de la Entidad, afectando su reputación?</t>
  </si>
  <si>
    <t>¿Generar pérdida de recursos económicos?</t>
  </si>
  <si>
    <t>¿Afectar la generación de los productos o la prestación de servicios?</t>
  </si>
  <si>
    <t>¿Dar lugar al detrimento de calidad de vida de la comunidad por la pérdida del bien o servicios o los recursos públicos?</t>
  </si>
  <si>
    <t>¿Generar pérdida de información de la Entidad?</t>
  </si>
  <si>
    <t>¿Generar intervención de los órganos de control, de la Fiscalía, u otro ente?</t>
  </si>
  <si>
    <t>¿Dar lugar a procesos sancionatorios?</t>
  </si>
  <si>
    <t xml:space="preserve"> ¿Dar lugar a procesos disciplinarios?</t>
  </si>
  <si>
    <t>¿Dar lugar a procesos fiscales?</t>
  </si>
  <si>
    <t>¿Dar lugar a procesos penales?</t>
  </si>
  <si>
    <t>¿Generar pérdida de credibilidad del sector?</t>
  </si>
  <si>
    <t>¿Ocasionar lesiones físicas o pérdida de vidas humanas?</t>
  </si>
  <si>
    <t>¿Afectar la imagen regional?</t>
  </si>
  <si>
    <t>¿Afectar la imagen nacional?</t>
  </si>
  <si>
    <t>¿Generar daño ambiental?</t>
  </si>
  <si>
    <t>Tipo</t>
  </si>
  <si>
    <t>Implementación</t>
  </si>
  <si>
    <t>Calificación</t>
  </si>
  <si>
    <t>Documentación</t>
  </si>
  <si>
    <t>Frecuencia</t>
  </si>
  <si>
    <t>Evidencia</t>
  </si>
  <si>
    <t>Promoción del Transporte y la Movilidad</t>
  </si>
  <si>
    <t>Formular, orientar y liderar el seguimiento, ejecución e implementación de las políticas del sistema de movilidad inteligente en el marco de las competencias departamentales del sector y en sus distintos modos respecto a la promoción, regulación del control del transito para asegurar la organización y mantenimiento del orden en temas de transito y transporte, garantizar la adecuada prestación de servicios, mejorar la movilidad en procura de la preservación de la seguridad vial y la calidad de vida de los habitantes del departamento.</t>
  </si>
  <si>
    <t>Inicia con la definición de las políticas del sistema de movilidad y transporte; comprende planeación, ordenamiento, desarrollo regional armónico y sostenible con la gestión de los aspectos de tránsito y transporte, seguridad e infraestructura vial y de transporte, concluyendo con la verificación del cumplimiento de las normas, las metas y el logro de la satisfacción de las necesidades de los usuarios.</t>
  </si>
  <si>
    <t>Reputacional</t>
  </si>
  <si>
    <t>Manipulación indebida de las plataformas tecnológicas y sistemas de información.</t>
  </si>
  <si>
    <t>Manipulación indebida de la información de los tramites que presta la Secretaría de Transporte y Movilidad</t>
  </si>
  <si>
    <t>Posibilidad de recibir cualquier dádiva o beneficio a nombre propio o de terceros para efectuar de manera irregular o agilizar, trámites, servicios administrativos y/o procesos por infracciones a las normas de tránsito.</t>
  </si>
  <si>
    <t>Fraude Interno</t>
  </si>
  <si>
    <t>si</t>
  </si>
  <si>
    <t>no</t>
  </si>
  <si>
    <t>El gerente de sedes operativas en tránsito de la Secretaría de Transporte y Movilidad, mensualmente debe vigilar y validar la asignación de usuarios de consulta a través de los formatos para la administración de perfiles-utilización de software circulemos.</t>
  </si>
  <si>
    <t>Probabilidad</t>
  </si>
  <si>
    <t>Preventivo</t>
  </si>
  <si>
    <t>Manual</t>
  </si>
  <si>
    <t>Documentado</t>
  </si>
  <si>
    <t>Aleatoria</t>
  </si>
  <si>
    <t>Con Registro</t>
  </si>
  <si>
    <t>Reducir (mitigar)</t>
  </si>
  <si>
    <t>Alexander Ernesto Hortua Gonzalez</t>
  </si>
  <si>
    <t>Gerente  de sedes operativas en tránsito</t>
  </si>
  <si>
    <t>Dirección de Servicios de la Movilidad</t>
  </si>
  <si>
    <t>Alejandra Rodriguez Prieto</t>
  </si>
  <si>
    <t>Los profesionales universitarios asignados a las sedes operativas de la Secretaría de Transporte y Movilidad, realizarán mensualmente reuniones con los administradores de la concesion SIEET, para efectuar el seguimiento a los tramites adelantados durante el periodo correspondiente, tomado aleatoriamente del libro de control de circulación de carpetas, quedando como soporte de la reunión acta de los tramites solicitados verificando el cumplimiento de los requisitos y tiempos establecidos.</t>
  </si>
  <si>
    <t>El Director de Política Sectorial de la Secretaría de Transporte y Movilidad, emitirá certificación con periodicidad mensual donde se evidencie cumplimiento de los requisitos establecidos para los tramites que se adelantan en la dirección</t>
  </si>
  <si>
    <t>Oscar Eduardo Rocha</t>
  </si>
  <si>
    <t>Director de Política Sectorial</t>
  </si>
  <si>
    <t>Dirección de Política Sectorial</t>
  </si>
  <si>
    <t>Jorge Alberto Godoy Lozano</t>
  </si>
  <si>
    <t>Orientar y articular el desarrollo integral del departamento de Cundinamarca, a través de la formulación, ejecución, seguimiento y evaluación de políticas públicas, planes, programas y proyectos, para lograr el cumplimiento de la misión, visión y objetivos organizacionales con criterios de eficiencia, calidad y resultado.</t>
  </si>
  <si>
    <t>Inicia con la formulación del Plan de Desarrollo Departamental, el ciclo de políticas públicas, la planificación territorial, la priorización de los recursos de inversión, se desarrolla mediante su ejecución, control, seguimiento y termina con la rendición de cuentas a los grupos de interés.</t>
  </si>
  <si>
    <t>Económico y Reputacional</t>
  </si>
  <si>
    <t>Realización de rendición de cuentas de forma sesgada</t>
  </si>
  <si>
    <t>Manipulación de la información que se reporta para la rendición de cuentas.</t>
  </si>
  <si>
    <t>Posibilidad de recibir cualquier dádiva o beneficio a nombre propio o de terceros para omitir o alterar información en el proceso de rendición de cuentas.</t>
  </si>
  <si>
    <t>Anualmente los profesionales de la dirección de Seguimiento y Evaluación socializan el procedimiento de "RENDICIÓN DE CUENTAS E-DEAG-PR-008" a los enlaces designados de cada dependencia de la Gobernación y propician capacitaciones en control social, lenguaje claro. En caso de encontrar desconocimiento del proceso se procede a informar al Comité de Rendición de Cuentas. Las evidencias del control son: Listados de asistencia a socializacions y certificados de los cursos tomados.</t>
  </si>
  <si>
    <t>Continua</t>
  </si>
  <si>
    <t>Jonathan Ramirez Guerrero</t>
  </si>
  <si>
    <t>Director Técnico</t>
  </si>
  <si>
    <t>Dirección de Seguimiento y Evaluación</t>
  </si>
  <si>
    <t>Anualmente los profesionales que lideran la rendición de cuentas de la dirección de seguimiento y evaluación aplican el procedimiento "RENDICIÓN DE CUENTAS E-DEAG-PR-008" con el fin de formular y ejecutar la estrategia de rendición de cuentas que permita informar, explicar y dialogar con la ciudadanía y sus organizaciones, acerca de la forma en que se administran los recursos y las políticas públicas, así como los avances o resultados de los planes de desarrollo, de las competencias y sobre la garantía de derechos ciudadanos. En caso de encontrar desviaciones en la información comunicada respecto a lo reportado en los sistemas de seguimiento al Plan de Desarrollo se procede a informar al comité de rendición de cuentas. Las evidencias del control son: Informe trimestral de ejecución del Plan de Desarrollo y informes previos de diálogos de rendición de cuentas.</t>
  </si>
  <si>
    <t>Gestión de Asuntos Internacionales</t>
  </si>
  <si>
    <t xml:space="preserve"> Fortalecer la internacionalización del departamento mediante la gestión de cooperación nacional e internacional para la consecución de recursos de asistencia técnica y financiera y la preparación del territorio en procesos de comercio internacional que favorezcan el desarrollo económico y social de Cundinamarca.</t>
  </si>
  <si>
    <t>Inicia con la identificación de actores, necesidades y oportunidades de internacionalización, continúa con la articulación de la oferta y la demanda de los actores identificados, continua con la gestión de alianzas estratégicas y recursos de cooperación técnicos y/o financieros y termina con el análisis de resultados y la toma de acciones.</t>
  </si>
  <si>
    <t xml:space="preserve">Interés de las empresas de acceder rápidamente, sin cumplimiento de criterios establecidos por la SAI a programas o acciones de internacionalización. </t>
  </si>
  <si>
    <t xml:space="preserve">Direccionamiento de la verificación de diagnósticos y criterios de potencialidad exportadora de las empresas. </t>
  </si>
  <si>
    <t>Posibilidad de recibir o dar cualquier dádiva o beneficio a nombre propio o de terceros para favorecer empresas  sin potencial exportador en  la evaluación y acceso a los  programas o acciones de internacionalización liderados por la Secretaría de Asuntos Internacionales.</t>
  </si>
  <si>
    <t>Ejecucion y Administracion de procesos</t>
  </si>
  <si>
    <t xml:space="preserve">Cada vez que se vayan a iniciar acciones para la internacionalizacion empresarial, se deberá aplicar previamente instrumento diagnóstico a las empresas interesadas. Así mismo, se deberá levantar informe diagnóstico empresarial para la internacionalización por parte de los profesionales de la Secretaría de Asuntos Internacionales, en el que se evidencie la evaluación de criterios para calificar a las empresas con o sin potencial exportador . En caso de que estas se identifiquen a través de convocatorias y/o convenios, los instrumentos e informes serán en formato adaptado y desarrollado por el socio estratégico. </t>
  </si>
  <si>
    <t xml:space="preserve">Alexander Garzon </t>
  </si>
  <si>
    <t>Jefe de la Oficina de Asuntos Economicos Internacionales</t>
  </si>
  <si>
    <t xml:space="preserve">Secretaria de Asuntos Internacionales </t>
  </si>
  <si>
    <t xml:space="preserve">Marcela Machado Acevedo </t>
  </si>
  <si>
    <t>Atención al Usuario</t>
  </si>
  <si>
    <t>Recepcionar, radicar, direccionar y orientar, las comunicaciones oficiales externas recibidas (Peticiones, Quejas, Reclamos, Sugerencias, Denuncias y Felicitaciones -PQRSDF), presentadas por los Usuarios de la Gobernación de Cundinamarca, a través del canal presencial, virtual y telefónico para que cada dependencia trámite y de contestación a las solicitudes de manera adecuada, transparente, efectiva en los términos de ley establecidos y posterior evaluación de la oportunidad en la respuesta y la satisfacción de los usuarios.</t>
  </si>
  <si>
    <t>Inicia con la recepción de las solicitudes realizadas por los usuarios, a través del canal presencial, virtual y telefónico, se direcciona a las dependencias del Sector central de acuerdo con su competencia para su contestación en tiempos de ley finalizando con la medición, análisis y socialización de los resultados a cada Secretaria del indicador de satisfacción de los usuarios y del indicador de oportunidad en la respuesta PQRSDF, para generar estrategias y toma de decisiones. Para el indicador de oportunidad se genera seguimiento y control a las entidades del nivel central, identificando el incumplimiento de respuesta, de conformidad con la ley.</t>
  </si>
  <si>
    <t>Omitir la verificación de requisitos y criterios establecidos en la actividad de radicación</t>
  </si>
  <si>
    <t>Manipulación de la documentación para dilatar o agilizar los trámites correspondientes.</t>
  </si>
  <si>
    <t>Posibilidad de recibir cualquier dádiva o beneficio a nombre propio o de terceros para realizar la radicación y direccionamiento  de las comunicaciones externas recibidas, sin el cumplimiento de los requisitos establecidos para la recepción de las mismas.</t>
  </si>
  <si>
    <t>diaria</t>
  </si>
  <si>
    <t>Un profesional universitario realiza un informe mensual de seguimiento a cada radicador del proceso de radicación y direccionamiento de las comunicaciones oficiales externas recibidas, para detectar y verificar el direccionamiento errado, productividad por radicador, tiempo de publicación de imagenes, documentos recibidos por radicador y en total, lo anterior en cumplimiento del indicador de comunicaciones oficiales externas recibidas. Este  informe es avalado por el Director de Atención al Usuario y publicado en Isolucion. Evidencia: informe de seguimiento.</t>
  </si>
  <si>
    <t>Detectivo</t>
  </si>
  <si>
    <t>Automático</t>
  </si>
  <si>
    <t>Evitar</t>
  </si>
  <si>
    <t>Emilse Bohórquez Bello</t>
  </si>
  <si>
    <t>Profesional Universitario</t>
  </si>
  <si>
    <t>Dirección de Atención al Usuario</t>
  </si>
  <si>
    <t>Cristóbal Sierra Sierra</t>
  </si>
  <si>
    <t>Gestión de los Ingresos</t>
  </si>
  <si>
    <t xml:space="preserve">Administrar, dirigir y controlar la gestión de los tributos y de las rentas monopólicas a favor del departamento de Cundinamarca, así como su determinación oficial y el cobro coactivo de las obligaciones, aplicando los mecanismos necesarios para cumplir las metas presupuestales, financieras y fiscales con el propósito de conseguir los recursos necesarios para la operación óptima de la administración. </t>
  </si>
  <si>
    <t>Inicia con la dirección de la planeación de los programas y procedimientos de declaración, liquidación, fiscalización y determinación oficial de los tributos departamentales, de conformidad con la estructura sustantiva, procedimental y el régimen sancionatorio; continua con las actividades de ejecución coactiva de las obligaciones a favor del Departamento y finaliza con su evaluación y control.</t>
  </si>
  <si>
    <t>Manipulación de la información</t>
  </si>
  <si>
    <t>Posibilidad de recibir cualquier dádiva o beneficio a nombre propio o de terceros para permitir la evasión de las obligaciones tributarias y de las sanciones o multas impuestas.</t>
  </si>
  <si>
    <t xml:space="preserve">La Direccion de rentas y Gestion tributaria y la Dirección de ejecuciones fiscales trimestralmente realizan revisión de que la directirz impartida que para realizar cualquier tramite solo se atenderan a los responsables, representantes legales y apoderados o acreditados legalmente, mediante un informe con el fin de que si existe alguna anomalia en este aspecto se puedan tomar medidas correspondientes. </t>
  </si>
  <si>
    <t>Carlos Arturo Ballesteros 
Luis Augusto Ruiz</t>
  </si>
  <si>
    <t>Subdirecotr de atencion al contribuyente 
Director de ejecuciones fiscales</t>
  </si>
  <si>
    <t>Dirección de Rentas y Gestión Tributaria
Dirección de Ejecuciones Fiscales</t>
  </si>
  <si>
    <t>Director de Rentas y Gestión Tributaria
Dirección de Ejecuciones Fiscales</t>
  </si>
  <si>
    <t>El subdirector de fiscalización trimestralmente realiza informe de una muestra aleatoria de los expedientes con aprehensión que permita verificar la aplicación y el cumplimiento de las sanciones impuestas, con esta muestra el Coordinador del grupo comisionará un equipo de Fiscalización, que deberá dirigirse a los establecimientos y verificará el cumplimiento de la medida impuesta, tomando registro fotográfico, en caso de existir alguna desviación debe estar descrito en el informe para tomar las medidas adecuadas al respecto.</t>
  </si>
  <si>
    <t xml:space="preserve">Edgar Ricardo Lombo Bastidas </t>
  </si>
  <si>
    <t>Subdirector de Fiscalización</t>
  </si>
  <si>
    <t xml:space="preserve">Subdirección de Fiscalización </t>
  </si>
  <si>
    <t xml:space="preserve">El profesional encargado de la administración del laboratorio anualmente hará firmar las actas de imparcialidad en el laboratorio de las personas que intervienen en las actividades del mismo. Sin embargo, pueden ocurrir desviaciones debido a que las partes interesadas no crean conveniente firmar la respectiva acta de imparcialidad en el laboratorio y se invalidarían los resultados que se emitan, reasignando la actividad a otro profesional. Este control se verifica con las actas debidamente diligenciadas y firmadas. </t>
  </si>
  <si>
    <t>Asistencia Técnica</t>
  </si>
  <si>
    <t xml:space="preserve"> 
Transferir conocimiento a las entidades públicas del Departamento y a los Cundinamarqueses a través de asesoría, capacitación y acompañamiento que permita mejorar su gestión productiva, administrativa, técnica, legal y financiera para el mejor aprovechamiento de recursos que impacten positivamente en el desarrollo del territorio.</t>
  </si>
  <si>
    <t>Inicia con la identificación y reconocimiento de necesidades, se desarrolla mediante la gestión del conocimiento, la ejecución de asistencia técnica, la articulación Institucional con base en las competencias y funciones de las entidades; finaliza con la evaluación de resultados y la toma de acciones.</t>
  </si>
  <si>
    <t xml:space="preserve">Solicitar pagos no reglamentados en beneficio propio o de un tercero durante la asistencia técnica  </t>
  </si>
  <si>
    <t>Desconocimiento por parte de los beneficiarios de los requisitos y características de las asistencias técnicas</t>
  </si>
  <si>
    <t>Posibilidad de recibir cualquier dádiva o beneficio a nombre propio o de terceros por la prestación del servicio de la asistencia técnica</t>
  </si>
  <si>
    <t xml:space="preserve">Anualmente el profesional encargado del proceso asistencia técnica de la Dirección de seguimiento y evaluación de la secretaría de planeación lidera la formulación del plan de asistencia técnica y el portafolio de servicios siguiendo el procedimiento "M-AT-PR-001 FORMULACIÓN PLAN DE ASISTENCIA TÉCNICA". esta información es publicada en la pagina web de la entidad y solializada con los enlaces de cada secretaría,  Como evidencia se registra el plan anual de asistencia tecnica. En caso de evidenciar desviaciones se informa al nivel directivo para la toma de desiciones.  </t>
  </si>
  <si>
    <t>Pablo Mendoza</t>
  </si>
  <si>
    <t>Contratista</t>
  </si>
  <si>
    <t>S Planeación</t>
  </si>
  <si>
    <t>Jonathan Ramirez</t>
  </si>
  <si>
    <t>Trimestralmente el profesional encargado del proceso asistencia técnica de la dirección de seguimiento y evaluación de la Secretaría de Planeación realiza informe consolidado  a la ejecución del plan de asistencia tecnica en cumplimiento al procedimiento "M-AT-PR-004 Seguimiento y Evaluación al Plan de Asistencia Técnica", con el proposito de determinar el cumplimiento del plan y verificar la percepción y comentarios del beneficiario. Como evidencia se deja el "M-AT-FR-005 Informe de Gestión de Asistencia Técnica", en caso de evidenciar denuncias de cobros no reglamentados se aplica el procedimiento "ATENCIÓN DENUNCIAS DE CORRUPCIÓN M-AU-PR-004"</t>
  </si>
  <si>
    <t>Evaluación y seguimiento</t>
  </si>
  <si>
    <t xml:space="preserve"> Realizar la Evaluación independiente de la gestión institucional y la efectividad del Sistema de Control Interno del sector central de la Gobernación de Cundinamarca a través de actividades de evaluación y seguimiento, evaluación de la gestión de los riesgos, enfoque hacia la prevención y relación con entes externos orientadas a generar un liderazgo estratégico que contribuya a la toma de decisiones de la Alta Dirección de la entidad.</t>
  </si>
  <si>
    <t xml:space="preserve"> Inicia con la formulación y aprobación del Plan de Acción (Gestión) y finaliza con la elaboración del plan de mejoramiento.
Aplica y se desarrolla por la Oficina de Control Interno del sector central de la Gobernación de Cundinamarca en lo que corresponde al Sistema de Control Interno del sector central de la Gobernación de Cundinamarca</t>
  </si>
  <si>
    <t>Debilidades en el uso de herramientas definidas para orientar las actividades de auditoría</t>
  </si>
  <si>
    <t>Debilidades en el seguimiento a la planeación y ejecución de auditorías</t>
  </si>
  <si>
    <t>Posibilidad de recibir o solicitar cualquier dádiva para entregar resultados de evaluaciones independientes que no se ajusten  a la realidad del proceso o secretaría evaluadas.</t>
  </si>
  <si>
    <t>Usuarios, productos y practicas , organizacionales</t>
  </si>
  <si>
    <t>REVISIÓN DE PLANEACIÓN DE INFORMES:
1) El profesional asignado para revisar la planeación de un informe
2) Cada vez que se va a realizar un informe
3) Verifica que se haya realizado la planeación inicial del informe
4)  De acuerdo a las metodologías definidas y las directrices de la Jefe de Oficina
5) En caso de encontrar debilidades en la planeación el profesional asignado solicita el ajustes de la planeación especificando los aspectos a mejorar
6) Acta de reunión, correo electrónico del resultado de evaluación y observaciones a la evaluación (si aplica)</t>
  </si>
  <si>
    <t>Jairo Sánchez</t>
  </si>
  <si>
    <t>Profesional Especializado (E)</t>
  </si>
  <si>
    <t>Yoana Marcela Aguirre</t>
  </si>
  <si>
    <t>#3835</t>
  </si>
  <si>
    <t>Desconocimiento del estatuto de auditoría</t>
  </si>
  <si>
    <t>REVISIÓN DE INFORMES:
1) El profesional asignado por la Jefe de Oficina de Control Interno para revisar un informe
2) Antes de emitir la versión final de un informe 
3) Revisa que se haya dado cumplimiento a la planeación establecida para la elaboración del informe
4) De acuerdo a los criterios de evaluación definidos a nivel normativo, de SCI y de MIPG, y las directrices impartidas por la jefe de la oficina para realizarlo
5) En caso de encontrar inconsistencias, información incompleta o resultados de evaluación sin mencionar los debidos soportes,  el informe se devuelve al funcionario que lo elaboró para que haga los ajustes necesarios
6) Informe  y correos electrónicos solicitando los ajustes necesarios (si aplica)</t>
  </si>
  <si>
    <t>Falta de apropiación del código de ética del auditor</t>
  </si>
  <si>
    <t>Ausencia de actividades de socialización y apropiación del código de ética del auditor y estatuto de auditoría interna</t>
  </si>
  <si>
    <t>EVALUACIÓN DE RESULTADOS
1) El profesional asignado para el seguimiento a los resultados
2) Al final del semestre
3) Verifica si existen resultados de evaluaciones externas que no han sido advertidos por la oficina de control interno
4) De acuerdo a los informes de las evaluaciones de la oficina de control interno y de las auditorías de los entes externos de control
5) En caso de encontrar situaciones no evidenciadas por la oficina de control interno se comunican a la persona encargada del fomento de la cultura del control para programar actividades de apoyo en las situaciones no detectadas
6) Matriz de verificación de resultados y programa de fomento de cultura del control ajustado</t>
  </si>
  <si>
    <t>Sin Documentar</t>
  </si>
  <si>
    <t>Mauricio Galeano</t>
  </si>
  <si>
    <t>Contratista (Asesor)</t>
  </si>
  <si>
    <t>Promoción del Desarrollo de Salud</t>
  </si>
  <si>
    <t>Dirigir y gestionar el Sistema General de Seguridad Social en Salud, liderando acciones transectoriales en el departamento, a través del diseño, implantación y control de una red efectiva de servicios sin barreras y humanizada, soporte de la atención primaria en salud, orientado a garantizar el acceso oportuno y efectivo a la promoción, prevención y recuperación de la salud, contribuyendo al mejoramiento de la calidad de vida de la población Cundinamarquesa.</t>
  </si>
  <si>
    <t>El proceso de Promoción del Desarrollo de Salud inicia con la identificación de las necesidades en materia de salud de la población Cundinamarquesa y finaliza en el control de los factores de riesgo y de la prestación de los servicios de salud.</t>
  </si>
  <si>
    <t>Entrega de información incompleta, incorrecta y no oportuna para la gestión del trámite.</t>
  </si>
  <si>
    <t>Carencia de herramientas tecnológicas para el seguimiento, control y monitoreo de la gestión del  trámite.</t>
  </si>
  <si>
    <t>Posibilidad de solicitar cualquier dadiva o beneficio a nombre propio o de terceros por acelarar o dilatar el trámite en forma indebida en términos  de ley y derecho  de turno.</t>
  </si>
  <si>
    <t>El profesional Universitario (Responsable ) cada cuatro meses (Periodicidad) realiza seguimiento de los trámites adelantados por cada dirección de la Secretaría de salud  (Proposito) Consolida la información por dirección de la Secretaría de Salud y, lo envía secretaria de planeción  (Como lo hace) En caso de que no se entregue la información se solicita  vía  correo institucional al referente de trámite de la dirección competente  (la desviación )  matriz (Evidencia )</t>
  </si>
  <si>
    <t>Javier Suarez</t>
  </si>
  <si>
    <t xml:space="preserve">Director </t>
  </si>
  <si>
    <t xml:space="preserve">Dirección de </t>
  </si>
  <si>
    <t>No hay mecanismos de supervisión directa a la información brindada para la orientación del trámite al usuario.</t>
  </si>
  <si>
    <t>El profesional Universitario (Responsable)  Verfica la Actualización de los requisitos y costos para la gestión de  trámites. (Proposito) Llevando a cabo un seguimiento del informacion reportada   en página web y Plataformas existentes para usuarios (Como lo hace).En caso de no hallar actulizada la informació se envío solocitud por correo institucional a los referente de trámite no actulizado para que lo adelente (Desviación) correo institucional (Evidencia)</t>
  </si>
  <si>
    <t>Jhon Morera</t>
  </si>
  <si>
    <t>Direccion de Desarrollos de Servicios</t>
  </si>
  <si>
    <t>Diana Ramos</t>
  </si>
  <si>
    <t>Direccion de Inspección, Vigilancia y Control</t>
  </si>
  <si>
    <t>Gestión Financiera</t>
  </si>
  <si>
    <t>Administrar los recursos públicos financieros para asegurar el cumplimiento de los objetivos del Plan de Desarrollo del Departamento mediante la financiación de los planes, programas y proyectos, suministrando información oportuna, veraz y confiable para la toma de decisiones.</t>
  </si>
  <si>
    <t>Inicia con la planificación del presupuesto del Departamento de cada vigencia y termina con los estados financieros consolidados del Departamento bajo las normas legales vigentes.
Este proceso aplica y se desarrolla en todas las Secretarías. Lo integran Ordenadores de Gasto, funcionarios enlace de presupuesto de cada Secretaría y Direcciones Administrativas y Financieras de Salud y Educación.</t>
  </si>
  <si>
    <t>Distribución diferente del recaudo</t>
  </si>
  <si>
    <t xml:space="preserve">Desvío por acción u omisión en la distribución especifica de los recursos, contrariando la normatividad vigente.  </t>
  </si>
  <si>
    <t>Posibilidad de recibir cualquier dádiva o beneficio, a nombre propio o de terceros, para que al distribuir el recaudo se haga una destinación específica diferente, con fines de favorecer otros sectores.</t>
  </si>
  <si>
    <t>El jefe de la Oficina de Análisis Financiero de la Secretaría de Hacienda revisará cada semestre los criterios para la  aplicación de la normatividad de las rentas con asignación especifíca, a través del informe de Ingresos con Destinación Específica que realiza un profesional especializado de la misma oficina, con el fin de verificar la destinación adecuada de los recursos. Evidencia: informe de Ingresos con Destinación Específica.</t>
  </si>
  <si>
    <t>Dumar Albeiro David Bonilla</t>
  </si>
  <si>
    <t>Jefe Oficina de Análisis Financiero</t>
  </si>
  <si>
    <t>Oficina de Análisis Financiero</t>
  </si>
  <si>
    <t>1 de enero de 2021</t>
  </si>
  <si>
    <t xml:space="preserve">Liquidación manual de algunas destinaciones específicas del recaudo, generando descuidos prevenibles. </t>
  </si>
  <si>
    <t xml:space="preserve">El director financiero de Tesorería de la Secrearía de Hacienda adelantará mensualmente en SAP la verificación del diligenciamiento de la matriz de control, que realiza un profesional universitario de la misma dirección, diseñada para asignar las destinaciones específicas de cada renta, de acuerdo con los porcentajes establecidos en la norma, atendiendo la dinámica de cada renta, para minimizar o imposibilitar cualquier cambio de destinación de los recursos. Evidencia: Matriz en SAP. </t>
  </si>
  <si>
    <t>Luis Armando Rojas Quevedo</t>
  </si>
  <si>
    <t>Director Financiero de Tesorería</t>
  </si>
  <si>
    <t>Dirección de Tesorería</t>
  </si>
  <si>
    <t>Direccionar la apertura de cuentas para ciertas entidades bancarias</t>
  </si>
  <si>
    <t>Selección de las entidades bancarias sin tener presente la solidez, calificación y respaldo al momento de aperturar las cuentas.</t>
  </si>
  <si>
    <t>Posibilidad de recibir cualquier dádiva o beneficio, a nombre propio o de terceros, para favorecer a una entidad bancaria con la apertura de cuentas o inversiones.</t>
  </si>
  <si>
    <t>El Director Financiero de Tesorería de la Secretaría de Hacienda, cada vez que vaya abrir una cuenta, sólo seleccionará entidades financieras que tengan la acreditación de calificadoras de riesgo de AAA y AA+, información que es remitida anualmente por la Oficina de Análisis Financiero de la Secretaría de Hacienda. Para verificar, el profesional universitario realizará una relación semestral de cuentas aperturadas para contrastar con las entidades bancarias acreditadas dentro del inventario total de cuentas activas del departamento, en el nivel central. Evidencia: Calificaciones de las entidades bancarias publicadas en isolucion (anual); relación del inventario de cuentas donde se resalten las nuevas aperturadas (semestral).</t>
  </si>
  <si>
    <t>Luis Armando Rojas Quecedo</t>
  </si>
  <si>
    <t>Ignorar la mejor tasa de interés ofrecida por las entidades bancarias</t>
  </si>
  <si>
    <t xml:space="preserve">Un profesional universitario de la Dirección de Tesorería enviará correo electrónico a todas las entidades bancarias, todos los primeros lunes de cada mes, solicitando información de las tasas de interés, para seleccionar la que más rentabilidad le genere al departamento; a partir de la información brindada, se genera un top de entidades bancarias, donde la mejor tasa ofrecida es seleccionada para transferir los recursos. Evidencia: En Isolucion se cargan los oficios recibidos de las entidades bancarias, para que sean consultados y el top generado. </t>
  </si>
  <si>
    <t>María Cristina Clavijo Vanegas</t>
  </si>
  <si>
    <t>Técnico</t>
  </si>
  <si>
    <t>Gestión Contractual</t>
  </si>
  <si>
    <t>Establecer lineamientos y estándares, presta asesoría y hace seguimiento para simplificar y homogenizar las acciones que se desarrollan en las diferentes etapas del proceso contractual que se requieran para la adquisición de bienes, servicios y obras públicas que demanda el Sector Central de la Administración Pública del Departamento de Cundinamarca; así como las relacionadas con el cumplimiento de sus funciones, metas y objetivos institucionales, promoviendo el pleno cumplimiento a los principios de la función pública previstos en la Constitución política y en la Ley; de modo que, unifiquen y faciliten la aplicación adecuada de las normas y procedimientos de contratación estatal, con el fin de ejercer la función contractual dentro de los principios que regulan la actuación administrativa: selección objetiva, igualdad, transparencia, economía, celeridad, publicidad, responsabilidad, eficacia, eficiencia y buena fe.</t>
  </si>
  <si>
    <t xml:space="preserve"> Inicia con la identificación de la necesidad de adquisición de bienes y servicios, se desarrolla con la contratación de los bienes, servicios y obras públicas y finaliza con la evaluación de la satisfacción de la necesidad y el cierre del expediente; para ello, se aplicará a todas las actividades relacionadas con la contratación de las dependencias del Sector Central de la Administración Pública de Cundinamarca y será de obligatoria observancia.</t>
  </si>
  <si>
    <t xml:space="preserve">Falta de controles </t>
  </si>
  <si>
    <t>Elaboración de pliegos de condiciones por parte de los equipos estructuradores, con requisitos que favorezcan a un posible contratista u oferente.</t>
  </si>
  <si>
    <t>Posibilidad de recibir o solicitar cualquier dádiva a nombre propio o de un tercero, para favorecer a un proponente en la adjudicación de un contrato</t>
  </si>
  <si>
    <t>La dirección de contratación asesora de manera permanente a las secretarías y entidades del nivel central en la estructuración de los procesos contractuales, para garantizar los principios de la contratación estatal, conmesas de trabajo en las intervienen los equipos estructuradores, como evidencia las actas de comite de contratación donde se deja constancia de las mesas técnicas realizadas.</t>
  </si>
  <si>
    <t>Juan Carlos Gomez</t>
  </si>
  <si>
    <t>Director de Contratación</t>
  </si>
  <si>
    <t>Dirección e contratación</t>
  </si>
  <si>
    <t>Secretrio Jurídico</t>
  </si>
  <si>
    <t>La dirección de contratación genera circulares con lineamientos sobre el proceso contractual, según directrices del orden nacional o Departamental para garantizar procesos contractuales ajustados a la normatividad legal vigente.</t>
  </si>
  <si>
    <t>Falta de lineamientos que restrinjan las posibilidades de corrupción</t>
  </si>
  <si>
    <t>La dirección de contratación realiza la actualización, publicación y socialización de los formatos del proceso de gestión contractual de acuerdo a los requerimientos de SECOP II y la normatividad legal vigente.</t>
  </si>
  <si>
    <t>El comité de contratación del Departamento, dos veces a la semana, revisa y aprueba la contratación a excepción de los contratos de prestación de servicios de apoyo a la gestión, para garantizar que se ajusten a la normatividad vigente y cumplan los principios de la contratación estatal.  Evidencias actas de comité y conceptos de los abogados.</t>
  </si>
  <si>
    <t>La dirección de contratación socializa de manera permanente los conceptos, manuales y guías de Colombia Compra Eficiente, para mantener actualizados a los equipos estructuradores sobre los lineamientos nacionales en materia contractual. Evidencia correos y circulares.</t>
  </si>
  <si>
    <t>Yoana Aguirre</t>
  </si>
  <si>
    <t>Jefe Oficina de Control Interno</t>
  </si>
  <si>
    <t>Despacho del Gobernador</t>
  </si>
  <si>
    <t>Inicia con la identificación de la necesidad de adquisición de bienes y servicios, se desarrolla con la contratación de los bienes, servicios y obras públicas y finaliza con la evaluación de la satisfacción de la necesidad y el cierre del expediente; para ello, se aplicará a todas las actividades relacionadas con la contratación de las dependencias del Sector Central de la Administración Pública de Cundinamarca y será de obligatoria observancia.</t>
  </si>
  <si>
    <t>Recibo a satisfacción y/o pago de objetos contractuales que no corresponden a las especificaciones técnicas exigidas o no fueron ejecutados</t>
  </si>
  <si>
    <t>Omisión del supervisor o de los encargados del seguimiento de verificar las obligaciones en el contrato para el cumplimiento del objeto contractual y su alcance para darlos por recibidos y ordenar su pago.</t>
  </si>
  <si>
    <t xml:space="preserve">Posibilidad de recibir o solicitar cualquier dádiva a nombre propio o de terceros, para favorecer al contratista frente a la omsión o retraso en las obligaciones contractuales o poscontractuales. </t>
  </si>
  <si>
    <t xml:space="preserve">La dirección de contratación realiza seguimiento a adiciones modificaciones y prorrogas radicadas por las dependencias de la Entidad, de manera permanente, a traves del estudio de la solucitud del proceso en curso, evidencia concepto de la viabilidad. </t>
  </si>
  <si>
    <t>La dirección de contratación consolida cuatrimestralmente los informes de seguimiento de los supervisores a los contratos o convenios de la Entidad, a través del aplicativo SUPERVISA, para garantizar la debida función de supervisión.  Evidencia informes de SUPERVISA</t>
  </si>
  <si>
    <t xml:space="preserve"> La dirección de contratación consolida cuatrimestralme, los contratos en riesgo medio y alto a los cuales se les hace seguimiento mediante la plataforma SUPERVISA, con el proposito de minimizar el riesgo de declaratoria de un incumplimiento. Evidencia informes de contratos en riesgo.</t>
  </si>
  <si>
    <t>Jefe Oficina Controlñ Interno</t>
  </si>
  <si>
    <t>Oficina de control Interno</t>
  </si>
  <si>
    <t xml:space="preserve">La dirección de contratación realiza anualmente seguimiento a la liquidación de contratos y convenios que así lo tengan establecidos, para garantizar su debida finalización. Evidencia informe de liquidación de contratos y convenios. </t>
  </si>
  <si>
    <t>Gestión Jurídica</t>
  </si>
  <si>
    <t xml:space="preserve"> Ejercer las funciones jurídicas del Departamento de Cundinamarca, a través de la representación jurídica, defensa judicial y extrajudicial, emisión de conceptos y gestión de actuaciones administrativas de acuerdo con el procedimiento establecido en la Ley, para mantener la seguridad jurídica del Departamento de Cundinamarca</t>
  </si>
  <si>
    <t xml:space="preserve"> El proceso Gestión Jurídica inicia de oficio y a petición de parte mediante la representación jurídica, judicial y actuación administrativa, finaliza con un pronunciamiento de contenido jurídico.
Interactúa con todos los procesos misionales y estratégicos del sistema integral de gestión y control, entes de control, rama judicial y autoridades administrativas</t>
  </si>
  <si>
    <t xml:space="preserve">Sanciones judiciales,Disciplinarias, penales y fiscales. </t>
  </si>
  <si>
    <t>Inadecuada defensa de la entidad, por parte del apoderado judicial, por acción u omisión en cumplimiento de las facultades otorgadas, entre otras, dejando de solictar pruebas relevantes para el proceso.</t>
  </si>
  <si>
    <t>Posibilidad de recibir cualquier dádiva o beneficio a nombre propio o de terceros, u omitir actuacions procesales, para favorecer a la contraparte.</t>
  </si>
  <si>
    <t>Fortalecer la revisión aleatoria de la totalidad de procesos judiciales en curso para ampliar la observación del desempeño de los mismos, que se requiere para ejercer una adecuada y eficiente defensa judicial  a cargo de los apoderados designados para el efecto, de manera permanente. Verificar: a través del sistema SIPROJ y rama judicial. Desviación: solicitar información faltante a través de correo electrónico; evidencia: formato revisión aleatoria procesos judiciales y extrajudiciales a-gj-fr-018.</t>
  </si>
  <si>
    <t>Director de defensa Judicial y Extrajudicial</t>
  </si>
  <si>
    <t>Dirección de defensa Judicial y Extrajudicial</t>
  </si>
  <si>
    <t>Secretarío Jurídico</t>
  </si>
  <si>
    <t>Fortalecimiento Territorial</t>
  </si>
  <si>
    <t xml:space="preserve"> Fortalecer las capacidades institucionales de gobernabilidad del departamento mediante la gestión de la convivencia pacifica de los ciudadanos, el respeto y la protección de su derechos constitucionales; la conservación de la seguridad y el orden público, contribuyendo con el fortalecimiento y la democratización de las instituciones públicas, brindando acompañamiento a la formalización de predios fiscales; garantizando la promoción de la participación ciudadana, propiciando el reconocimiento y atención a la población victima del conflicto interno.
La gestión del riesgo de desastres para Cundinamarca implica una coordinación e interoperabilidad entre la nación, el departamento y los municipios, en tal sentido la Ordenanza No.066 de 2018 define los programas, líneas estratégicas y proyectos en conocimiento, reducción de riesgos y manejo de desastres como Política Publica con una visión de largo plazo hasta el 2036.</t>
  </si>
  <si>
    <t>Inicia con la identificación de necesidades y/o requerimientos de apoyo en el territorio, que se desarrollan a través del acompañamiento, asistencia y/o asesoría a los entes municipales y comunidad en general. Finaliza con la evaluación de resultados y toma de decisiones.
Este proceso aplica y se desarrolla en todas las dependencias del sector central de la administración departamental y está integrado por:
Secretaria de Gobierno.
Unidad Administrativa Especial para la Gestión de Riesgos de Desastres.
Línea de Emergencias 123 de Cundinamarca.</t>
  </si>
  <si>
    <t>Personas que solicitan entregas de ayudas humanitarias que no han seguido el protocolo con la alcaldía para la entrega de  las mismas</t>
  </si>
  <si>
    <t xml:space="preserve">El proceso de entrega de ayudas humantiarias a las comunidaddes se realiza con el concurso de muchos actores, que pese a estar plenamente identificados, pueden ignorar los controles previstos durante las entregas. </t>
  </si>
  <si>
    <t xml:space="preserve">Posibilidad de recibir cualquier dádiva o beneficio a nombre propio o de terceros, para desviar las entregas de ayuda humanitaria. </t>
  </si>
  <si>
    <t>Realizar trimestralmente una revision aleatoria al seguimiento del proceso de entrega de ayuda humanitaria, al procedimiento, protocolos, formatos y actas de entrega.</t>
  </si>
  <si>
    <t>Gina Lorena Herrera Parra</t>
  </si>
  <si>
    <t>Director</t>
  </si>
  <si>
    <t>UAEGRD- Secretaria de  Gobierno</t>
  </si>
  <si>
    <t>Secretarío de Gobierno</t>
  </si>
  <si>
    <r>
      <rPr>
        <rFont val="Arial Narrow"/>
        <b/>
        <color rgb="FF548135"/>
        <sz val="11.0"/>
      </rPr>
      <t xml:space="preserve">*Nota: </t>
    </r>
    <r>
      <rPr>
        <rFont val="Arial Narrow"/>
        <color rgb="FF000000"/>
        <sz val="11.0"/>
      </rPr>
      <t>La columna referencia se sugiere para mantener el consecutivo de riesgos, así el riesgo salga del mapa no existirá otro riesgo con el mismo número. Una entidad puede ir en el riesgo 150 pero tener 70 riesgos, lo que permite llevar una traza de los riesgos. Esta información la debe administrar la Oficina Asesora de Planeación o Gerencia de Riesgos.</t>
    </r>
  </si>
  <si>
    <t>Fuente:  Adaptado de Curso Riesgo Operativo Universidad del Rosario por Dirección de Gestión y Desempeño Institucional de Función Pública,  2020.</t>
  </si>
  <si>
    <t>Código:  E-DEAG-FR- 095</t>
  </si>
  <si>
    <t>Versión: 1</t>
  </si>
  <si>
    <t xml:space="preserve">Formato monitoreo avance de ejecución Plan Anticorrupción y de Atención al Ciudadano  </t>
  </si>
  <si>
    <t>Fecha de aprobación:  12/08/2020</t>
  </si>
  <si>
    <t>Componente 2: Racionalización de Trámites - Consolidado</t>
  </si>
  <si>
    <t/>
  </si>
  <si>
    <t>Nombre de la entidad:</t>
  </si>
  <si>
    <t>GOBERNACIÓN DE CUNDINAMARCA</t>
  </si>
  <si>
    <t>Territorial</t>
  </si>
  <si>
    <t>Sector administrativo:</t>
  </si>
  <si>
    <t>N/A</t>
  </si>
  <si>
    <t>Departamento:</t>
  </si>
  <si>
    <t>CUNDINAMARCA</t>
  </si>
  <si>
    <t>Municipio:</t>
  </si>
  <si>
    <t>BOGOTÁ</t>
  </si>
  <si>
    <t xml:space="preserve">Componente 2: Racionalización de Trámites </t>
  </si>
  <si>
    <t xml:space="preserve">PLANEACION ESTRATEGIA DE RACIONALIZACION </t>
  </si>
  <si>
    <t>DATOS TRÁMITES A RACIONALIZAR</t>
  </si>
  <si>
    <t>ACCIONES DE RACIONALIZACIÓN A DESARROLLAR</t>
  </si>
  <si>
    <t>PLAN DE EJECUCIÓN</t>
  </si>
  <si>
    <t>Número</t>
  </si>
  <si>
    <t>Nombre</t>
  </si>
  <si>
    <t>Estado</t>
  </si>
  <si>
    <t>Situación actual</t>
  </si>
  <si>
    <t>Mejora a implementar</t>
  </si>
  <si>
    <t>Beneficio al ciudadano y/o entidad</t>
  </si>
  <si>
    <t>Tipo racionalización</t>
  </si>
  <si>
    <t>Acciones racionalización</t>
  </si>
  <si>
    <t>Fecha inicio</t>
  </si>
  <si>
    <t>Fecha final racionalización</t>
  </si>
  <si>
    <t>Responsable</t>
  </si>
  <si>
    <t>Plantilla Único - Hijo</t>
  </si>
  <si>
    <t>15234</t>
  </si>
  <si>
    <t>Devolución y/o compensación de pagos en exceso y pagos de lo no debido</t>
  </si>
  <si>
    <t>Inscrito</t>
  </si>
  <si>
    <t xml:space="preserve">No existe un buzón de correo electrónico que permita la recepción y envío de documentación </t>
  </si>
  <si>
    <t>Habilitar buzón de correo para la descarga y envío de documentos electrónicos</t>
  </si>
  <si>
    <t>Ampliación de los canales de atención, evitar desplazamientos para el usuario y reducir costos</t>
  </si>
  <si>
    <t>Tecnológica</t>
  </si>
  <si>
    <t>Radicación, descarga y/o envío de documentos electrónicos</t>
  </si>
  <si>
    <t>30/04/2021</t>
  </si>
  <si>
    <t>Secretaria de Hacienda</t>
  </si>
  <si>
    <t>El trámite se puede realizar solo presencialmente</t>
  </si>
  <si>
    <t>Consultar a través del RUES el certificado de Existencia y representación legal</t>
  </si>
  <si>
    <t>Reducir la presentación de documentos para agilizar los procesos que soportan el trámite, asi como la reducción de costos</t>
  </si>
  <si>
    <t>Normativa</t>
  </si>
  <si>
    <t>Eliminación de documentos</t>
  </si>
  <si>
    <t>Secretaría de Hacienda</t>
  </si>
  <si>
    <t>15238</t>
  </si>
  <si>
    <t>Impuesto de registro</t>
  </si>
  <si>
    <t>Únicamente se esta atendiendo a los contribuyentes presencialmente y a traves de linea telefónica</t>
  </si>
  <si>
    <t>Habilitar la atención a los contribuyentes a través de salas virtuales para tener un servicio mas personalizado. Atención a los contribuyentes a través de Salas virtuales en la siguiente URL: http://www4.cundinamarca.gov.co/g/impuesto-de-registro</t>
  </si>
  <si>
    <t>Administrativa</t>
  </si>
  <si>
    <t>Aumento de canales y/o puntos de atención</t>
  </si>
  <si>
    <t>15297</t>
  </si>
  <si>
    <t>Tornaguía de tránsito</t>
  </si>
  <si>
    <t xml:space="preserve">No existe un buzon de correo electronico que permita la recepción y envio de documentación </t>
  </si>
  <si>
    <t>Habilitar buzon de correo para la descarga y envío de documentos electronicos</t>
  </si>
  <si>
    <t>Tecnologica</t>
  </si>
  <si>
    <t>15299</t>
  </si>
  <si>
    <t>Tornaguía de movilización</t>
  </si>
  <si>
    <t>15301</t>
  </si>
  <si>
    <t>Tornaguía de reenvíos</t>
  </si>
  <si>
    <t>Modelo Único – Hijo</t>
  </si>
  <si>
    <t>15303</t>
  </si>
  <si>
    <t>Impuesto al consumo de cigarrillos y tabaco elaborado de origen nacional</t>
  </si>
  <si>
    <t>15307</t>
  </si>
  <si>
    <t>Impuesto al consumo de licores, vinos, aperitivos y similares de origen nacional</t>
  </si>
  <si>
    <t xml:space="preserve">El pago se realiza de manera presencial en los puntos de pago definidos por la Gobernación </t>
  </si>
  <si>
    <t>Habilitar pago por PSE (Proveedor de Servicios Electrónicos) mediante el cual los usuarios podrán hacer sus pagos en linea a través de Internet.</t>
  </si>
  <si>
    <t>Ampliación de los canales de atención, evitar desplazamientos al usuario y reducir costos</t>
  </si>
  <si>
    <t>Pago en línea por pse</t>
  </si>
  <si>
    <t>15309</t>
  </si>
  <si>
    <t>Impuesto al consumo de cervezas, sifones, refajos y mezclas nacionales</t>
  </si>
  <si>
    <t>15321</t>
  </si>
  <si>
    <t>Impuesto sobre vehículos automotores</t>
  </si>
  <si>
    <t>Habilitar la atención a los contribuyentes a través de salas virtuales para tener un servicio mas personalizado. Atención a los contribuyentes a través de Salas virtuales en la siguiente URL: http://www4.cundinamarca.gov.co/g/impuesto-sobre-vehiculos</t>
  </si>
  <si>
    <t>15881</t>
  </si>
  <si>
    <t>Impuesto al consumo de cigarrillos y tabaco elaborado de origen extranjero</t>
  </si>
  <si>
    <t>15883</t>
  </si>
  <si>
    <t>Impuesto al consumo de licores, vinos, aperitivos y similares de origen extranjero</t>
  </si>
  <si>
    <t>17141</t>
  </si>
  <si>
    <t>Impuesto al consumo de cervezas, sifones, refajos y mezclas de origen extranjero</t>
  </si>
  <si>
    <t>17178</t>
  </si>
  <si>
    <t>Legalización de las tornaguías</t>
  </si>
  <si>
    <t>Ampliación de los canales de atención, evitar desplazamientos alusuario y reducir costos</t>
  </si>
  <si>
    <t>17179</t>
  </si>
  <si>
    <t>Señalización de los productos gravados con el impuesto al consumo</t>
  </si>
  <si>
    <t>17182</t>
  </si>
  <si>
    <t>Anulación de las tornaguías</t>
  </si>
  <si>
    <t>17304</t>
  </si>
  <si>
    <t>Registro de los sujetos pasivos o responsables del impuesto al consumo</t>
  </si>
  <si>
    <t>Actualmente se exige la presentación del certificado de existencia y representación legal</t>
  </si>
  <si>
    <t>17305</t>
  </si>
  <si>
    <t>Facilidades de pago para los deudores de obligaciones tributarias</t>
  </si>
  <si>
    <t>Único</t>
  </si>
  <si>
    <t>57675</t>
  </si>
  <si>
    <t>Solicitud de Cancelación de Bodega de Rentas</t>
  </si>
  <si>
    <t>58663</t>
  </si>
  <si>
    <t>Adición y/o Asociación de Productos</t>
  </si>
  <si>
    <t>Consultar a través del RUES el certificado de Existencia y representación legal. Interoperabilidad externa con https://www.rues.org.co/ para la consulta en linea del certificado de existencia y representación legal</t>
  </si>
  <si>
    <t>59024</t>
  </si>
  <si>
    <t>Solicitud de Desestampillaje o Reposición de Estampillas de Productos Gravados con el Impuesto al Consumo</t>
  </si>
  <si>
    <t>59285</t>
  </si>
  <si>
    <t>Solicitud de Renovación Registro INVIMA, Agotamiento de Producto y Actualización de Datos del Contribuyente</t>
  </si>
  <si>
    <t>60918</t>
  </si>
  <si>
    <t>Solicitud de inscripción de bodega de rentas</t>
  </si>
  <si>
    <t>60923</t>
  </si>
  <si>
    <t>Solicitud modificación de inscripción de bodega de rentas</t>
  </si>
  <si>
    <t>Licencia de funcionamiento para establecimientos educativos promovidos por particulares para prestar el servicio público educativo en los niveles de preescolar, básica y media</t>
  </si>
  <si>
    <t xml:space="preserve">Las solicitudes son radicadas en el Centro Integral de Atención al Usuario CIAU de manera presencial </t>
  </si>
  <si>
    <t xml:space="preserve">Habilitación de correo para la radicación de los documentos  </t>
  </si>
  <si>
    <t>Disminución en el tiempo de obtención de la licencia, disminución de los costos de desplazamiento para el usuario y gastos de papelería</t>
  </si>
  <si>
    <t xml:space="preserve">Tecnólogica </t>
  </si>
  <si>
    <t>Secretaría                     de                     Educación</t>
  </si>
  <si>
    <t xml:space="preserve">El pago actualmente se realiza en la sucursal bancaria de manera presencial </t>
  </si>
  <si>
    <t xml:space="preserve">Habilitar el pago electrónico a través de PSE  </t>
  </si>
  <si>
    <t>Dismución  de los costos de desplazamiento para el usuario</t>
  </si>
  <si>
    <t>Pago en linea por PSE</t>
  </si>
  <si>
    <t>El tiempo de obtención de licencia de funcionamiento es de 6 meses</t>
  </si>
  <si>
    <t>El tiempo de obtención de la licencia pasará de 6 meses a 3 meses</t>
  </si>
  <si>
    <t>Disminución en el tiempo de obtención de la licencia de funcionamiento</t>
  </si>
  <si>
    <t xml:space="preserve">Reducción del tiempo de respuesta o duración del trámite </t>
  </si>
  <si>
    <t>Registro o renovación de programas de las instituciones promovidas por particulares que ofrezcan el servicio educativo para el trabajo y el desarrollo humano</t>
  </si>
  <si>
    <t xml:space="preserve">Disminución de los costos de desplazamiento para el usuario Y Disminusión de los gastos de papeleria </t>
  </si>
  <si>
    <t>El tiempo de obtención del registro de programas es de 6 meses</t>
  </si>
  <si>
    <t>El tiempo de obtención del registro pasará de 6 meses a 4 meses</t>
  </si>
  <si>
    <t>Disminución en el tiempo de obtención del registro de programas</t>
  </si>
  <si>
    <t>Licencia de funcionamiento de instituciones educativas que ofrezcan programas de educación formal de adultos</t>
  </si>
  <si>
    <t>Disminución  de los costos de desplazamiento para el usuario</t>
  </si>
  <si>
    <t>El tiempo de obtención de licencia de funcionamiento es de 4 meses</t>
  </si>
  <si>
    <t>El tiempo de obtención de la licencia pasará de 4 meses a 3 meses</t>
  </si>
  <si>
    <t>Disminución en el tiempo de obtención de la licencia</t>
  </si>
  <si>
    <t>Licencia de funcionamiento para las instituciones promovidas por particulares que ofrezcan el servicio educativo para el trabajo y el desarrollo humano</t>
  </si>
  <si>
    <t>Disminución de los costos de desplazamiento para el usuario</t>
  </si>
  <si>
    <t>Clausura de un establecimiento educativo oficial o privado</t>
  </si>
  <si>
    <t>El tiempo de obtención de la resolución de cierre es de 30 días hábiles</t>
  </si>
  <si>
    <t>La obtención del acto administrativo de clausura de un establecimiento educativo pasa de 30 días hábiles a 15 días hábiles</t>
  </si>
  <si>
    <t>Disminución en el tiempo de obtención de la resolución de clausura de un establecimiento educativo</t>
  </si>
  <si>
    <t xml:space="preserve">Reducción del tiempo de respuesta o duración del trámite  </t>
  </si>
  <si>
    <t>Cambio de sede de un establecimiento educativo</t>
  </si>
  <si>
    <t>El tiempo de obtención de la resolución de cambio de sede es de 30 días hábiles</t>
  </si>
  <si>
    <t>La obtención del acto administrativo de autorización del cambio de sede  pasa de 30 días hábiles a 15 días hábiles</t>
  </si>
  <si>
    <t xml:space="preserve">Disminución en el tiempo de obtención de la resolución de cambio de sede </t>
  </si>
  <si>
    <t>Cambio de propietario de un establecimiento educativo</t>
  </si>
  <si>
    <t>El tiempo de obtención de la resolución de cambio de propietario es de 30 días hábiles</t>
  </si>
  <si>
    <t>La obtención del acto administrativo que autoriza el cambio de propietario pasa de 30 días hábiles a 15 días hábiles</t>
  </si>
  <si>
    <t>Disminución en el tiempo de obtención de la resolución de cierre</t>
  </si>
  <si>
    <t>Certificado de existencia y representación legal de las instituciones de educación para el trabajo y el desarrollo humano</t>
  </si>
  <si>
    <t xml:space="preserve">Habilitar el pago electrónico a traves de PSE  </t>
  </si>
  <si>
    <t>Reliquidación pensional para docentes oficiales</t>
  </si>
  <si>
    <t xml:space="preserve">Las solicitudes son radicadas de manera presencial en la Dirección de Personal Docente </t>
  </si>
  <si>
    <t>las solicitudes se pueden radicar por el Sistema de Atención al Ciudadano SAC 2.0</t>
  </si>
  <si>
    <t>Sustitución pensional para docentes oficiales</t>
  </si>
  <si>
    <t>Cesantías parciales para docentes oficiales</t>
  </si>
  <si>
    <t>Cesantía definitiva para docentes oficiales</t>
  </si>
  <si>
    <t>Cesantías definitivas a beneficiarios de un docente fallecido</t>
  </si>
  <si>
    <t>Pensión de jubilación por aportes</t>
  </si>
  <si>
    <t>Pensión de retiro por vejez para docentes oficiales</t>
  </si>
  <si>
    <t>Pensión de retiro de invalidez para docentes oficiales</t>
  </si>
  <si>
    <t>Seguro por muerte a beneficiarios de docentes oficiales</t>
  </si>
  <si>
    <t>Pensión de jubilación para docentes oficiales</t>
  </si>
  <si>
    <t>Pensión post-mortem para beneficiarios de docentes oficiales</t>
  </si>
  <si>
    <t>Código:                        E-DEAG-FR-049</t>
  </si>
  <si>
    <t>Versión:                                             1</t>
  </si>
  <si>
    <t>Fecha de Aprobación:           17/07/2017</t>
  </si>
  <si>
    <t>Componente 3:  Rendición de cuentas</t>
  </si>
  <si>
    <t>Actividades</t>
  </si>
  <si>
    <t xml:space="preserve">MES EJECUCION </t>
  </si>
  <si>
    <t>ABRIL</t>
  </si>
  <si>
    <t>MAYO</t>
  </si>
  <si>
    <t>JUNIO</t>
  </si>
  <si>
    <t>JULIO</t>
  </si>
  <si>
    <t>AGOSTO</t>
  </si>
  <si>
    <t>SEPTIEMBRE</t>
  </si>
  <si>
    <t>OCTUBRE</t>
  </si>
  <si>
    <t>NOVIEMBRE</t>
  </si>
  <si>
    <t>DICIEMBRE</t>
  </si>
  <si>
    <r>
      <rPr>
        <rFont val="Arial"/>
        <b/>
        <color rgb="FF000000"/>
        <sz val="12.0"/>
      </rPr>
      <t xml:space="preserve">Subcomponente 1. </t>
    </r>
    <r>
      <rPr>
        <rFont val="Arial"/>
        <b val="0"/>
        <color rgb="FF000000"/>
        <sz val="12.0"/>
      </rPr>
      <t>Información de calidad y en lenguaje comprensible.</t>
    </r>
  </si>
  <si>
    <t>Socializar la estrategia de Rendición de Cuentas</t>
  </si>
  <si>
    <t>Listado de Asistencia y Presentación en Power Point. (Video de socialización si aplica)</t>
  </si>
  <si>
    <t>Secretaría de Planeación</t>
  </si>
  <si>
    <t>X</t>
  </si>
  <si>
    <t xml:space="preserve">Definir los canales para la divulgación de  la información  atendiendo a los requerimientos de cada espacio de diálogo definido en el cronograma. </t>
  </si>
  <si>
    <t>Informe de resultado de encuestas de selección de canales.</t>
  </si>
  <si>
    <t>1.3</t>
  </si>
  <si>
    <t>Públicar en página Web Informes Previos a diálogos virtuales Rendición de Cuentas</t>
  </si>
  <si>
    <t>Informe previo publicado en la página Web.</t>
  </si>
  <si>
    <t>1.4</t>
  </si>
  <si>
    <t>Publicar en página Web Informe Previo a Audiencia Pública de Rendición de Cuentas</t>
  </si>
  <si>
    <t>1.5</t>
  </si>
  <si>
    <t>Publicar Informe Previo a Audiencia Pública de Rendición de Cuentas de Niños, niñas, adolescentes y jóvenes.</t>
  </si>
  <si>
    <t>Secretaría de Desarrollo e Inclusión Social</t>
  </si>
  <si>
    <t>1.6</t>
  </si>
  <si>
    <t>Enviar por correo electrónico los informes preparatorios a los grupos de interés identificados.</t>
  </si>
  <si>
    <t>Correos electrónicos con el informe previo enviado.</t>
  </si>
  <si>
    <t>1.7</t>
  </si>
  <si>
    <t>1.8</t>
  </si>
  <si>
    <t>Publicar las convocatorias para participar en los espacios de diálogo y audiencias.</t>
  </si>
  <si>
    <t>Piezas de comunicación en redes sociales, página Web y CIAC.
Cuñas radiales, anuncios de televisión y prensa impresa o digitial, mensajes de texto, correo electrónico, boletines impresos o digitales.</t>
  </si>
  <si>
    <t xml:space="preserve">Secretaría de Prensa </t>
  </si>
  <si>
    <r>
      <rPr>
        <rFont val="Arial"/>
        <b/>
        <color rgb="FF000000"/>
        <sz val="12.0"/>
      </rPr>
      <t>Subcomponente 2.</t>
    </r>
    <r>
      <rPr>
        <rFont val="Arial"/>
        <b val="0"/>
        <color rgb="FF000000"/>
        <sz val="12.0"/>
      </rPr>
      <t xml:space="preserve">
Diálogo de doble vía con la ciudadanía y sus organizaciones.</t>
    </r>
  </si>
  <si>
    <t>Realizar Dialogos virtuales de Rendición de Cuentas</t>
  </si>
  <si>
    <t>Informe ejercicios de Rendición  de Cuentas
Videos de diálogos de Rendición de Cuentas</t>
  </si>
  <si>
    <t>Secretarías de Planeación , TIC, Prensa</t>
  </si>
  <si>
    <t>Realizar audiencia pública de Rendición de Cuentas</t>
  </si>
  <si>
    <t>Informe ejercicios de Rendición  de Cuentas
Videos de audiencia de Rendición de Cuentas</t>
  </si>
  <si>
    <t xml:space="preserve">Secretarías de Planeación, Prensa y Gerencia de Buen Gobierno </t>
  </si>
  <si>
    <t>Realizar audiencia pública de Rendición de Cuentas de niños, niñas, adolescentes y jóvenes.</t>
  </si>
  <si>
    <t>Realizar programas radiales con preguntas en vivo al gabinete departamental.</t>
  </si>
  <si>
    <t>Certificación de la emisora sobre el programa realizado.
Videos si aplica.</t>
  </si>
  <si>
    <t>Secretaría de Prensa</t>
  </si>
  <si>
    <t>Subcomponente 3.  Responsabilidad</t>
  </si>
  <si>
    <t>Brindar capacitaciones a grupos de interés sobre participación ciudadana.</t>
  </si>
  <si>
    <t>Registro de asistentes.</t>
  </si>
  <si>
    <t>Secretaría de Gobierno
Secretaría de Desarrollo Social
Secretaría de la Mujer y Equidad de género.</t>
  </si>
  <si>
    <t>Implementar la estrategia de incentivos al servidor público relacionados con el proceso de Rendición de Cuentas de acuerdo con el decreto 392 de 2020</t>
  </si>
  <si>
    <t>Informe de implementación de la estrategia de incentivos en el componente de Rendición de Cuentas.</t>
  </si>
  <si>
    <t>Gerencia de Buen Gobierno
Secretaría de Planeación</t>
  </si>
  <si>
    <t>3.3</t>
  </si>
  <si>
    <t>Responder por escrito en el término de quince días hábiles a las preguntas de los ciudadanos formuladas en el marco del proceso de Rendición de Cuentas.</t>
  </si>
  <si>
    <t>Registro de comunicaciones enviadas.</t>
  </si>
  <si>
    <t>Entidades responsable del evento.
Secretaría de Planeación.</t>
  </si>
  <si>
    <t>3.4</t>
  </si>
  <si>
    <t>Publicar las respuestas e inquietudes recibidas en los eventos de rendición de cuentas.</t>
  </si>
  <si>
    <t>Informe consolidado y publicado en la página Web.</t>
  </si>
  <si>
    <t>3.5</t>
  </si>
  <si>
    <t>Realizar la encuesta de satisfacción de Rendiciónde Cuentas.</t>
  </si>
  <si>
    <t>Registro de encuestas realizadas.</t>
  </si>
  <si>
    <t>3.6</t>
  </si>
  <si>
    <t>Realizar la encuesta de satisfacción de Rendiciónde Cuentas de NNAJ</t>
  </si>
  <si>
    <t>3.7</t>
  </si>
  <si>
    <t>Analizar el nivel de satisfacción, recomendaciones y sugerencias obtenidas en las encuestas realizadas en los eventos de Rendición de Cuentas.</t>
  </si>
  <si>
    <t>Informe de análisis y recomendaciones sobre el resultado de la Rendición de Cuentas.</t>
  </si>
  <si>
    <t>Secretaría de Planeación y Secretaria de Desarrollo e Inclusión Social</t>
  </si>
  <si>
    <t>3.8</t>
  </si>
  <si>
    <t>Publicar los resultados de Rendición de Cuentas.</t>
  </si>
  <si>
    <t>Informe de Rendición de Cuentas publicado en página Web.</t>
  </si>
  <si>
    <t>Código:                          E-DEAG-FR-049</t>
  </si>
  <si>
    <t>Versión:                                              1</t>
  </si>
  <si>
    <t>Fecha de Aprobación:            17/07/2017</t>
  </si>
  <si>
    <t>Componente 4:  Servicio al Ciudadano</t>
  </si>
  <si>
    <t xml:space="preserve">Entidades cooperantes </t>
  </si>
  <si>
    <r>
      <rPr>
        <rFont val="Arial"/>
        <b/>
        <color rgb="FF000000"/>
        <sz val="14.0"/>
      </rPr>
      <t xml:space="preserve">Subcomponente 1.
</t>
    </r>
    <r>
      <rPr>
        <rFont val="Arial"/>
        <b val="0"/>
        <color rgb="FF000000"/>
        <sz val="14.0"/>
      </rPr>
      <t xml:space="preserve">Estructura administrativa y Direccionamiento estratégico </t>
    </r>
  </si>
  <si>
    <t xml:space="preserve">Diseñar piezas gráficas y /o ayudas audiovisuales que faciliten la divulgación de temas relacionados con el plan anticorrupción en la socialización del  Protocolo de Atención al Usuario. 
 </t>
  </si>
  <si>
    <t>Protocolo de Atención al usuario incorporando piezas graficas y /o ayudas audiovisuales.</t>
  </si>
  <si>
    <t>Secretaría General</t>
  </si>
  <si>
    <t>Dirección de Atención al Usuario, Secretaría de Prensa, Ofinica de Protocolo y SecretariaTIC.</t>
  </si>
  <si>
    <t>Socializar el protocolo de Atención al Usuario para los servidores Públicos  de la Gobernación de Cundinamarca.</t>
  </si>
  <si>
    <t xml:space="preserve">1. Realizar campañas de socialización y promoción del protocolo de atención al usuario a través de los mecanismos internos de comunicación institucional.         2.  Realizar cronograma para la vigencia 2021 de capacitaciones para todas las áreas de la sede central de la Gobernación de Cundinamarca.       </t>
  </si>
  <si>
    <t xml:space="preserve">Dirección de Atención al Usuario, Secretaría de Prensa, Secretaria de la Función Pública y Secretaria TIC </t>
  </si>
  <si>
    <t>01/03/2021 al 31/12/2021</t>
  </si>
  <si>
    <r>
      <rPr>
        <rFont val="Arial"/>
        <b/>
        <color rgb="FF000000"/>
        <sz val="14.0"/>
      </rPr>
      <t xml:space="preserve">Subcomponente 2.
</t>
    </r>
    <r>
      <rPr>
        <rFont val="Arial"/>
        <b val="0"/>
        <color rgb="FF000000"/>
        <sz val="14.0"/>
      </rPr>
      <t>Fortalecimiento de los canales de atención.</t>
    </r>
  </si>
  <si>
    <t>Mantener actualizado el portafolio de servicios y oferta institucional de la Gobernación de Cundinamarca.</t>
  </si>
  <si>
    <t xml:space="preserve">Actualizar el portafolio de servicios y oferta institucional de la Gobernación de Cundinamarca cuatrimestralmente. </t>
  </si>
  <si>
    <t>Gerencia de Buen Gobierno y 
Secretaría General, Secretaria Planeación y Secretaria Tic. (quien es el doliente )</t>
  </si>
  <si>
    <t xml:space="preserve">Todas las Secretarias del Sector Central </t>
  </si>
  <si>
    <t xml:space="preserve">
30/04/2021
30/08/2021
30/12/2021</t>
  </si>
  <si>
    <t xml:space="preserve">Actualización e incorporación permanente del calendario de principales eventos de la Gobernación de Cundinamarca </t>
  </si>
  <si>
    <t>Calendario de eventos principales actualizado y disponible en la web.
Número de eventos publicados en la web</t>
  </si>
  <si>
    <t>Secretaría de Planeación y Gerencia de Buen Gobierno</t>
  </si>
  <si>
    <t xml:space="preserve">Adecuar los espacios físicos de la sede administrativa de la Gobernación de Cundinamarc, adoptando dos (2) acciones de fortalecimiento de los criterios de accesibilidad física del complejo administrativo Gobernación de Cundinamarca. 
</t>
  </si>
  <si>
    <t xml:space="preserve">
1. Generar actividad una (1)  usuarios internos de criterio de accesibilidad.
2. Generar actividad una (1) usuario externos de  criterio de accesibilidad.</t>
  </si>
  <si>
    <t xml:space="preserve">Secretaría General y
Secretaria de Desarrollo Social </t>
  </si>
  <si>
    <t>Secretaria de la Función Pública, Empresa Inmobiliaria y de Servicios Logísticos de Cundinamarca</t>
  </si>
  <si>
    <t>Promover la apropiación de la Estrategia de Lenguaje Claro a los servidores públicos de la Gobernación de Cundinamarca.</t>
  </si>
  <si>
    <t>1. Elaborar cronograma de capacitaciones  de apropiación de la estrategia de Lenguaje Claro para la vigencia 2021. 
2. Presentar informe detallado,seguimiento y control  de la apropiación de la estrategia de Lenguaje Claro.</t>
  </si>
  <si>
    <t>Reporte y socialización trimestral clasificado de PQRSDF.</t>
  </si>
  <si>
    <t xml:space="preserve">1. Generar y socializar en reunión  de administradores de PQRSDF, informe trimestral indicador oportunidad en la respuesta. 
2.  Un reporte trimestral  de PQRSD publicándolo en el  SIGC isolucion 
3. Elaboración y envió de informe detallada de las PQRSDF pendientes de contestación en tiempo y fuera de tiempo , semanalmente a los administradores de PQRSDF.                                                    
4. Solicitar al área de desarrollo organizacional el registro de las medidas correctivas en isolucion de las Secretarías , que contesten fuera de tiempo las PQRSDF, registradas en los informes trimestrales del indicador de oportunidad en la respuesta, para su gestión. 
</t>
  </si>
  <si>
    <t>Secretaría General Secretaria TIC</t>
  </si>
  <si>
    <t>Administradores de PQRSD todas las Secretarias del Sector Central</t>
  </si>
  <si>
    <t>30/04/2021
30/07/2021
31/10/2021
30/12/2021</t>
  </si>
  <si>
    <t>Subcomponente 3. Talento Humano</t>
  </si>
  <si>
    <t xml:space="preserve"> Realizar sensibilización y orientación a los servidores públicos de la Gobernación de Cundinamarca en el manejo del aplicativo mercurio y  la respuesta oportuna a las PQRSDF de los usurios. </t>
  </si>
  <si>
    <t>1.Actas de seguimiento y control  de 12 mesas de trabajo con los administradores de PQRSDF, para fortalecer respuesta oportuna. 
 2.  La Secretaría de las TIC generará cronograma y realizará capacitaciones para el manejo del aplicativo mercurio reportando a la Dirección de Atención al Usuario mensualmente el consolidado de servidores públicos capacitados.</t>
  </si>
  <si>
    <t>Secretaría General Secretaría TIC</t>
  </si>
  <si>
    <t>Administradores de PQRSD</t>
  </si>
  <si>
    <t>01/01/2021 31/12/2021</t>
  </si>
  <si>
    <t xml:space="preserve">Adelantar dos (2) actividades de sensibilización a los servidores públicos de la normatividad vigente en términos de PQRSDF </t>
  </si>
  <si>
    <t xml:space="preserve">Realizar jornadas de capacitación frente a la normatividad aplicable </t>
  </si>
  <si>
    <t xml:space="preserve">Secretaría General
  </t>
  </si>
  <si>
    <t>Secretaria Jurídica</t>
  </si>
  <si>
    <t>30/06/2021 30/09/2021</t>
  </si>
  <si>
    <r>
      <rPr>
        <rFont val="Arial"/>
        <b/>
        <color rgb="FF000000"/>
        <sz val="14.0"/>
      </rPr>
      <t xml:space="preserve">Subcomponente 4. 
</t>
    </r>
    <r>
      <rPr>
        <rFont val="Arial"/>
        <b val="0"/>
        <color rgb="FF000000"/>
        <sz val="14.0"/>
      </rPr>
      <t>Normativo y procedimental</t>
    </r>
  </si>
  <si>
    <t xml:space="preserve"> Promover la implementación de la Política Interna de protección de datos personales. </t>
  </si>
  <si>
    <t xml:space="preserve">1. Actas de seguimiento y control  de 4 mesas de trabajo con la participacion de las secretarías responsables de la proteccion de datos. </t>
  </si>
  <si>
    <t>Secretaría General
 Gerencia de Buen Gobierno</t>
  </si>
  <si>
    <t>Secretaría TIC, Secretaria de la Función Pública, Secretaría Jurídica y Secretaria General -Direccion de Gestion Documental</t>
  </si>
  <si>
    <t xml:space="preserve">Adoptar la caracterización de usuarios para garantizar la accesibilidad y atender las necesidades de los mismos. </t>
  </si>
  <si>
    <t>1. Informe consolidado semestralmente de la caracterización de usuario , realizada por cada una de las  Secretarías deL Sector Central de conformidad con los resultados obtenidos</t>
  </si>
  <si>
    <t>Entidades del Sector Central</t>
  </si>
  <si>
    <t>30/06/2021   31/12/2021</t>
  </si>
  <si>
    <r>
      <rPr>
        <rFont val="Arial"/>
        <b/>
        <color rgb="FF000000"/>
        <sz val="14.0"/>
      </rPr>
      <t xml:space="preserve">Subcomponente 5. </t>
    </r>
    <r>
      <rPr>
        <rFont val="Arial"/>
        <b val="0"/>
        <color rgb="FF000000"/>
        <sz val="14.0"/>
      </rPr>
      <t>Relacionamiento con el ciudadano</t>
    </r>
  </si>
  <si>
    <t>Salidas de la Unidad Móvil a los municipios del Departamento de Cundinamarca, para prestar servicios de atención al usuario.</t>
  </si>
  <si>
    <t xml:space="preserve">Informe y registro de número de municipios y  usuarios atendidos a través de la unidad móvil en servicio al usuario. </t>
  </si>
  <si>
    <t>Secretaría TIC</t>
  </si>
  <si>
    <t>5.2</t>
  </si>
  <si>
    <t xml:space="preserve">Descentralizar la oferta instritucional de la Gobernación de Cundinamarca a través de las Ferias de Servicios   de la Gobernación de Cundinamarca. </t>
  </si>
  <si>
    <t>Informe Ferias de Servicios presenciales y virtuales realizadas, con número de municipios y  usuarios participantes y atendidos.</t>
  </si>
  <si>
    <t>Todas las Secretarias del Sector Central y descentralizado.</t>
  </si>
  <si>
    <t>Plan Anticorrupción y de Atención al Ciudadano</t>
  </si>
  <si>
    <t>Componente 5:  Transparencia y Acceso a la Información</t>
  </si>
  <si>
    <t>Código:          E-DEAG-FR-049</t>
  </si>
  <si>
    <t>Versión:                               1</t>
  </si>
  <si>
    <t>Fecha de Aprobación:17/07/2017</t>
  </si>
  <si>
    <t>Indicadores</t>
  </si>
  <si>
    <t xml:space="preserve">Entidades y Direcciones cooperantes </t>
  </si>
  <si>
    <t>SEGUIMIENTO</t>
  </si>
  <si>
    <r>
      <rPr>
        <rFont val="Arial"/>
        <color rgb="FF000000"/>
        <sz val="14.0"/>
      </rPr>
      <t xml:space="preserve">Subcomponente 1. </t>
    </r>
    <r>
      <rPr>
        <rFont val="Arial"/>
        <color rgb="FF000000"/>
        <sz val="14.0"/>
      </rPr>
      <t>Lineamientos de Transparencia Activa</t>
    </r>
  </si>
  <si>
    <t>Actualización permanente de la información institucional registrada en el portal web y  micrositios de la Administración Departamental de conformidad con la normativa vigente</t>
  </si>
  <si>
    <t>100% de informacion actualizada en el portal web y micrositios</t>
  </si>
  <si>
    <t xml:space="preserve">No. de actualizaciones adelantadas /No.  publicaciones requeridas por la normativa vigente </t>
  </si>
  <si>
    <t xml:space="preserve">
Todas las entidades
Secretaría TIC
 Secretaría de 
Prensa y Comunicaciones
</t>
  </si>
  <si>
    <t xml:space="preserve">Publicar todos los documentos de los procesos contractuales en la plataforma SECOP II dentro de los pazos establecidos </t>
  </si>
  <si>
    <t>100% de documentos de los procesos contractuales publicados en SECOP II</t>
  </si>
  <si>
    <t xml:space="preserve">No. de procesos adelantados/No. de contratos publicados </t>
  </si>
  <si>
    <t>Secretaría Jurídica</t>
  </si>
  <si>
    <t>Dirección de Contratación</t>
  </si>
  <si>
    <t>Actualización  de los trámites en el SUIT</t>
  </si>
  <si>
    <t>Reportar el 100% de los trámites en el SUIT</t>
  </si>
  <si>
    <t>No. de actualizaciónes de trámites en el SUIT/ No. de trámites en el SUIT</t>
  </si>
  <si>
    <t xml:space="preserve">
Secretaría de Planeación</t>
  </si>
  <si>
    <t xml:space="preserve">Dirección de Infraestructura de Datos Espaciales y Estadísticos </t>
  </si>
  <si>
    <t>Actualizacion de los micrositios web de las entidades del sector central de  la Gobernación de Cundinamarca ( Estructura Organizacional, procedimientos,servicios, oferta institucional , funcionamiento, contratación).</t>
  </si>
  <si>
    <t xml:space="preserve">23 micrositios actualizados </t>
  </si>
  <si>
    <t xml:space="preserve">23 micrositios / No. de micrositios  </t>
  </si>
  <si>
    <t>Secretaria de Tic y Gerencia de Buen Gobierno</t>
  </si>
  <si>
    <t>Todas las entidades del Sector Central</t>
  </si>
  <si>
    <t>30/04/2021
30/08/2021
30/12/2021</t>
  </si>
  <si>
    <t xml:space="preserve">Hacer seguimiento a la actualización de las hojas de vida en el SIGEP para funcionarios y contratistas </t>
  </si>
  <si>
    <t>Tres seguimientos</t>
  </si>
  <si>
    <t>No. de seguimientos realizados/ No. de seguimientos propuestos</t>
  </si>
  <si>
    <r>
      <rPr>
        <rFont val="Arial"/>
        <color rgb="FF000000"/>
        <sz val="14.0"/>
      </rPr>
      <t xml:space="preserve">Subcomponente 2. </t>
    </r>
    <r>
      <rPr>
        <rFont val="Arial"/>
        <color rgb="FF000000"/>
        <sz val="14.0"/>
      </rPr>
      <t>Lineamientos de Transparencia Pasiva</t>
    </r>
  </si>
  <si>
    <t>Actualizar y publicar las preguntas frecuentes</t>
  </si>
  <si>
    <t>Listado de preguntas frecuentes actualizado y publicado</t>
  </si>
  <si>
    <t>No. de preguntas frecuentes, depuradas y actualizadas/ 
No. total de preguntas frecuentes</t>
  </si>
  <si>
    <t>Secretaría General
Secretaria de Prensa</t>
  </si>
  <si>
    <t>Adopción y socializaciòn manual para la defensa jurídica del Sector Central del Departamento de Cundinamarca, en el proceso Constitucional de Tutela.</t>
  </si>
  <si>
    <t>Adopción y Socialización manual de tutela.</t>
  </si>
  <si>
    <t>Manual /Socialización</t>
  </si>
  <si>
    <t>Dirección de Defensa Judicial y Extrajudicial</t>
  </si>
  <si>
    <t>Capacitación: Política de Prevenciòn del Daño Antijurídico del Sector Central del Departamento de Cundinamarca, adoptada mediante Decreto 386 de 2020.</t>
  </si>
  <si>
    <t>Capacitación</t>
  </si>
  <si>
    <t>No.de capacitaciones  propuestas/No.de capacitaciones realizadas</t>
  </si>
  <si>
    <r>
      <rPr>
        <rFont val="Arial"/>
        <color rgb="FF000000"/>
        <sz val="14.0"/>
      </rPr>
      <t xml:space="preserve">Subcomponente 3. </t>
    </r>
    <r>
      <rPr>
        <rFont val="Arial"/>
        <color rgb="FF000000"/>
        <sz val="14.0"/>
      </rPr>
      <t>Elaboración los Instrumentos de Gestión de la Información</t>
    </r>
  </si>
  <si>
    <t xml:space="preserve">Elaboración y adopción tres (3)  instrumentos archivísticos del programa de gestión documental:
a) Formato único de inventario documental -FUID
b) Hoja de control de prestamo de documentos 
c) modelo del sistema integrado de conservación
</t>
  </si>
  <si>
    <t>Instrumentos de gestión documental con el lleno de requisitos</t>
  </si>
  <si>
    <t>(3)  instrumentos archivísticos</t>
  </si>
  <si>
    <t xml:space="preserve">Secretaría General
</t>
  </si>
  <si>
    <t>Dirección de Gestión Documental.</t>
  </si>
  <si>
    <t xml:space="preserve">Prestar asistencia tecnica  a las entidades del Sector Central de la Gobernación de Cundinamarca en implementación de las TRD y del sistema de Gestión Documental </t>
  </si>
  <si>
    <t>1. Formato de  Asistencia Tecnica a las entidades del Sector Central de la Gobernación de Cundinamarca
2. Cronograma de Actividades</t>
  </si>
  <si>
    <t xml:space="preserve">No. De visitas programadas/ No. De visitas realizadas
</t>
  </si>
  <si>
    <t xml:space="preserve">Secretaría General </t>
  </si>
  <si>
    <t>Dirección de Gestión Documental</t>
  </si>
  <si>
    <t xml:space="preserve">Trimestral </t>
  </si>
  <si>
    <t xml:space="preserve">Velar por la publicación y actualización en  la pagina: (https://www.datos.gov.co  -  Datos Abiertos) de los siguientes instrumentos archivisticos:
a) Registro de Activos de Información
b) Programa de Gestión Documental
c) Índice de Información Clasificada y Reservada. </t>
  </si>
  <si>
    <t>Numero de instrumentos publicados y actualizados - (3) Instrumentos Archivisticos</t>
  </si>
  <si>
    <t>No. de instrumentos  /No.  Actualizaciones https://www.datos.gov.co  -  Datos Abiertos</t>
  </si>
  <si>
    <t>Actualización de los actos administrativos disponibles en linea para facilitar la consulta de los usuarios</t>
  </si>
  <si>
    <t>Publicacion del 100% de actos administrativos actualizado, disponibles en la web</t>
  </si>
  <si>
    <t>No. de actos administrativos actualizado y disponibles en la web/No. total de actos administrativos emitidos</t>
  </si>
  <si>
    <t>Todas las Entidades del Sector Central</t>
  </si>
  <si>
    <t xml:space="preserve">Publicacion de decretos y ordenanzas departamentales </t>
  </si>
  <si>
    <t>Publicacion del 100% de decretos y ordenanzas departamentales</t>
  </si>
  <si>
    <t>No. de actos decretos y ordenanzas departamentales actualizado y disponibles en la web/No. total de decretos y ordenanzas  emitidos</t>
  </si>
  <si>
    <t xml:space="preserve">Secretaria General </t>
  </si>
  <si>
    <t xml:space="preserve">Despacho del Gobernador y  Secretaria Juridica  </t>
  </si>
  <si>
    <r>
      <rPr>
        <rFont val="Arial"/>
        <color rgb="FF000000"/>
        <sz val="14.0"/>
      </rPr>
      <t xml:space="preserve">Subcomponente 4. </t>
    </r>
    <r>
      <rPr>
        <rFont val="Arial"/>
        <color rgb="FF000000"/>
        <sz val="14.0"/>
      </rPr>
      <t>Criterio diferencial de accesibilidad</t>
    </r>
  </si>
  <si>
    <t xml:space="preserve">Disponer de herramientas que faciliten la interacción de los usuarios en condición de discapacidad visual y auditiva en en la Gobernación de Cundinamarca. 
</t>
  </si>
  <si>
    <t xml:space="preserve">Adoptar 2 herramientas que atiendan a los criterios de accesibilidad. 
</t>
  </si>
  <si>
    <t xml:space="preserve">Numero de Herramientas adoptadas. 
</t>
  </si>
  <si>
    <t xml:space="preserve">
Secretaria General
Secretaria de Desarrollo Social
</t>
  </si>
  <si>
    <t>Secretaria de la Función Publica y Empresa Inmobiliaria y de Servicios Logisticos de Cundiamarca</t>
  </si>
  <si>
    <t>Elaboración, socialización,  implementación  de la guía diferencial de acceso a la información según el usuario</t>
  </si>
  <si>
    <t>Guía elaborada,socializada e implementada</t>
  </si>
  <si>
    <t>No. de guías elaboradas/ No. de guías propuestas</t>
  </si>
  <si>
    <t>Secretaría de Desarrollo Social</t>
  </si>
  <si>
    <r>
      <rPr>
        <rFont val="Arial"/>
        <color rgb="FF000000"/>
        <sz val="14.0"/>
      </rPr>
      <t xml:space="preserve">Subcomponente 5.
</t>
    </r>
    <r>
      <rPr>
        <rFont val="Arial"/>
        <color rgb="FF000000"/>
        <sz val="14.0"/>
      </rPr>
      <t>Monitoreo del Acceso a la Información Pública</t>
    </r>
  </si>
  <si>
    <t>Realizar de manera aleatoria  cliente oculto para evaluar  el servicio que se presta a través de los canales; presencial, telefónico y virtual, dispuestos por la Administración Departamental y generar recomendaciones</t>
  </si>
  <si>
    <t>Aplicar cliente oculto a todas la dependencias del sector central durante el 2021 y rendir informe semestral de resultados</t>
  </si>
  <si>
    <t xml:space="preserve">No.de dependencias monitoredas / Total dependecias de la Administración Departamental 
</t>
  </si>
  <si>
    <t xml:space="preserve">30/06/2021
30/11/2021
</t>
  </si>
  <si>
    <t>Medición del tiempo de respuesta a las PQRSDF</t>
  </si>
  <si>
    <t>Informe de indicador oportunidad de respuesta a PQRSDF</t>
  </si>
  <si>
    <t xml:space="preserve">Informe trimestral  de oportunidad de respuesta
</t>
  </si>
  <si>
    <t>Estrategia de Participación Ciudadana en la Gestión Pública</t>
  </si>
  <si>
    <t>POLÍTICA PÚBLICA DE PARTICIPACIÓN CIUDADANA PARA EL DEPARTAMENTO DE CUNDINAMARCA 
Ordenanza No. 0106/2019</t>
  </si>
  <si>
    <t>Fase del Ciclo de la Gestión</t>
  </si>
  <si>
    <t>Formato de Planeación de la Participación</t>
  </si>
  <si>
    <t>Objetivo de la Actividad</t>
  </si>
  <si>
    <t>Meta o Producto</t>
  </si>
  <si>
    <t xml:space="preserve">Indicador </t>
  </si>
  <si>
    <t>Fecha Programada</t>
  </si>
  <si>
    <t>Procesos</t>
  </si>
  <si>
    <t xml:space="preserve">Socializar  la Política Pública de Participación Ciudadana por solicitud de los municipios del Departamento                  </t>
  </si>
  <si>
    <t>Conocimiento y acceso a la información</t>
  </si>
  <si>
    <t xml:space="preserve"> Política Pública de Participación Ciudadana socializada a municipios del Departamento que lo soliciten</t>
  </si>
  <si>
    <t># de socializaciones realizadas / # de solicitudes recibidas</t>
  </si>
  <si>
    <t>Secretaría de Gobierno - Dirección de Asuntos Municipales</t>
  </si>
  <si>
    <t xml:space="preserve">Secretarias sector central </t>
  </si>
  <si>
    <t>Fortalecer  los espacios de participación existentes en el Departamento de Cundinamarca</t>
  </si>
  <si>
    <t>Aumentar la incidencia de los espacios y mecanismos de participación en la toma  de decisiones de interés público</t>
  </si>
  <si>
    <t>Garantizar el 100% de participación efectiva en los escenarios existentes</t>
  </si>
  <si>
    <t># de ciudadanos que participan</t>
  </si>
  <si>
    <t>Realizar mesas de trabajo para articular la destinación de recursos del presupuesto, para actividades de participación ciudadana</t>
  </si>
  <si>
    <t>Incrementar la destinación de recursos para el fomento de la participación ciudadana</t>
  </si>
  <si>
    <t>Aumentar en un 20% los recursos destinados para el fomento de la participación ciudadana</t>
  </si>
  <si>
    <t xml:space="preserve">Recursos </t>
  </si>
  <si>
    <t>Estrategias</t>
  </si>
  <si>
    <t>Desarrollar actividades que permitan promover y fortalecer en los estudiantes de grados 10° y 11°, la cultura de la participación ciudadana</t>
  </si>
  <si>
    <t>Fomentar la cultura de participación ciudadana en estudiantes de educación media</t>
  </si>
  <si>
    <t>Promover la cultura de la participación ciudadana en los estudiantes de los grados 10 y 11, en el 20% de las Instituciones Educativas de municipios no certificados del Departamento de Cundinamarca</t>
  </si>
  <si>
    <t xml:space="preserve">% de Instituciones Educativas de municipios no certificados del departamento  que hicieron parte activa de actividades de promoción y fortalecimiento de la cultura de la participación ciudadana </t>
  </si>
  <si>
    <t>Secretaría de Educación</t>
  </si>
  <si>
    <t>Atender las solicitudes de acompañamiento o asesoría en materia de participación ciudadana</t>
  </si>
  <si>
    <t>Brindar asistencia técnica en mecanismos de participación, sus instancias, formulación de políticas públicas, veedurias, consejos y comités de orden Departamental y Municipal</t>
  </si>
  <si>
    <t>Atender el 100% de solicitudes recibidas</t>
  </si>
  <si>
    <t># de solicitudes atentidas /# solicitudes recibidas</t>
  </si>
  <si>
    <t>Dirección de Asuntos Municipales</t>
  </si>
  <si>
    <t>Revisión e implementación del  modelo  de presupuestos participativos en el Departamento de Cundinamarca</t>
  </si>
  <si>
    <t>Incorporar de forma progresiva y metodológica la práctica de presupuestos participativos en el Departamento de Cundinamarca</t>
  </si>
  <si>
    <t>Modelo implementado progresivamente</t>
  </si>
  <si>
    <t># de solicitudes atentidas</t>
  </si>
  <si>
    <t xml:space="preserve">Creación o dotación de oficinas, direcciones, coordinaciones  o delegación de un referente de participación en los 116 municipios </t>
  </si>
  <si>
    <t>Integrar acciones destinadas a proveer recursos técnicos, físicos y humanos</t>
  </si>
  <si>
    <t xml:space="preserve">Acompañamiento a la creación de oficinas, direcciones, coordinaciones  o delegación de un referente de participación en los 116 municipios </t>
  </si>
  <si>
    <t xml:space="preserve"># de municipios acompañados </t>
  </si>
  <si>
    <t>Secretaría de Gobierno</t>
  </si>
  <si>
    <t xml:space="preserve"> Implementar la herramienta tecnológica CUNCEJAAP</t>
  </si>
  <si>
    <t>Facilitar el diálogo con los Concejales frente a la Administración Departamental</t>
  </si>
  <si>
    <t xml:space="preserve">Socialización  y sostenibilidad del desarrollo tecnológico </t>
  </si>
  <si>
    <t xml:space="preserve"> # de asistencias realizadas a los concejales </t>
  </si>
  <si>
    <t xml:space="preserve">Implementar la Política Pública de Participación Ciudadana </t>
  </si>
  <si>
    <t>Cumplimiento ordenanza 0106 de 2019</t>
  </si>
  <si>
    <t xml:space="preserve"> Politica Pública de Participación Ciudadana implementada en el 12 %  del  territorio Departamental</t>
  </si>
  <si>
    <t>% de avance de la implemetación</t>
  </si>
  <si>
    <t>2.7</t>
  </si>
  <si>
    <t>Fomentar la creación y particpación de veedurías ciudadanas para el programa de alimentación escolar en los municipios no certificados del Departamento</t>
  </si>
  <si>
    <r>
      <rPr>
        <rFont val="Calibri"/>
        <color rgb="FF000000"/>
        <sz val="11.0"/>
      </rPr>
      <t>Realizar acompañamiento al programa de alimentaci</t>
    </r>
    <r>
      <rPr>
        <rFont val="Calibri"/>
        <color rgb="FF000000"/>
        <sz val="11.0"/>
      </rPr>
      <t xml:space="preserve">ón escolar a través de veedurías municipales </t>
    </r>
  </si>
  <si>
    <t>Brindar a 200.000 niños, niñas y adolescentes matriculados en las IED la alimentación escolar anualmente.</t>
  </si>
  <si>
    <t>#  de veedurías conformadas por municipio referente al programa de alimentación escolar</t>
  </si>
  <si>
    <t>Secretaría de Educación
Dirección de Cobertura</t>
  </si>
  <si>
    <t>Seguimiento y evaluación</t>
  </si>
  <si>
    <t>Convocar a sesión al Consejo Departamental de Participación Ciudadana</t>
  </si>
  <si>
    <t xml:space="preserve">Evaluar la implementación de la Política Pública de Participación Ciudadana </t>
  </si>
  <si>
    <t>Dos sesiones del Consejo Departamental de Participación Ciudadana</t>
  </si>
  <si>
    <t># de sesiones del consejos realizadas</t>
  </si>
  <si>
    <t>Informe anual ante la Asamblea Departamental</t>
  </si>
  <si>
    <t xml:space="preserve">El segundo semestre de cada año se presentará un informe de la implementación de la Política Pública de Participación Ciudadana </t>
  </si>
  <si>
    <t>Informe Presentado</t>
  </si>
  <si>
    <t># de informes presentados ante la Asamblea Departamental</t>
  </si>
  <si>
    <t>Encuesta bienal</t>
  </si>
  <si>
    <t xml:space="preserve">Establecer el impacto a mediano y largo plazo, y verificar la evolución de las metas de resultado en la implementación de la Política Pública de Participación Ciudadana </t>
  </si>
  <si>
    <t xml:space="preserve"># de informes presentados ante el Consejo Departamental de Participación Ciudadana </t>
  </si>
  <si>
    <t>Factor de causa</t>
  </si>
  <si>
    <t>Clase de riesgo</t>
  </si>
  <si>
    <t>Posibilidad de ocurrencia</t>
  </si>
  <si>
    <t>Impacto en la confidencialidad de la informacion</t>
  </si>
  <si>
    <t>Impacto de credibilidad o imagen</t>
  </si>
  <si>
    <t>Impacto legal</t>
  </si>
  <si>
    <t>Impacto operativo</t>
  </si>
  <si>
    <t>Personas</t>
  </si>
  <si>
    <t>Estratégico</t>
  </si>
  <si>
    <t>Nivel</t>
  </si>
  <si>
    <t>Descriptor</t>
  </si>
  <si>
    <t>Descripción</t>
  </si>
  <si>
    <t>Tipos de impacto</t>
  </si>
  <si>
    <t xml:space="preserve">Tipo de control </t>
  </si>
  <si>
    <t>Metodo</t>
  </si>
  <si>
    <t>Imagen</t>
  </si>
  <si>
    <t>Rara vez</t>
  </si>
  <si>
    <t>El evento puede ocurrir solo en circunstancias excepcionales</t>
  </si>
  <si>
    <t>Se presentó una vez en los ultimos cinco años</t>
  </si>
  <si>
    <t>Insignificante</t>
  </si>
  <si>
    <t>Si el evento se presentara se afectaría la información de una persona</t>
  </si>
  <si>
    <t>Si el evento se presentara se afectaría la imagen institucional en un ciudadano</t>
  </si>
  <si>
    <t>Si el evento se presentara la gobernación tendria que pagar multas</t>
  </si>
  <si>
    <t>Confidencialidad de la información</t>
  </si>
  <si>
    <t>Si</t>
  </si>
  <si>
    <t>Sistemas de información</t>
  </si>
  <si>
    <t>Operativo</t>
  </si>
  <si>
    <t>Improbable</t>
  </si>
  <si>
    <t>El evento puede ocurrir en algun momento</t>
  </si>
  <si>
    <t>Se presentó una vez en los ultimos tres años</t>
  </si>
  <si>
    <t>Menor</t>
  </si>
  <si>
    <t>Si el evento se presentara se afectaría la información de un grupo de personas</t>
  </si>
  <si>
    <t>Si el evento se presentara se afectaría la imagen institucional en un grupo de ciudadanos</t>
  </si>
  <si>
    <t>Si el evento se presentara la gobernación recibiria demandas</t>
  </si>
  <si>
    <t>Credibilidad o imagen</t>
  </si>
  <si>
    <t>Correctivo</t>
  </si>
  <si>
    <t>No</t>
  </si>
  <si>
    <t>Infraestructura</t>
  </si>
  <si>
    <t>Financiero</t>
  </si>
  <si>
    <t>Posible</t>
  </si>
  <si>
    <t>El evento podría ocurrir en algun momento</t>
  </si>
  <si>
    <t>Se presentó una vez en los ultimos dos años</t>
  </si>
  <si>
    <t>Moderado</t>
  </si>
  <si>
    <t>Si el evento se presentara se afectaría la información de todo un proceso</t>
  </si>
  <si>
    <t>Si el evento se presentara se afectaría la imagen institucional a nivel local (un municipio)</t>
  </si>
  <si>
    <t>Si el evento se presentara habrian investigaciones disciplinarias</t>
  </si>
  <si>
    <t>Si el evento se presentara habria retraso en las actividades</t>
  </si>
  <si>
    <t>Legal</t>
  </si>
  <si>
    <t>Información</t>
  </si>
  <si>
    <t>Cumplimiento</t>
  </si>
  <si>
    <t>Probable</t>
  </si>
  <si>
    <t>El evento probablemente ocurrirá en la mayoria de las circunstancias</t>
  </si>
  <si>
    <t>Se presentó una vez en el ultimo año</t>
  </si>
  <si>
    <t>Mayor</t>
  </si>
  <si>
    <t>Si el evento se presentara se afectaría la información institucional</t>
  </si>
  <si>
    <t>Si el evento se presentara se afectaría la imagen institucional a nivel departamental (dos o más municipios)</t>
  </si>
  <si>
    <t>Si el evento se presentara habrian investigaciones fiscales</t>
  </si>
  <si>
    <t>Si el evento se presentara habria intermitencia en el servicio</t>
  </si>
  <si>
    <t>No hay control</t>
  </si>
  <si>
    <t>Recursos Financieros</t>
  </si>
  <si>
    <t>Tecnológico</t>
  </si>
  <si>
    <t>Casi seguro</t>
  </si>
  <si>
    <t>Se esperá que el evento ocurra en la mayoria de las circunstancias</t>
  </si>
  <si>
    <t>Se presentó mas de una vez en el ultimo año</t>
  </si>
  <si>
    <t>Catastrofico</t>
  </si>
  <si>
    <t>Si el evento se presentara se afectaría la información estrategica de la entidad</t>
  </si>
  <si>
    <t>Si el evento se presentara se afectaría la imagen institucional a nivel nacional</t>
  </si>
  <si>
    <t>Si el evento se presentara habria intervención o sanción</t>
  </si>
  <si>
    <t>Si el evento se presentara habria paro total del proceso</t>
  </si>
  <si>
    <t>Recursos Físicos</t>
  </si>
  <si>
    <t>Corrupción</t>
  </si>
  <si>
    <t>1-Insignificante</t>
  </si>
  <si>
    <t>2-Menor</t>
  </si>
  <si>
    <t>3-Moderado</t>
  </si>
  <si>
    <t>4-Mayor</t>
  </si>
  <si>
    <t>5-Catastrofico</t>
  </si>
  <si>
    <t>1-Raro</t>
  </si>
  <si>
    <t>2-Improbable</t>
  </si>
  <si>
    <t>3-Posible</t>
  </si>
  <si>
    <t>4-Probable</t>
  </si>
  <si>
    <t>5-Casi seguro</t>
  </si>
  <si>
    <t>1-RARO</t>
  </si>
  <si>
    <t>1-INSIGNIFICANTE</t>
  </si>
  <si>
    <t>1-Baja</t>
  </si>
  <si>
    <t>2-MENOR</t>
  </si>
  <si>
    <t>2-Baja</t>
  </si>
  <si>
    <t>3-MODERADO</t>
  </si>
  <si>
    <t>3-Moderada</t>
  </si>
  <si>
    <t>4-MAYOR</t>
  </si>
  <si>
    <t>4-Alta</t>
  </si>
  <si>
    <t>5-CATASTRÓFICO</t>
  </si>
  <si>
    <t>5-Extrema</t>
  </si>
  <si>
    <t>2-IMPROBABLE</t>
  </si>
  <si>
    <t>4-Baja</t>
  </si>
  <si>
    <t>6-Moderada</t>
  </si>
  <si>
    <t>8-Alta</t>
  </si>
  <si>
    <t>10-Extrema</t>
  </si>
  <si>
    <t>3-POSIBLE</t>
  </si>
  <si>
    <t>3-Baja</t>
  </si>
  <si>
    <t>9-Alta</t>
  </si>
  <si>
    <t>12-Extrema</t>
  </si>
  <si>
    <t>15-Extrema</t>
  </si>
  <si>
    <t>4-PROBABLE</t>
  </si>
  <si>
    <t>4-Moderada</t>
  </si>
  <si>
    <t>12-Alta</t>
  </si>
  <si>
    <t>16-Extrema</t>
  </si>
  <si>
    <t>20-Extrema</t>
  </si>
  <si>
    <t>5-CASI SEGURO</t>
  </si>
  <si>
    <t>5-Alta</t>
  </si>
  <si>
    <t>10-Alta</t>
  </si>
  <si>
    <t>25-Extrema</t>
  </si>
  <si>
    <t>5-Moderado</t>
  </si>
  <si>
    <t>5-Moderada</t>
  </si>
  <si>
    <t>10-Mayor</t>
  </si>
  <si>
    <t>20-Catastrófico</t>
  </si>
  <si>
    <t>5-MODERADO</t>
  </si>
  <si>
    <t>10-Moderada</t>
  </si>
  <si>
    <t>10-MAYOR</t>
  </si>
  <si>
    <t>20-Alta</t>
  </si>
  <si>
    <t>20-CATASTRÓFICO</t>
  </si>
  <si>
    <t>40-Extrema</t>
  </si>
  <si>
    <t>15-Alta</t>
  </si>
  <si>
    <t>30-Extrema</t>
  </si>
  <si>
    <t>60-Extrema</t>
  </si>
  <si>
    <t>80-Extrema</t>
  </si>
  <si>
    <t>50-Extrema</t>
  </si>
  <si>
    <t>100-Extrema</t>
  </si>
</sst>
</file>

<file path=xl/styles.xml><?xml version="1.0" encoding="utf-8"?>
<styleSheet xmlns="http://schemas.openxmlformats.org/spreadsheetml/2006/main" xmlns:x14ac="http://schemas.microsoft.com/office/spreadsheetml/2009/9/ac" xmlns:mc="http://schemas.openxmlformats.org/markup-compatibility/2006">
  <numFmts count="6">
    <numFmt numFmtId="164" formatCode="[$-240A]d&quot; de &quot;mmmm&quot; de &quot;yyyy"/>
    <numFmt numFmtId="165" formatCode="_-* #,##0.000_-;\-* #,##0.000_-;_-* &quot;-&quot;??_-;_-@"/>
    <numFmt numFmtId="166" formatCode="_-* #,##0.00_-;\-* #,##0.00_-;_-* &quot;-&quot;??_-;_-@"/>
    <numFmt numFmtId="167" formatCode="0.0%"/>
    <numFmt numFmtId="168" formatCode="0.000"/>
    <numFmt numFmtId="169" formatCode="d/mm/yyyy"/>
  </numFmts>
  <fonts count="54">
    <font>
      <sz val="11.0"/>
      <color rgb="FF000000"/>
      <name val="Calibri"/>
    </font>
    <font>
      <sz val="10.0"/>
      <name val="Arial"/>
    </font>
    <font>
      <b/>
      <sz val="14.0"/>
      <color rgb="FF000000"/>
      <name val="Tahoma"/>
    </font>
    <font/>
    <font>
      <sz val="14.0"/>
      <color rgb="FF000000"/>
      <name val="Tahoma"/>
    </font>
    <font>
      <b/>
      <sz val="22.0"/>
      <color rgb="FF000000"/>
      <name val="Calibri"/>
    </font>
    <font>
      <b/>
      <sz val="18.0"/>
      <color rgb="FF000000"/>
      <name val="Calibri"/>
    </font>
    <font>
      <sz val="16.0"/>
      <color rgb="FF000000"/>
      <name val="Calibri"/>
    </font>
    <font>
      <b/>
      <sz val="16.0"/>
      <color rgb="FF000000"/>
      <name val="Calibri"/>
    </font>
    <font>
      <sz val="14.0"/>
      <name val="Arial"/>
    </font>
    <font>
      <sz val="12.0"/>
      <color rgb="FFFF0000"/>
      <name val="Arial"/>
    </font>
    <font>
      <sz val="14.0"/>
      <color rgb="FF000000"/>
      <name val="Arial"/>
    </font>
    <font>
      <sz val="11.0"/>
      <color rgb="FF000000"/>
      <name val="Arial Narrow"/>
    </font>
    <font>
      <b/>
      <sz val="14.0"/>
      <color rgb="FFFFFFFF"/>
      <name val="Arial Narrow"/>
    </font>
    <font>
      <sz val="14.0"/>
      <color rgb="FFFFFFFF"/>
      <name val="Arial Narrow"/>
    </font>
    <font>
      <sz val="11.0"/>
      <color rgb="FFFFFFFF"/>
      <name val="Arial Narrow"/>
    </font>
    <font>
      <b/>
      <sz val="9.0"/>
      <color rgb="FF000000"/>
      <name val="Arial Narrow"/>
    </font>
    <font>
      <sz val="12.0"/>
      <color rgb="FF000000"/>
      <name val="Arial Narrow"/>
    </font>
    <font>
      <b/>
      <sz val="11.0"/>
      <color rgb="FFFFFFFF"/>
      <name val="Arial Narrow"/>
    </font>
    <font>
      <sz val="11.0"/>
      <color rgb="FFFFFFFF"/>
      <name val="Calibri"/>
    </font>
    <font>
      <b/>
      <sz val="10.0"/>
      <color rgb="FFFFFFFF"/>
      <name val="Arial Narrow"/>
    </font>
    <font>
      <sz val="11.0"/>
      <name val="Arial Narrow"/>
    </font>
    <font>
      <b/>
      <sz val="11.0"/>
      <color rgb="FF000000"/>
      <name val="Arial Narrow"/>
    </font>
    <font>
      <sz val="9.0"/>
      <color rgb="FF000000"/>
      <name val="Arial Narrow"/>
    </font>
    <font>
      <sz val="11.0"/>
      <color rgb="FF000000"/>
      <name val="Tahoma"/>
    </font>
    <font>
      <b/>
      <sz val="16.0"/>
      <color rgb="FF000000"/>
      <name val="Tahoma"/>
    </font>
    <font>
      <b/>
      <sz val="14.0"/>
      <color rgb="FF000000"/>
      <name val="Calibri"/>
    </font>
    <font>
      <b/>
      <sz val="20.0"/>
      <color rgb="FF000000"/>
      <name val="Calibri"/>
    </font>
    <font>
      <b/>
      <sz val="12.0"/>
      <color rgb="FF333300"/>
      <name val="Sansserif"/>
    </font>
    <font>
      <b/>
      <sz val="12.0"/>
      <color rgb="FF000000"/>
      <name val="Sansserif"/>
    </font>
    <font>
      <sz val="10.0"/>
      <color rgb="FF000000"/>
      <name val="Sansserif"/>
    </font>
    <font>
      <b/>
      <sz val="16.0"/>
      <name val="Arial"/>
    </font>
    <font>
      <b/>
      <sz val="12.0"/>
      <name val="Calibri"/>
    </font>
    <font>
      <sz val="12.0"/>
      <color rgb="FF000000"/>
      <name val="Calibri"/>
    </font>
    <font>
      <sz val="12.0"/>
      <name val="Calibri"/>
    </font>
    <font>
      <sz val="12.0"/>
      <color rgb="FF000000"/>
      <name val="Tahoma"/>
    </font>
    <font>
      <b/>
      <sz val="14.0"/>
      <color rgb="FF000000"/>
      <name val="Arial"/>
    </font>
    <font>
      <b/>
      <sz val="10.0"/>
      <name val="Arial"/>
    </font>
    <font>
      <b/>
      <sz val="9.0"/>
      <color rgb="FF000000"/>
      <name val="Arial"/>
    </font>
    <font>
      <b/>
      <sz val="12.0"/>
      <color rgb="FF000000"/>
      <name val="Arial"/>
    </font>
    <font>
      <sz val="11.0"/>
      <name val="Arial"/>
    </font>
    <font>
      <b/>
      <sz val="12.0"/>
      <name val="Arial"/>
    </font>
    <font>
      <i/>
      <sz val="12.0"/>
      <color rgb="FF4472C4"/>
      <name val="Calibri"/>
    </font>
    <font>
      <i/>
      <sz val="11.0"/>
      <color rgb="FF4472C4"/>
      <name val="Calibri"/>
    </font>
    <font>
      <sz val="18.0"/>
      <color rgb="FF000000"/>
      <name val="Calibri"/>
    </font>
    <font>
      <sz val="14.0"/>
      <color rgb="FFFF0000"/>
      <name val="Arial"/>
    </font>
    <font>
      <sz val="11.0"/>
      <name val="Calibri"/>
    </font>
    <font>
      <b/>
      <sz val="20.0"/>
      <name val="Calibri"/>
    </font>
    <font>
      <b/>
      <sz val="14.0"/>
      <name val="Calibri"/>
    </font>
    <font>
      <b/>
      <sz val="14.0"/>
      <name val="Arial"/>
    </font>
    <font>
      <sz val="10.0"/>
      <color rgb="FF000000"/>
      <name val="Arial"/>
    </font>
    <font>
      <b/>
      <sz val="10.0"/>
      <color rgb="FF000000"/>
      <name val="Arial"/>
    </font>
    <font>
      <sz val="11.0"/>
      <name val="Verdana"/>
    </font>
    <font>
      <b/>
      <sz val="11.0"/>
      <name val="Calibri"/>
    </font>
  </fonts>
  <fills count="18">
    <fill>
      <patternFill patternType="none"/>
    </fill>
    <fill>
      <patternFill patternType="lightGray"/>
    </fill>
    <fill>
      <patternFill patternType="solid">
        <fgColor rgb="FFFFFFFF"/>
        <bgColor rgb="FFFFFFFF"/>
      </patternFill>
    </fill>
    <fill>
      <patternFill patternType="solid">
        <fgColor rgb="FFBDD6EE"/>
        <bgColor rgb="FFBDD6EE"/>
      </patternFill>
    </fill>
    <fill>
      <patternFill patternType="solid">
        <fgColor rgb="FFDEEAF6"/>
        <bgColor rgb="FFDEEAF6"/>
      </patternFill>
    </fill>
    <fill>
      <patternFill patternType="solid">
        <fgColor rgb="FF0070C0"/>
        <bgColor rgb="FF0070C0"/>
      </patternFill>
    </fill>
    <fill>
      <patternFill patternType="solid">
        <fgColor rgb="FF5B9BD5"/>
        <bgColor rgb="FF5B9BD5"/>
      </patternFill>
    </fill>
    <fill>
      <patternFill patternType="solid">
        <fgColor rgb="FF2F5496"/>
        <bgColor rgb="FF2F5496"/>
      </patternFill>
    </fill>
    <fill>
      <patternFill patternType="solid">
        <fgColor rgb="FFCCCCCC"/>
        <bgColor rgb="FFCCCCCC"/>
      </patternFill>
    </fill>
    <fill>
      <patternFill patternType="solid">
        <fgColor rgb="FFBDD7EE"/>
        <bgColor rgb="FFBDD7EE"/>
      </patternFill>
    </fill>
    <fill>
      <patternFill patternType="solid">
        <fgColor rgb="FFDDEBF7"/>
        <bgColor rgb="FFDDEBF7"/>
      </patternFill>
    </fill>
    <fill>
      <patternFill patternType="solid">
        <fgColor rgb="FFFFFF00"/>
        <bgColor rgb="FFFFFF00"/>
      </patternFill>
    </fill>
    <fill>
      <patternFill patternType="solid">
        <fgColor rgb="FFD9E2F3"/>
        <bgColor rgb="FFD9E2F3"/>
      </patternFill>
    </fill>
    <fill>
      <patternFill patternType="solid">
        <fgColor rgb="FFE8EDF2"/>
        <bgColor rgb="FFE8EDF2"/>
      </patternFill>
    </fill>
    <fill>
      <patternFill patternType="solid">
        <fgColor rgb="FF50E617"/>
        <bgColor rgb="FF50E617"/>
      </patternFill>
    </fill>
    <fill>
      <patternFill patternType="solid">
        <fgColor rgb="FFF7FE2E"/>
        <bgColor rgb="FFF7FE2E"/>
      </patternFill>
    </fill>
    <fill>
      <patternFill patternType="solid">
        <fgColor rgb="FFFE9A2E"/>
        <bgColor rgb="FFFE9A2E"/>
      </patternFill>
    </fill>
    <fill>
      <patternFill patternType="solid">
        <fgColor rgb="FFFF3714"/>
        <bgColor rgb="FFFF3714"/>
      </patternFill>
    </fill>
  </fills>
  <borders count="142">
    <border/>
    <border>
      <left/>
      <right/>
      <top style="thin">
        <color rgb="FF000000"/>
      </top>
    </border>
    <border>
      <left style="thin">
        <color rgb="FF000000"/>
      </left>
      <top style="thin">
        <color rgb="FF000000"/>
      </top>
    </border>
    <border>
      <top style="thin">
        <color rgb="FF000000"/>
      </top>
    </border>
    <border>
      <right style="medium">
        <color rgb="FF000000"/>
      </right>
      <top style="thin">
        <color rgb="FF000000"/>
      </top>
    </border>
    <border>
      <left style="medium">
        <color rgb="FF000000"/>
      </left>
      <right style="medium">
        <color rgb="FF000000"/>
      </right>
      <top style="medium">
        <color rgb="FF000000"/>
      </top>
      <bottom style="medium">
        <color rgb="FF000000"/>
      </bottom>
    </border>
    <border>
      <left/>
      <right/>
    </border>
    <border>
      <left style="thin">
        <color rgb="FF000000"/>
      </left>
      <bottom/>
    </border>
    <border>
      <bottom/>
    </border>
    <border>
      <right style="medium">
        <color rgb="FF000000"/>
      </right>
      <bottom/>
    </border>
    <border>
      <left style="thin">
        <color rgb="FF000000"/>
      </left>
      <top/>
    </border>
    <border>
      <top/>
    </border>
    <border>
      <right style="medium">
        <color rgb="FF000000"/>
      </right>
      <top/>
    </border>
    <border>
      <left style="thin">
        <color rgb="FF000000"/>
      </left>
      <bottom style="thin">
        <color rgb="FF000000"/>
      </bottom>
    </border>
    <border>
      <bottom style="thin">
        <color rgb="FF000000"/>
      </bottom>
    </border>
    <border>
      <right style="medium">
        <color rgb="FF000000"/>
      </right>
      <bottom style="thin">
        <color rgb="FF000000"/>
      </bottom>
    </border>
    <border>
      <left/>
      <right/>
      <bottom/>
    </border>
    <border>
      <right style="medium">
        <color rgb="FF000000"/>
      </right>
    </border>
    <border>
      <left style="medium">
        <color rgb="FF000000"/>
      </left>
      <top style="medium">
        <color rgb="FF000000"/>
      </top>
      <bottom style="medium">
        <color rgb="FF000000"/>
      </bottom>
    </border>
    <border>
      <top style="medium">
        <color rgb="FF000000"/>
      </top>
      <bottom style="medium">
        <color rgb="FF000000"/>
      </bottom>
    </border>
    <border>
      <right style="medium">
        <color rgb="FF000000"/>
      </right>
      <top style="medium">
        <color rgb="FF000000"/>
      </top>
      <bottom style="medium">
        <color rgb="FF000000"/>
      </bottom>
    </border>
    <border>
      <left style="medium">
        <color rgb="FF000000"/>
      </left>
      <top style="medium">
        <color rgb="FF000000"/>
      </top>
      <bottom/>
    </border>
    <border>
      <top style="medium">
        <color rgb="FF000000"/>
      </top>
      <bottom/>
    </border>
    <border>
      <right style="medium">
        <color rgb="FF000000"/>
      </right>
      <top style="medium">
        <color rgb="FF000000"/>
      </top>
      <bottom/>
    </border>
    <border>
      <left style="medium">
        <color rgb="FF5B9BD5"/>
      </left>
      <right style="medium">
        <color rgb="FF5B9BD5"/>
      </right>
      <top style="medium">
        <color rgb="FF5B9BD5"/>
      </top>
      <bottom style="medium">
        <color rgb="FF5B9BD5"/>
      </bottom>
    </border>
    <border>
      <left style="medium">
        <color rgb="FF5B9BD5"/>
      </left>
      <top style="medium">
        <color rgb="FF5B9BD5"/>
      </top>
      <bottom style="medium">
        <color rgb="FF5B9BD5"/>
      </bottom>
    </border>
    <border>
      <right style="medium">
        <color rgb="FF5B9BD5"/>
      </right>
      <top style="medium">
        <color rgb="FF5B9BD5"/>
      </top>
      <bottom style="medium">
        <color rgb="FF5B9BD5"/>
      </bottom>
    </border>
    <border>
      <left style="medium">
        <color rgb="FF5B9BD5"/>
      </left>
      <right style="medium">
        <color rgb="FF5B9BD5"/>
      </right>
      <top style="medium">
        <color rgb="FF5B9BD5"/>
      </top>
    </border>
    <border>
      <left style="medium">
        <color rgb="FF5B9BD5"/>
      </left>
      <right style="medium">
        <color rgb="FF5B9BD5"/>
      </right>
      <bottom style="medium">
        <color rgb="FF5B9BD5"/>
      </bottom>
    </border>
    <border>
      <left style="medium">
        <color rgb="FF5B9BD5"/>
      </left>
      <right style="medium">
        <color rgb="FF5B9BD5"/>
      </right>
    </border>
    <border>
      <left/>
      <right/>
      <top/>
      <bottom/>
    </border>
    <border>
      <right style="thin">
        <color rgb="FF000000"/>
      </right>
      <top style="thin">
        <color rgb="FF000000"/>
      </top>
    </border>
    <border>
      <left style="thin">
        <color rgb="FF000000"/>
      </left>
      <right style="thin">
        <color rgb="FF000000"/>
      </right>
      <top style="thin">
        <color rgb="FF000000"/>
      </top>
      <bottom style="thin">
        <color rgb="FF000000"/>
      </bottom>
    </border>
    <border>
      <left style="thin">
        <color rgb="FF000000"/>
      </left>
    </border>
    <border>
      <right style="thin">
        <color rgb="FF000000"/>
      </right>
    </border>
    <border>
      <left style="thin">
        <color rgb="FF000000"/>
      </left>
      <right style="thin">
        <color rgb="FF000000"/>
      </right>
      <top style="thin">
        <color rgb="FF000000"/>
      </top>
    </border>
    <border>
      <right style="thin">
        <color rgb="FF000000"/>
      </right>
      <bottom style="thin">
        <color rgb="FF000000"/>
      </bottom>
    </border>
    <border>
      <left style="thin">
        <color rgb="FF000000"/>
      </left>
      <right style="thin">
        <color rgb="FF000000"/>
      </right>
      <bottom style="thin">
        <color rgb="FF000000"/>
      </bottom>
    </border>
    <border>
      <left style="dotted">
        <color rgb="FF548135"/>
      </left>
      <top style="dotted">
        <color rgb="FF548135"/>
      </top>
      <bottom style="dotted">
        <color rgb="FF548135"/>
      </bottom>
    </border>
    <border>
      <top style="dotted">
        <color rgb="FF548135"/>
      </top>
      <bottom style="dotted">
        <color rgb="FF548135"/>
      </bottom>
    </border>
    <border>
      <right style="dotted">
        <color rgb="FF548135"/>
      </right>
      <top style="dotted">
        <color rgb="FF548135"/>
      </top>
      <bottom style="dotted">
        <color rgb="FF548135"/>
      </bottom>
    </border>
    <border>
      <left/>
      <top/>
      <bottom/>
    </border>
    <border>
      <top/>
      <bottom/>
    </border>
    <border>
      <right/>
      <top/>
      <bottom/>
    </border>
    <border>
      <left/>
      <right/>
      <top style="dotted">
        <color rgb="FF548135"/>
      </top>
      <bottom style="dotted">
        <color rgb="FF548135"/>
      </bottom>
    </border>
    <border>
      <left/>
      <right style="dotted">
        <color rgb="FF548135"/>
      </right>
      <top style="dotted">
        <color rgb="FF548135"/>
      </top>
      <bottom style="dotted">
        <color rgb="FF548135"/>
      </bottom>
    </border>
    <border>
      <left style="dotted">
        <color rgb="FF548135"/>
      </left>
      <right style="dotted">
        <color rgb="FF548135"/>
      </right>
      <top style="dotted">
        <color rgb="FF548135"/>
      </top>
    </border>
    <border>
      <left style="dotted">
        <color rgb="FF548135"/>
      </left>
      <right style="thin">
        <color rgb="FF000000"/>
      </right>
      <top style="dotted">
        <color rgb="FF548135"/>
      </top>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n">
        <color rgb="FF000000"/>
      </left>
      <right style="dotted">
        <color rgb="FF548135"/>
      </right>
      <top style="dotted">
        <color rgb="FF548135"/>
      </top>
    </border>
    <border>
      <left style="dotted">
        <color rgb="FF548135"/>
      </left>
      <right style="dotted">
        <color rgb="FF548135"/>
      </right>
      <bottom style="dotted">
        <color rgb="FF548135"/>
      </bottom>
    </border>
    <border>
      <left style="dotted">
        <color rgb="FF548135"/>
      </left>
      <right style="thin">
        <color rgb="FF000000"/>
      </right>
      <bottom style="dotted">
        <color rgb="FF548135"/>
      </bottom>
    </border>
    <border>
      <left style="thin">
        <color rgb="FF000000"/>
      </left>
      <right style="thin">
        <color rgb="FF000000"/>
      </right>
      <top style="thin">
        <color rgb="FF000000"/>
      </top>
      <bottom/>
    </border>
    <border>
      <left style="thin">
        <color rgb="FF000000"/>
      </left>
      <right style="dotted">
        <color rgb="FF548135"/>
      </right>
      <bottom style="dotted">
        <color rgb="FF548135"/>
      </bottom>
    </border>
    <border>
      <left style="dotted">
        <color rgb="FF548135"/>
      </left>
      <right style="dotted">
        <color rgb="FF548135"/>
      </right>
      <top style="dotted">
        <color rgb="FF548135"/>
      </top>
      <bottom style="dotted">
        <color rgb="FF548135"/>
      </bottom>
    </border>
    <border>
      <left style="dotted">
        <color rgb="FF548135"/>
      </left>
      <right style="dotted">
        <color rgb="FF548135"/>
      </right>
    </border>
    <border>
      <left style="hair">
        <color rgb="FF70AD47"/>
      </left>
      <right style="hair">
        <color rgb="FF70AD47"/>
      </right>
      <top style="hair">
        <color rgb="FF70AD47"/>
      </top>
      <bottom style="hair">
        <color rgb="FF70AD47"/>
      </bottom>
    </border>
    <border>
      <right style="dotted">
        <color rgb="FF548135"/>
      </right>
    </border>
    <border>
      <left style="dotted">
        <color rgb="FF548135"/>
      </left>
    </border>
    <border>
      <left style="medium">
        <color rgb="FF2E75B5"/>
      </left>
    </border>
    <border>
      <left/>
      <top style="thin">
        <color rgb="FF000000"/>
      </top>
    </border>
    <border>
      <left style="medium">
        <color rgb="FF000000"/>
      </left>
      <top style="medium">
        <color rgb="FF000000"/>
      </top>
    </border>
    <border>
      <top style="medium">
        <color rgb="FF000000"/>
      </top>
    </border>
    <border>
      <right/>
      <top style="medium">
        <color rgb="FF000000"/>
      </top>
    </border>
    <border>
      <left/>
    </border>
    <border>
      <left style="medium">
        <color rgb="FF000000"/>
      </left>
      <bottom style="medium">
        <color rgb="FF000000"/>
      </bottom>
    </border>
    <border>
      <bottom style="medium">
        <color rgb="FF000000"/>
      </bottom>
    </border>
    <border>
      <right/>
      <bottom style="medium">
        <color rgb="FF000000"/>
      </bottom>
    </border>
    <border>
      <right/>
      <top style="medium">
        <color rgb="FF000000"/>
      </top>
      <bottom style="medium">
        <color rgb="FF000000"/>
      </bottom>
    </border>
    <border>
      <left/>
      <bottom/>
    </border>
    <border>
      <left/>
      <top/>
    </border>
    <border>
      <right/>
      <top/>
    </border>
    <border>
      <right style="medium">
        <color rgb="FF000000"/>
      </right>
      <top style="medium">
        <color rgb="FF000000"/>
      </top>
    </border>
    <border>
      <right/>
      <bottom/>
    </border>
    <border>
      <right style="medium">
        <color rgb="FF000000"/>
      </right>
      <bottom style="medium">
        <color rgb="FF000000"/>
      </bottom>
    </border>
    <border>
      <right/>
    </border>
    <border>
      <left style="medium">
        <color rgb="FF000000"/>
      </left>
    </border>
    <border>
      <left style="medium">
        <color rgb="FF000000"/>
      </left>
      <top/>
      <bottom/>
    </border>
    <border>
      <left style="medium">
        <color rgb="FF000000"/>
      </left>
      <top/>
      <bottom style="medium">
        <color rgb="FF000000"/>
      </bottom>
    </border>
    <border>
      <top/>
      <bottom style="medium">
        <color rgb="FF000000"/>
      </bottom>
    </border>
    <border>
      <right/>
      <top/>
      <bottom style="medium">
        <color rgb="FF000000"/>
      </bottom>
    </border>
    <border>
      <left style="medium">
        <color rgb="FF000000"/>
      </left>
      <right style="medium">
        <color rgb="FF000000"/>
      </right>
      <top style="medium">
        <color rgb="FF000000"/>
      </top>
    </border>
    <border>
      <left style="medium">
        <color rgb="FF000000"/>
      </left>
      <right style="medium">
        <color rgb="FF000000"/>
      </right>
    </border>
    <border>
      <left style="medium">
        <color rgb="FF000000"/>
      </left>
      <right style="medium">
        <color rgb="FF000000"/>
      </right>
      <bottom style="medium">
        <color rgb="FF000000"/>
      </bottom>
    </border>
    <border>
      <left style="medium">
        <color rgb="FF000000"/>
      </left>
      <right style="medium">
        <color rgb="FF000000"/>
      </right>
      <bottom/>
    </border>
    <border>
      <left style="medium">
        <color rgb="FF000000"/>
      </left>
      <bottom/>
    </border>
    <border>
      <left style="thin">
        <color rgb="FF000000"/>
      </left>
      <right style="thin">
        <color rgb="FF000000"/>
      </right>
      <top/>
    </border>
    <border>
      <right style="thin">
        <color rgb="FF000000"/>
      </right>
      <top/>
    </border>
    <border>
      <left style="thin">
        <color rgb="FF000000"/>
      </left>
      <bottom style="medium">
        <color rgb="FF2E75B5"/>
      </bottom>
    </border>
    <border>
      <bottom style="medium">
        <color rgb="FF2E75B5"/>
      </bottom>
    </border>
    <border>
      <right style="medium">
        <color rgb="FF5B9BD5"/>
      </right>
      <bottom style="medium">
        <color rgb="FF2E75B5"/>
      </bottom>
    </border>
    <border>
      <left/>
      <right style="medium">
        <color rgb="FF2E75B5"/>
      </right>
      <top style="medium">
        <color rgb="FF2E75B5"/>
      </top>
      <bottom style="medium">
        <color rgb="FF2E75B5"/>
      </bottom>
    </border>
    <border>
      <left style="medium">
        <color rgb="FF2E75B5"/>
      </left>
      <right style="medium">
        <color rgb="FF2E75B5"/>
      </right>
      <top style="medium">
        <color rgb="FF2E75B5"/>
      </top>
      <bottom style="medium">
        <color rgb="FF2E75B5"/>
      </bottom>
    </border>
    <border>
      <left style="thick">
        <color rgb="FF5B9BD5"/>
      </left>
      <right style="medium">
        <color rgb="FF2F75B5"/>
      </right>
      <top/>
    </border>
    <border>
      <left/>
      <right/>
      <top/>
      <bottom style="medium">
        <color rgb="FF2F75B5"/>
      </bottom>
    </border>
    <border>
      <left style="thin">
        <color rgb="FF000000"/>
      </left>
      <right style="thin">
        <color rgb="FF000000"/>
      </right>
      <top/>
      <bottom style="thin">
        <color rgb="FF000000"/>
      </bottom>
    </border>
    <border>
      <left style="thick">
        <color rgb="FF5B9BD5"/>
      </left>
      <right style="medium">
        <color rgb="FF2F75B5"/>
      </right>
    </border>
    <border>
      <left/>
      <right style="medium">
        <color rgb="FF5B9BD5"/>
      </right>
      <top style="medium">
        <color rgb="FF5B9BD5"/>
      </top>
      <bottom style="medium">
        <color rgb="FF5B9BD5"/>
      </bottom>
    </border>
    <border>
      <left style="medium">
        <color rgb="FF2E75B5"/>
      </left>
      <right/>
      <top style="medium">
        <color rgb="FF2E75B5"/>
      </top>
      <bottom style="medium">
        <color rgb="FF2E75B5"/>
      </bottom>
    </border>
    <border>
      <left style="thick">
        <color rgb="FF5B9BD5"/>
      </left>
      <right style="medium">
        <color rgb="FF2F75B5"/>
      </right>
      <bottom style="medium">
        <color rgb="FF2F75B5"/>
      </bottom>
    </border>
    <border>
      <left style="thick">
        <color rgb="FF5B9BD5"/>
      </left>
      <right style="medium">
        <color rgb="FF2F75B5"/>
      </right>
      <top style="medium">
        <color rgb="FF2F75B5"/>
      </top>
    </border>
    <border>
      <left style="medium">
        <color rgb="FF2F75B5"/>
      </left>
      <right/>
      <top style="medium">
        <color rgb="FF2F75B5"/>
      </top>
    </border>
    <border>
      <left style="medium">
        <color rgb="FF2F75B5"/>
      </left>
      <right/>
    </border>
    <border>
      <left style="thin">
        <color rgb="FF000000"/>
      </left>
      <right style="thin">
        <color rgb="FF000000"/>
      </right>
    </border>
    <border>
      <left style="medium">
        <color rgb="FF2F75B5"/>
      </left>
      <right/>
      <bottom style="medium">
        <color rgb="FF2F75B5"/>
      </bottom>
    </border>
    <border>
      <left style="thin">
        <color rgb="FF000000"/>
      </left>
      <right style="medium">
        <color rgb="FF5B9BD5"/>
      </right>
      <top style="medium">
        <color rgb="FF5B9BD5"/>
      </top>
    </border>
    <border>
      <left style="thin">
        <color rgb="FF000000"/>
      </left>
      <right style="medium">
        <color rgb="FF5B9BD5"/>
      </right>
    </border>
    <border>
      <left style="thin">
        <color rgb="FF000000"/>
      </left>
      <right style="medium">
        <color rgb="FF5B9BD5"/>
      </right>
      <bottom style="medium">
        <color rgb="FF5B9BD5"/>
      </bottom>
    </border>
    <border>
      <left style="thick">
        <color rgb="FF5B9BD5"/>
      </left>
      <right style="medium">
        <color rgb="FF2F75B5"/>
      </right>
      <bottom/>
    </border>
    <border>
      <left style="medium">
        <color rgb="FF2F75B5"/>
      </left>
      <right/>
      <bottom/>
    </border>
    <border>
      <left style="medium">
        <color rgb="FF2F75B5"/>
      </left>
      <top style="medium">
        <color rgb="FF2F75B5"/>
      </top>
    </border>
    <border>
      <top style="medium">
        <color rgb="FF2F75B5"/>
      </top>
    </border>
    <border>
      <right style="medium">
        <color rgb="FF2F75B5"/>
      </right>
      <top style="medium">
        <color rgb="FF2F75B5"/>
      </top>
    </border>
    <border>
      <right style="medium">
        <color rgb="FF000000"/>
      </right>
      <top style="medium">
        <color rgb="FF000000"/>
      </top>
      <bottom style="thin">
        <color rgb="FF000000"/>
      </bottom>
    </border>
    <border>
      <left style="medium">
        <color rgb="FF2F75B5"/>
      </left>
      <bottom style="medium">
        <color rgb="FF2F75B5"/>
      </bottom>
    </border>
    <border>
      <bottom style="medium">
        <color rgb="FF2F75B5"/>
      </bottom>
    </border>
    <border>
      <right style="medium">
        <color rgb="FF2F75B5"/>
      </right>
      <bottom style="medium">
        <color rgb="FF2F75B5"/>
      </bottom>
    </border>
    <border>
      <right style="medium">
        <color rgb="FF000000"/>
      </right>
      <top style="thin">
        <color rgb="FF000000"/>
      </top>
      <bottom style="thin">
        <color rgb="FF000000"/>
      </bottom>
    </border>
    <border>
      <left style="medium">
        <color rgb="FF2F75B5"/>
      </left>
    </border>
    <border>
      <left style="medium">
        <color rgb="FF2F75B5"/>
      </left>
      <top style="medium">
        <color rgb="FF2F75B5"/>
      </top>
      <bottom style="medium">
        <color rgb="FF2F75B5"/>
      </bottom>
    </border>
    <border>
      <top style="medium">
        <color rgb="FF2F75B5"/>
      </top>
      <bottom style="medium">
        <color rgb="FF2F75B5"/>
      </bottom>
    </border>
    <border>
      <right style="medium">
        <color rgb="FF2F75B5"/>
      </right>
      <top style="medium">
        <color rgb="FF2F75B5"/>
      </top>
      <bottom style="medium">
        <color rgb="FF2F75B5"/>
      </bottom>
    </border>
    <border>
      <left style="medium">
        <color rgb="FF2F75B5"/>
      </left>
      <right style="medium">
        <color rgb="FF2F75B5"/>
      </right>
      <top style="medium">
        <color rgb="FF2F75B5"/>
      </top>
      <bottom style="medium">
        <color rgb="FF2F75B5"/>
      </bottom>
    </border>
    <border>
      <left style="medium">
        <color rgb="FF2F75B5"/>
      </left>
      <right style="medium">
        <color rgb="FF2F75B5"/>
      </right>
      <top style="medium">
        <color rgb="FF2F75B5"/>
      </top>
    </border>
    <border>
      <left style="medium">
        <color rgb="FF2F75B5"/>
      </left>
      <right style="medium">
        <color rgb="FF2F75B5"/>
      </right>
      <bottom/>
    </border>
    <border>
      <left style="medium">
        <color rgb="FF2F75B5"/>
      </left>
      <right style="medium">
        <color rgb="FF2F75B5"/>
      </right>
    </border>
    <border>
      <left style="medium">
        <color rgb="FF2F75B5"/>
      </left>
      <right style="medium">
        <color rgb="FF2F75B5"/>
      </right>
      <bottom style="medium">
        <color rgb="FF2F75B5"/>
      </bottom>
    </border>
    <border>
      <left style="medium">
        <color rgb="FF2F75B5"/>
      </left>
      <top style="thin">
        <color rgb="FF000000"/>
      </top>
      <bottom/>
    </border>
    <border>
      <top style="thin">
        <color rgb="FF000000"/>
      </top>
      <bottom/>
    </border>
    <border>
      <right style="thin">
        <color rgb="FF000000"/>
      </right>
      <top style="thin">
        <color rgb="FF000000"/>
      </top>
      <bottom/>
    </border>
    <border>
      <left style="thin">
        <color rgb="FF000000"/>
      </left>
      <top/>
      <bottom style="medium">
        <color rgb="FF2F75B5"/>
      </bottom>
    </border>
    <border>
      <top/>
      <bottom style="medium">
        <color rgb="FF2F75B5"/>
      </bottom>
    </border>
    <border>
      <right style="medium">
        <color rgb="FF2F75B5"/>
      </right>
      <top/>
      <bottom style="medium">
        <color rgb="FF2F75B5"/>
      </bottom>
    </border>
    <border>
      <left/>
      <top style="medium">
        <color rgb="FF000000"/>
      </top>
      <bottom style="medium">
        <color rgb="FF000000"/>
      </bottom>
    </border>
    <border>
      <left/>
      <top/>
      <bottom style="medium">
        <color rgb="FF5B9BD5"/>
      </bottom>
    </border>
    <border>
      <right style="medium">
        <color rgb="FF5B9BD5"/>
      </right>
      <top/>
      <bottom style="medium">
        <color rgb="FF5B9BD5"/>
      </bottom>
    </border>
    <border>
      <left style="medium">
        <color rgb="FF5B9BD5"/>
      </left>
      <right style="medium">
        <color rgb="FF5B9BD5"/>
      </right>
      <top/>
      <bottom style="medium">
        <color rgb="FF5B9BD5"/>
      </bottom>
    </border>
    <border>
      <left style="medium">
        <color rgb="FF5B9BD5"/>
      </left>
      <right style="medium">
        <color rgb="FF5B9BD5"/>
      </right>
      <top/>
    </border>
    <border>
      <left style="medium">
        <color rgb="FF5B9BD5"/>
      </left>
      <right style="medium">
        <color rgb="FF5B9BD5"/>
      </right>
      <bottom/>
    </border>
    <border>
      <left/>
      <right/>
      <top/>
    </border>
  </borders>
  <cellStyleXfs count="1">
    <xf borderId="0" fillId="0" fontId="0" numFmtId="0" applyAlignment="1" applyFont="1"/>
  </cellStyleXfs>
  <cellXfs count="336">
    <xf borderId="0" fillId="0" fontId="0" numFmtId="0" xfId="0" applyAlignment="1" applyFont="1">
      <alignment readingOrder="0" shrinkToFit="0" vertical="bottom" wrapText="0"/>
    </xf>
    <xf borderId="0" fillId="0" fontId="1" numFmtId="0" xfId="0" applyFont="1"/>
    <xf borderId="1" fillId="2" fontId="2" numFmtId="0" xfId="0" applyAlignment="1" applyBorder="1" applyFill="1" applyFont="1">
      <alignment horizontal="center" vertical="center"/>
    </xf>
    <xf borderId="2" fillId="2" fontId="2" numFmtId="0" xfId="0" applyAlignment="1" applyBorder="1" applyFont="1">
      <alignment horizontal="center" vertical="center"/>
    </xf>
    <xf borderId="3" fillId="0" fontId="3" numFmtId="0" xfId="0" applyBorder="1" applyFont="1"/>
    <xf borderId="4" fillId="0" fontId="3" numFmtId="0" xfId="0" applyBorder="1" applyFont="1"/>
    <xf borderId="5" fillId="0" fontId="4" numFmtId="0" xfId="0" applyAlignment="1" applyBorder="1" applyFont="1">
      <alignment horizontal="left" vertical="center"/>
    </xf>
    <xf borderId="5" fillId="0" fontId="1" numFmtId="0" xfId="0" applyBorder="1" applyFont="1"/>
    <xf borderId="6" fillId="0" fontId="3" numFmtId="0" xfId="0" applyBorder="1" applyFont="1"/>
    <xf borderId="7" fillId="0" fontId="3" numFmtId="0" xfId="0" applyBorder="1" applyFont="1"/>
    <xf borderId="8" fillId="0" fontId="3" numFmtId="0" xfId="0" applyBorder="1" applyFont="1"/>
    <xf borderId="9" fillId="0" fontId="3" numFmtId="0" xfId="0" applyBorder="1" applyFont="1"/>
    <xf borderId="10" fillId="2" fontId="2" numFmtId="0" xfId="0" applyAlignment="1" applyBorder="1" applyFont="1">
      <alignment horizontal="center" vertical="center"/>
    </xf>
    <xf borderId="11" fillId="0" fontId="3" numFmtId="0" xfId="0" applyBorder="1" applyFont="1"/>
    <xf borderId="12" fillId="0" fontId="3" numFmtId="0" xfId="0" applyBorder="1" applyFont="1"/>
    <xf borderId="5" fillId="0" fontId="4" numFmtId="14" xfId="0" applyAlignment="1" applyBorder="1" applyFont="1" applyNumberFormat="1">
      <alignment vertical="center"/>
    </xf>
    <xf borderId="13" fillId="0" fontId="3" numFmtId="0" xfId="0" applyBorder="1" applyFont="1"/>
    <xf borderId="14" fillId="0" fontId="3" numFmtId="0" xfId="0" applyBorder="1" applyFont="1"/>
    <xf borderId="15" fillId="0" fontId="3" numFmtId="0" xfId="0" applyBorder="1" applyFont="1"/>
    <xf borderId="5" fillId="0" fontId="4" numFmtId="0" xfId="0" applyAlignment="1" applyBorder="1" applyFont="1">
      <alignment vertical="center"/>
    </xf>
    <xf borderId="16" fillId="0" fontId="3" numFmtId="0" xfId="0" applyBorder="1" applyFont="1"/>
    <xf borderId="17" fillId="0" fontId="1" numFmtId="0" xfId="0" applyBorder="1" applyFont="1"/>
    <xf borderId="18" fillId="2" fontId="5" numFmtId="0" xfId="0" applyAlignment="1" applyBorder="1" applyFont="1">
      <alignment horizontal="center" shrinkToFit="0" vertical="center" wrapText="1"/>
    </xf>
    <xf borderId="19" fillId="0" fontId="3" numFmtId="0" xfId="0" applyBorder="1" applyFont="1"/>
    <xf borderId="20" fillId="0" fontId="3" numFmtId="0" xfId="0" applyBorder="1" applyFont="1"/>
    <xf borderId="21" fillId="3" fontId="5" numFmtId="0" xfId="0" applyAlignment="1" applyBorder="1" applyFill="1" applyFont="1">
      <alignment horizontal="center" vertical="center"/>
    </xf>
    <xf borderId="22" fillId="0" fontId="3" numFmtId="0" xfId="0" applyBorder="1" applyFont="1"/>
    <xf borderId="23" fillId="0" fontId="3" numFmtId="0" xfId="0" applyBorder="1" applyFont="1"/>
    <xf borderId="24" fillId="2" fontId="6" numFmtId="0" xfId="0" applyAlignment="1" applyBorder="1" applyFont="1">
      <alignment horizontal="center"/>
    </xf>
    <xf borderId="25" fillId="2" fontId="6" numFmtId="0" xfId="0" applyAlignment="1" applyBorder="1" applyFont="1">
      <alignment horizontal="center"/>
    </xf>
    <xf borderId="26" fillId="0" fontId="3" numFmtId="0" xfId="0" applyBorder="1" applyFont="1"/>
    <xf borderId="24" fillId="2" fontId="6" numFmtId="0" xfId="0" applyAlignment="1" applyBorder="1" applyFont="1">
      <alignment horizontal="center" shrinkToFit="0" wrapText="1"/>
    </xf>
    <xf borderId="27" fillId="4" fontId="7" numFmtId="0" xfId="0" applyAlignment="1" applyBorder="1" applyFill="1" applyFont="1">
      <alignment horizontal="center" shrinkToFit="0" vertical="center" wrapText="1"/>
    </xf>
    <xf borderId="24" fillId="0" fontId="8" numFmtId="0" xfId="0" applyAlignment="1" applyBorder="1" applyFont="1">
      <alignment horizontal="center" shrinkToFit="0" vertical="center" wrapText="1"/>
    </xf>
    <xf borderId="24" fillId="0" fontId="9" numFmtId="0" xfId="0" applyAlignment="1" applyBorder="1" applyFont="1">
      <alignment horizontal="center" shrinkToFit="0" vertical="center" wrapText="1"/>
    </xf>
    <xf borderId="24" fillId="0" fontId="9" numFmtId="164" xfId="0" applyAlignment="1" applyBorder="1" applyFont="1" applyNumberFormat="1">
      <alignment horizontal="center" vertical="center"/>
    </xf>
    <xf borderId="0" fillId="0" fontId="1" numFmtId="0" xfId="0" applyAlignment="1" applyFont="1">
      <alignment horizontal="center" shrinkToFit="1" vertical="center" wrapText="0"/>
    </xf>
    <xf borderId="0" fillId="0" fontId="10" numFmtId="0" xfId="0" applyAlignment="1" applyFont="1">
      <alignment shrinkToFit="0" wrapText="1"/>
    </xf>
    <xf borderId="28" fillId="0" fontId="3" numFmtId="0" xfId="0" applyBorder="1" applyFont="1"/>
    <xf borderId="29" fillId="0" fontId="3" numFmtId="0" xfId="0" applyBorder="1" applyFont="1"/>
    <xf borderId="24" fillId="0" fontId="11" numFmtId="0" xfId="0" applyAlignment="1" applyBorder="1" applyFont="1">
      <alignment horizontal="center" shrinkToFit="0" vertical="center" wrapText="1"/>
    </xf>
    <xf borderId="24" fillId="5" fontId="9" numFmtId="164" xfId="0" applyAlignment="1" applyBorder="1" applyFill="1" applyFont="1" applyNumberFormat="1">
      <alignment horizontal="center" vertical="center"/>
    </xf>
    <xf borderId="24" fillId="2" fontId="9" numFmtId="164" xfId="0" applyAlignment="1" applyBorder="1" applyFont="1" applyNumberFormat="1">
      <alignment horizontal="center" vertical="center"/>
    </xf>
    <xf borderId="24" fillId="2" fontId="9" numFmtId="0" xfId="0" applyAlignment="1" applyBorder="1" applyFont="1">
      <alignment horizontal="center" shrinkToFit="0" vertical="center" wrapText="1"/>
    </xf>
    <xf borderId="24" fillId="0" fontId="9" numFmtId="164" xfId="0" applyAlignment="1" applyBorder="1" applyFont="1" applyNumberFormat="1">
      <alignment horizontal="center" shrinkToFit="0" vertical="center" wrapText="1"/>
    </xf>
    <xf borderId="27" fillId="0" fontId="8" numFmtId="0" xfId="0" applyAlignment="1" applyBorder="1" applyFont="1">
      <alignment horizontal="center" shrinkToFit="0" vertical="center" wrapText="1"/>
    </xf>
    <xf borderId="27" fillId="2" fontId="9" numFmtId="0" xfId="0" applyAlignment="1" applyBorder="1" applyFont="1">
      <alignment horizontal="center" shrinkToFit="0" vertical="center" wrapText="1"/>
    </xf>
    <xf borderId="27" fillId="2" fontId="9" numFmtId="164" xfId="0" applyAlignment="1" applyBorder="1" applyFont="1" applyNumberFormat="1">
      <alignment horizontal="center" shrinkToFit="0" vertical="center" wrapText="1"/>
    </xf>
    <xf borderId="0" fillId="0" fontId="1" numFmtId="0" xfId="0" applyAlignment="1" applyFont="1">
      <alignment horizontal="center" vertical="center"/>
    </xf>
    <xf borderId="30" fillId="2" fontId="0" numFmtId="0" xfId="0" applyBorder="1" applyFont="1"/>
    <xf borderId="2" fillId="0" fontId="0" numFmtId="0" xfId="0" applyAlignment="1" applyBorder="1" applyFont="1">
      <alignment horizontal="center"/>
    </xf>
    <xf borderId="31" fillId="0" fontId="3" numFmtId="0" xfId="0" applyBorder="1" applyFont="1"/>
    <xf borderId="2" fillId="0" fontId="0" numFmtId="0" xfId="0" applyAlignment="1" applyBorder="1" applyFont="1">
      <alignment horizontal="center" vertical="center"/>
    </xf>
    <xf borderId="32" fillId="0" fontId="0" numFmtId="0" xfId="0" applyBorder="1" applyFont="1"/>
    <xf borderId="30" fillId="2" fontId="12" numFmtId="0" xfId="0" applyBorder="1" applyFont="1"/>
    <xf borderId="30" fillId="2" fontId="12" numFmtId="0" xfId="0" applyAlignment="1" applyBorder="1" applyFont="1">
      <alignment shrinkToFit="0" wrapText="1"/>
    </xf>
    <xf borderId="30" fillId="2" fontId="12" numFmtId="0" xfId="0" applyAlignment="1" applyBorder="1" applyFont="1">
      <alignment horizontal="center"/>
    </xf>
    <xf borderId="33" fillId="0" fontId="3" numFmtId="0" xfId="0" applyBorder="1" applyFont="1"/>
    <xf borderId="34" fillId="0" fontId="3" numFmtId="0" xfId="0" applyBorder="1" applyFont="1"/>
    <xf borderId="35" fillId="0" fontId="0" numFmtId="0" xfId="0" applyAlignment="1" applyBorder="1" applyFont="1">
      <alignment horizontal="left" shrinkToFit="0" vertical="center" wrapText="1"/>
    </xf>
    <xf borderId="36" fillId="0" fontId="3" numFmtId="0" xfId="0" applyBorder="1" applyFont="1"/>
    <xf borderId="37" fillId="0" fontId="3" numFmtId="0" xfId="0" applyBorder="1" applyFont="1"/>
    <xf borderId="30" fillId="2" fontId="12" numFmtId="0" xfId="0" applyAlignment="1" applyBorder="1" applyFont="1">
      <alignment horizontal="center" vertical="center"/>
    </xf>
    <xf borderId="0" fillId="0" fontId="12" numFmtId="0" xfId="0" applyAlignment="1" applyFont="1">
      <alignment horizontal="center" vertical="center"/>
    </xf>
    <xf borderId="30" fillId="2" fontId="12" numFmtId="0" xfId="0" applyAlignment="1" applyBorder="1" applyFont="1">
      <alignment horizontal="left" vertical="center"/>
    </xf>
    <xf borderId="38" fillId="6" fontId="13" numFmtId="0" xfId="0" applyAlignment="1" applyBorder="1" applyFill="1" applyFont="1">
      <alignment horizontal="left" vertical="center"/>
    </xf>
    <xf borderId="39" fillId="0" fontId="3" numFmtId="0" xfId="0" applyBorder="1" applyFont="1"/>
    <xf borderId="40" fillId="0" fontId="3" numFmtId="0" xfId="0" applyBorder="1" applyFont="1"/>
    <xf borderId="38" fillId="2" fontId="14" numFmtId="0" xfId="0" applyAlignment="1" applyBorder="1" applyFont="1">
      <alignment horizontal="left" vertical="center"/>
    </xf>
    <xf borderId="41" fillId="2" fontId="15" numFmtId="0" xfId="0" applyAlignment="1" applyBorder="1" applyFont="1">
      <alignment horizontal="left" vertical="center"/>
    </xf>
    <xf borderId="42" fillId="0" fontId="3" numFmtId="0" xfId="0" applyBorder="1" applyFont="1"/>
    <xf borderId="43" fillId="0" fontId="3" numFmtId="0" xfId="0" applyBorder="1" applyFont="1"/>
    <xf borderId="30" fillId="2" fontId="15" numFmtId="0" xfId="0" applyBorder="1" applyFont="1"/>
    <xf borderId="30" fillId="2" fontId="15" numFmtId="0" xfId="0" applyAlignment="1" applyBorder="1" applyFont="1">
      <alignment shrinkToFit="0" wrapText="1"/>
    </xf>
    <xf borderId="30" fillId="2" fontId="15" numFmtId="0" xfId="0" applyAlignment="1" applyBorder="1" applyFont="1">
      <alignment horizontal="center"/>
    </xf>
    <xf borderId="38" fillId="2" fontId="14" numFmtId="0" xfId="0" applyAlignment="1" applyBorder="1" applyFont="1">
      <alignment horizontal="left" shrinkToFit="0" vertical="center" wrapText="1"/>
    </xf>
    <xf borderId="44" fillId="2" fontId="16" numFmtId="0" xfId="0" applyAlignment="1" applyBorder="1" applyFont="1">
      <alignment horizontal="center" shrinkToFit="0" vertical="center" wrapText="1"/>
    </xf>
    <xf borderId="45" fillId="2" fontId="16" numFmtId="0" xfId="0" applyAlignment="1" applyBorder="1" applyFont="1">
      <alignment horizontal="center" shrinkToFit="0" vertical="center" wrapText="1"/>
    </xf>
    <xf borderId="30" fillId="2" fontId="17" numFmtId="0" xfId="0" applyBorder="1" applyFont="1"/>
    <xf borderId="30" fillId="2" fontId="17" numFmtId="0" xfId="0" applyAlignment="1" applyBorder="1" applyFont="1">
      <alignment shrinkToFit="0" wrapText="1"/>
    </xf>
    <xf borderId="0" fillId="0" fontId="17" numFmtId="0" xfId="0" applyFont="1"/>
    <xf borderId="38" fillId="6" fontId="18" numFmtId="0" xfId="0" applyAlignment="1" applyBorder="1" applyFont="1">
      <alignment horizontal="center" vertical="center"/>
    </xf>
    <xf borderId="44" fillId="6" fontId="18" numFmtId="0" xfId="0" applyAlignment="1" applyBorder="1" applyFont="1">
      <alignment horizontal="center" shrinkToFit="0" vertical="center" wrapText="1"/>
    </xf>
    <xf borderId="46" fillId="6" fontId="13" numFmtId="0" xfId="0" applyAlignment="1" applyBorder="1" applyFont="1">
      <alignment horizontal="center" textRotation="90" vertical="center"/>
    </xf>
    <xf borderId="46" fillId="6" fontId="18" numFmtId="0" xfId="0" applyAlignment="1" applyBorder="1" applyFont="1">
      <alignment horizontal="center" vertical="center"/>
    </xf>
    <xf borderId="46" fillId="6" fontId="18" numFmtId="0" xfId="0" applyAlignment="1" applyBorder="1" applyFont="1">
      <alignment horizontal="center" shrinkToFit="0" vertical="center" wrapText="1"/>
    </xf>
    <xf borderId="47" fillId="6" fontId="18" numFmtId="0" xfId="0" applyAlignment="1" applyBorder="1" applyFont="1">
      <alignment horizontal="center" vertical="center"/>
    </xf>
    <xf borderId="48" fillId="7" fontId="19" numFmtId="0" xfId="0" applyAlignment="1" applyBorder="1" applyFill="1" applyFont="1">
      <alignment horizontal="center" shrinkToFit="0" vertical="center" wrapText="1"/>
    </xf>
    <xf borderId="49" fillId="0" fontId="3" numFmtId="0" xfId="0" applyBorder="1" applyFont="1"/>
    <xf borderId="50" fillId="0" fontId="3" numFmtId="0" xfId="0" applyBorder="1" applyFont="1"/>
    <xf borderId="51" fillId="6" fontId="18" numFmtId="0" xfId="0" applyAlignment="1" applyBorder="1" applyFont="1">
      <alignment horizontal="center" shrinkToFit="0" vertical="center" wrapText="1"/>
    </xf>
    <xf borderId="46" fillId="6" fontId="18" numFmtId="0" xfId="0" applyAlignment="1" applyBorder="1" applyFont="1">
      <alignment horizontal="center" shrinkToFit="0" textRotation="90" vertical="center" wrapText="1"/>
    </xf>
    <xf borderId="38" fillId="6" fontId="18" numFmtId="0" xfId="0" applyAlignment="1" applyBorder="1" applyFont="1">
      <alignment horizontal="center" shrinkToFit="0" vertical="center" wrapText="1"/>
    </xf>
    <xf borderId="46" fillId="6" fontId="20" numFmtId="0" xfId="0" applyAlignment="1" applyBorder="1" applyFont="1">
      <alignment horizontal="center" shrinkToFit="0" vertical="center" wrapText="1"/>
    </xf>
    <xf borderId="52" fillId="0" fontId="3" numFmtId="0" xfId="0" applyBorder="1" applyFont="1"/>
    <xf borderId="53" fillId="0" fontId="3" numFmtId="0" xfId="0" applyBorder="1" applyFont="1"/>
    <xf borderId="54" fillId="7" fontId="19" numFmtId="0" xfId="0" applyAlignment="1" applyBorder="1" applyFont="1">
      <alignment horizontal="center" shrinkToFit="0" textRotation="90" vertical="center" wrapText="1"/>
    </xf>
    <xf borderId="55" fillId="0" fontId="3" numFmtId="0" xfId="0" applyBorder="1" applyFont="1"/>
    <xf borderId="56" fillId="6" fontId="18" numFmtId="0" xfId="0" applyAlignment="1" applyBorder="1" applyFont="1">
      <alignment horizontal="center" textRotation="90" vertical="center"/>
    </xf>
    <xf borderId="30" fillId="2" fontId="18" numFmtId="0" xfId="0" applyAlignment="1" applyBorder="1" applyFont="1">
      <alignment horizontal="center" vertical="center"/>
    </xf>
    <xf borderId="46" fillId="0" fontId="12" numFmtId="0" xfId="0" applyAlignment="1" applyBorder="1" applyFont="1">
      <alignment horizontal="center" vertical="center"/>
    </xf>
    <xf borderId="46" fillId="0" fontId="12" numFmtId="0" xfId="0" applyAlignment="1" applyBorder="1" applyFont="1">
      <alignment horizontal="center" shrinkToFit="0" vertical="center" wrapText="1"/>
    </xf>
    <xf borderId="46" fillId="0" fontId="21" numFmtId="0" xfId="0" applyAlignment="1" applyBorder="1" applyFont="1">
      <alignment horizontal="center" shrinkToFit="0" vertical="center" wrapText="1"/>
    </xf>
    <xf borderId="46" fillId="0" fontId="22" numFmtId="0" xfId="0" applyAlignment="1" applyBorder="1" applyFont="1">
      <alignment horizontal="center" shrinkToFit="0" vertical="center" wrapText="1"/>
    </xf>
    <xf borderId="46" fillId="0" fontId="12" numFmtId="9" xfId="0" applyAlignment="1" applyBorder="1" applyFont="1" applyNumberFormat="1">
      <alignment horizontal="center" shrinkToFit="0" vertical="center" wrapText="1"/>
    </xf>
    <xf borderId="46" fillId="0" fontId="12" numFmtId="165" xfId="0" applyAlignment="1" applyBorder="1" applyFont="1" applyNumberFormat="1">
      <alignment horizontal="center" shrinkToFit="0" vertical="center" wrapText="1"/>
    </xf>
    <xf borderId="46" fillId="0" fontId="12" numFmtId="166" xfId="0" applyAlignment="1" applyBorder="1" applyFont="1" applyNumberFormat="1">
      <alignment horizontal="center" shrinkToFit="0" vertical="center" wrapText="1"/>
    </xf>
    <xf borderId="46" fillId="0" fontId="22" numFmtId="0" xfId="0" applyAlignment="1" applyBorder="1" applyFont="1">
      <alignment horizontal="center" vertical="center"/>
    </xf>
    <xf borderId="56" fillId="0" fontId="12" numFmtId="0" xfId="0" applyAlignment="1" applyBorder="1" applyFont="1">
      <alignment horizontal="center" vertical="center"/>
    </xf>
    <xf borderId="56" fillId="0" fontId="23" numFmtId="0" xfId="0" applyAlignment="1" applyBorder="1" applyFont="1">
      <alignment horizontal="left" shrinkToFit="0" vertical="center" wrapText="1"/>
    </xf>
    <xf borderId="56" fillId="0" fontId="12" numFmtId="0" xfId="0" applyAlignment="1" applyBorder="1" applyFont="1">
      <alignment horizontal="center" textRotation="90" vertical="center"/>
    </xf>
    <xf borderId="56" fillId="0" fontId="12" numFmtId="9" xfId="0" applyAlignment="1" applyBorder="1" applyFont="1" applyNumberFormat="1">
      <alignment horizontal="center" vertical="center"/>
    </xf>
    <xf borderId="56" fillId="0" fontId="12" numFmtId="167" xfId="0" applyAlignment="1" applyBorder="1" applyFont="1" applyNumberFormat="1">
      <alignment horizontal="center" vertical="center"/>
    </xf>
    <xf borderId="56" fillId="0" fontId="22" numFmtId="0" xfId="0" applyAlignment="1" applyBorder="1" applyFont="1">
      <alignment horizontal="center" shrinkToFit="0" textRotation="90" vertical="center" wrapText="1"/>
    </xf>
    <xf borderId="46" fillId="0" fontId="12" numFmtId="9" xfId="0" applyAlignment="1" applyBorder="1" applyFont="1" applyNumberFormat="1">
      <alignment horizontal="center" vertical="center"/>
    </xf>
    <xf borderId="56" fillId="0" fontId="22" numFmtId="0" xfId="0" applyAlignment="1" applyBorder="1" applyFont="1">
      <alignment horizontal="center" textRotation="90" vertical="center"/>
    </xf>
    <xf borderId="46" fillId="0" fontId="12" numFmtId="0" xfId="0" applyAlignment="1" applyBorder="1" applyFont="1">
      <alignment horizontal="center" textRotation="90" vertical="center"/>
    </xf>
    <xf borderId="46" fillId="0" fontId="12" numFmtId="0" xfId="0" applyAlignment="1" applyBorder="1" applyFont="1">
      <alignment horizontal="center" shrinkToFit="0" textRotation="90" vertical="center" wrapText="1"/>
    </xf>
    <xf borderId="56" fillId="0" fontId="12" numFmtId="0" xfId="0" applyAlignment="1" applyBorder="1" applyFont="1">
      <alignment horizontal="center" shrinkToFit="0" vertical="center" wrapText="1"/>
    </xf>
    <xf borderId="56" fillId="0" fontId="12" numFmtId="14" xfId="0" applyAlignment="1" applyBorder="1" applyFont="1" applyNumberFormat="1">
      <alignment horizontal="center" vertical="center"/>
    </xf>
    <xf borderId="30" fillId="2" fontId="12" numFmtId="0" xfId="0" applyAlignment="1" applyBorder="1" applyFont="1">
      <alignment vertical="center"/>
    </xf>
    <xf borderId="57" fillId="0" fontId="3" numFmtId="0" xfId="0" applyBorder="1" applyFont="1"/>
    <xf borderId="56" fillId="0" fontId="23" numFmtId="0" xfId="0" applyAlignment="1" applyBorder="1" applyFont="1">
      <alignment horizontal="left" vertical="center"/>
    </xf>
    <xf borderId="57" fillId="0" fontId="12" numFmtId="0" xfId="0" applyAlignment="1" applyBorder="1" applyFont="1">
      <alignment horizontal="center" shrinkToFit="0" vertical="center" wrapText="1"/>
    </xf>
    <xf borderId="52" fillId="0" fontId="12" numFmtId="0" xfId="0" applyAlignment="1" applyBorder="1" applyFont="1">
      <alignment horizontal="center" shrinkToFit="0" vertical="center" wrapText="1"/>
    </xf>
    <xf borderId="46" fillId="0" fontId="12" numFmtId="168" xfId="0" applyAlignment="1" applyBorder="1" applyFont="1" applyNumberFormat="1">
      <alignment horizontal="right" shrinkToFit="0" vertical="center" wrapText="1"/>
    </xf>
    <xf borderId="56" fillId="0" fontId="23" numFmtId="0" xfId="0" applyAlignment="1" applyBorder="1" applyFont="1">
      <alignment horizontal="center" shrinkToFit="0" vertical="center" wrapText="1"/>
    </xf>
    <xf borderId="56" fillId="0" fontId="23" numFmtId="14" xfId="0" applyAlignment="1" applyBorder="1" applyFont="1" applyNumberFormat="1">
      <alignment horizontal="center" shrinkToFit="0" vertical="center" wrapText="1"/>
    </xf>
    <xf borderId="56" fillId="0" fontId="12" numFmtId="14" xfId="0" applyAlignment="1" applyBorder="1" applyFont="1" applyNumberFormat="1">
      <alignment horizontal="center" shrinkToFit="0" vertical="center" wrapText="1"/>
    </xf>
    <xf borderId="46" fillId="0" fontId="23" numFmtId="0" xfId="0" applyAlignment="1" applyBorder="1" applyFont="1">
      <alignment horizontal="center" shrinkToFit="0" vertical="center" wrapText="1"/>
    </xf>
    <xf borderId="46" fillId="0" fontId="12" numFmtId="167" xfId="0" applyAlignment="1" applyBorder="1" applyFont="1" applyNumberFormat="1">
      <alignment horizontal="center" vertical="center"/>
    </xf>
    <xf borderId="46" fillId="0" fontId="22" numFmtId="0" xfId="0" applyAlignment="1" applyBorder="1" applyFont="1">
      <alignment horizontal="center" shrinkToFit="0" textRotation="90" vertical="center" wrapText="1"/>
    </xf>
    <xf borderId="46" fillId="0" fontId="22" numFmtId="0" xfId="0" applyAlignment="1" applyBorder="1" applyFont="1">
      <alignment horizontal="center" textRotation="90" vertical="center"/>
    </xf>
    <xf borderId="0" fillId="0" fontId="12" numFmtId="0" xfId="0" applyFont="1"/>
    <xf borderId="46" fillId="0" fontId="12" numFmtId="2" xfId="0" applyAlignment="1" applyBorder="1" applyFont="1" applyNumberFormat="1">
      <alignment horizontal="center" shrinkToFit="0" vertical="center" wrapText="1"/>
    </xf>
    <xf borderId="56" fillId="0" fontId="12" numFmtId="0" xfId="0" applyAlignment="1" applyBorder="1" applyFont="1">
      <alignment horizontal="left" shrinkToFit="0" vertical="center" wrapText="1"/>
    </xf>
    <xf borderId="58" fillId="0" fontId="12" numFmtId="0" xfId="0" applyAlignment="1" applyBorder="1" applyFont="1">
      <alignment horizontal="left" shrinkToFit="0" vertical="center" wrapText="1"/>
    </xf>
    <xf borderId="57" fillId="0" fontId="12" numFmtId="0" xfId="0" applyAlignment="1" applyBorder="1" applyFont="1">
      <alignment vertical="center"/>
    </xf>
    <xf borderId="59" fillId="0" fontId="12" numFmtId="0" xfId="0" applyAlignment="1" applyBorder="1" applyFont="1">
      <alignment horizontal="center" vertical="center"/>
    </xf>
    <xf borderId="38" fillId="0" fontId="12" numFmtId="0" xfId="0" applyAlignment="1" applyBorder="1" applyFont="1">
      <alignment horizontal="left" shrinkToFit="0" vertical="center" wrapText="1"/>
    </xf>
    <xf borderId="60" fillId="0" fontId="12" numFmtId="0" xfId="0" applyAlignment="1" applyBorder="1" applyFont="1">
      <alignment vertical="center"/>
    </xf>
    <xf borderId="0" fillId="0" fontId="12" numFmtId="0" xfId="0" applyAlignment="1" applyFont="1">
      <alignment horizontal="center"/>
    </xf>
    <xf borderId="0" fillId="0" fontId="12" numFmtId="0" xfId="0" applyAlignment="1" applyFont="1">
      <alignment shrinkToFit="0" wrapText="1"/>
    </xf>
    <xf borderId="0" fillId="0" fontId="22" numFmtId="0" xfId="0" applyAlignment="1" applyFont="1">
      <alignment horizontal="left" vertical="center"/>
    </xf>
    <xf borderId="61" fillId="0" fontId="1" numFmtId="0" xfId="0" applyBorder="1" applyFont="1"/>
    <xf borderId="0" fillId="0" fontId="1" numFmtId="0" xfId="0" applyAlignment="1" applyFont="1">
      <alignment shrinkToFit="0" wrapText="1"/>
    </xf>
    <xf borderId="62" fillId="2" fontId="24" numFmtId="0" xfId="0" applyAlignment="1" applyBorder="1" applyFont="1">
      <alignment horizontal="center" vertical="center"/>
    </xf>
    <xf borderId="63" fillId="2" fontId="25" numFmtId="0" xfId="0" applyAlignment="1" applyBorder="1" applyFont="1">
      <alignment horizontal="center" vertical="center"/>
    </xf>
    <xf borderId="64" fillId="0" fontId="3" numFmtId="0" xfId="0" applyBorder="1" applyFont="1"/>
    <xf borderId="65" fillId="0" fontId="3" numFmtId="0" xfId="0" applyBorder="1" applyFont="1"/>
    <xf borderId="18" fillId="0" fontId="4" numFmtId="0" xfId="0" applyAlignment="1" applyBorder="1" applyFont="1">
      <alignment horizontal="left" vertical="center"/>
    </xf>
    <xf borderId="66" fillId="0" fontId="3" numFmtId="0" xfId="0" applyBorder="1" applyFont="1"/>
    <xf borderId="17" fillId="0" fontId="3" numFmtId="0" xfId="0" applyBorder="1" applyFont="1"/>
    <xf borderId="67" fillId="0" fontId="3" numFmtId="0" xfId="0" applyBorder="1" applyFont="1"/>
    <xf borderId="68" fillId="0" fontId="3" numFmtId="0" xfId="0" applyBorder="1" applyFont="1"/>
    <xf borderId="69" fillId="0" fontId="3" numFmtId="0" xfId="0" applyBorder="1" applyFont="1"/>
    <xf borderId="0" fillId="0" fontId="26" numFmtId="0" xfId="0" applyAlignment="1" applyFont="1">
      <alignment vertical="center"/>
    </xf>
    <xf borderId="30" fillId="3" fontId="26" numFmtId="0" xfId="0" applyAlignment="1" applyBorder="1" applyFont="1">
      <alignment vertical="center"/>
    </xf>
    <xf borderId="18" fillId="2" fontId="25" numFmtId="0" xfId="0" applyAlignment="1" applyBorder="1" applyFont="1">
      <alignment horizontal="center" vertical="center"/>
    </xf>
    <xf borderId="70" fillId="0" fontId="3" numFmtId="0" xfId="0" applyBorder="1" applyFont="1"/>
    <xf borderId="63" fillId="0" fontId="4" numFmtId="14" xfId="0" applyAlignment="1" applyBorder="1" applyFont="1" applyNumberFormat="1">
      <alignment vertical="center"/>
    </xf>
    <xf borderId="71" fillId="0" fontId="3" numFmtId="0" xfId="0" applyBorder="1" applyFont="1"/>
    <xf borderId="18" fillId="3" fontId="27" numFmtId="0" xfId="0" applyAlignment="1" applyBorder="1" applyFont="1">
      <alignment horizontal="center" vertical="center"/>
    </xf>
    <xf borderId="41" fillId="2" fontId="28" numFmtId="0" xfId="0" applyAlignment="1" applyBorder="1" applyFont="1">
      <alignment horizontal="center" shrinkToFit="0" vertical="center" wrapText="1"/>
    </xf>
    <xf borderId="41" fillId="2" fontId="29" numFmtId="0" xfId="0" applyAlignment="1" applyBorder="1" applyFont="1">
      <alignment horizontal="left" shrinkToFit="0" vertical="center" wrapText="1"/>
    </xf>
    <xf borderId="18" fillId="2" fontId="29" numFmtId="0" xfId="0" applyAlignment="1" applyBorder="1" applyFont="1">
      <alignment horizontal="left" shrinkToFit="0" vertical="center" wrapText="1"/>
    </xf>
    <xf borderId="30" fillId="2" fontId="30" numFmtId="0" xfId="0" applyAlignment="1" applyBorder="1" applyFont="1">
      <alignment horizontal="left" shrinkToFit="0" vertical="top" wrapText="1"/>
    </xf>
    <xf borderId="30" fillId="2" fontId="30" numFmtId="0" xfId="0" applyAlignment="1" applyBorder="1" applyFont="1">
      <alignment horizontal="center" shrinkToFit="0" vertical="top" wrapText="1"/>
    </xf>
    <xf borderId="63" fillId="2" fontId="29" numFmtId="0" xfId="0" applyAlignment="1" applyBorder="1" applyFont="1">
      <alignment horizontal="center" shrinkToFit="0" vertical="center" wrapText="1"/>
    </xf>
    <xf borderId="72" fillId="2" fontId="29" numFmtId="0" xfId="0" applyAlignment="1" applyBorder="1" applyFont="1">
      <alignment horizontal="left" shrinkToFit="0" vertical="center" wrapText="1"/>
    </xf>
    <xf borderId="73" fillId="0" fontId="3" numFmtId="0" xfId="0" applyBorder="1" applyFont="1"/>
    <xf borderId="63" fillId="2" fontId="29" numFmtId="0" xfId="0" applyAlignment="1" applyBorder="1" applyFont="1">
      <alignment horizontal="left" shrinkToFit="0" vertical="center" wrapText="1"/>
    </xf>
    <xf borderId="74" fillId="0" fontId="3" numFmtId="0" xfId="0" applyBorder="1" applyFont="1"/>
    <xf borderId="75" fillId="0" fontId="3" numFmtId="0" xfId="0" applyBorder="1" applyFont="1"/>
    <xf borderId="76" fillId="0" fontId="3" numFmtId="0" xfId="0" applyBorder="1" applyFont="1"/>
    <xf borderId="77" fillId="0" fontId="3" numFmtId="0" xfId="0" applyBorder="1" applyFont="1"/>
    <xf borderId="78" fillId="0" fontId="3" numFmtId="0" xfId="0" applyBorder="1" applyFont="1"/>
    <xf borderId="30" fillId="2" fontId="28" numFmtId="0" xfId="0" applyAlignment="1" applyBorder="1" applyFont="1">
      <alignment horizontal="center" shrinkToFit="0" vertical="center" wrapText="1"/>
    </xf>
    <xf borderId="30" fillId="2" fontId="29" numFmtId="0" xfId="0" applyAlignment="1" applyBorder="1" applyFont="1">
      <alignment horizontal="left" shrinkToFit="0" vertical="center" wrapText="1"/>
    </xf>
    <xf borderId="5" fillId="2" fontId="29" numFmtId="0" xfId="0" applyAlignment="1" applyBorder="1" applyFont="1">
      <alignment horizontal="left" shrinkToFit="0" vertical="center" wrapText="1"/>
    </xf>
    <xf borderId="79" fillId="3" fontId="27" numFmtId="0" xfId="0" applyAlignment="1" applyBorder="1" applyFont="1">
      <alignment horizontal="center" vertical="center"/>
    </xf>
    <xf borderId="80" fillId="8" fontId="31" numFmtId="0" xfId="0" applyAlignment="1" applyBorder="1" applyFill="1" applyFont="1">
      <alignment horizontal="center" shrinkToFit="0" vertical="center" wrapText="1"/>
    </xf>
    <xf borderId="81" fillId="0" fontId="3" numFmtId="0" xfId="0" applyBorder="1" applyFont="1"/>
    <xf borderId="82" fillId="0" fontId="3" numFmtId="0" xfId="0" applyBorder="1" applyFont="1"/>
    <xf borderId="18" fillId="0" fontId="32" numFmtId="0" xfId="0" applyAlignment="1" applyBorder="1" applyFont="1">
      <alignment horizontal="center" shrinkToFit="0" vertical="center" wrapText="1"/>
    </xf>
    <xf borderId="0" fillId="0" fontId="33" numFmtId="0" xfId="0" applyFont="1"/>
    <xf borderId="0" fillId="0" fontId="0" numFmtId="0" xfId="0" applyFont="1"/>
    <xf borderId="5" fillId="0" fontId="32" numFmtId="0" xfId="0" applyAlignment="1" applyBorder="1" applyFont="1">
      <alignment horizontal="center" shrinkToFit="0" vertical="center" wrapText="1"/>
    </xf>
    <xf borderId="83" fillId="2" fontId="34" numFmtId="0" xfId="0" applyAlignment="1" applyBorder="1" applyFont="1">
      <alignment horizontal="left" shrinkToFit="0" vertical="center" wrapText="1"/>
    </xf>
    <xf borderId="63" fillId="2" fontId="34" numFmtId="0" xfId="0" applyAlignment="1" applyBorder="1" applyFont="1">
      <alignment horizontal="left" shrinkToFit="0" vertical="center" wrapText="1"/>
    </xf>
    <xf borderId="83" fillId="0" fontId="34" numFmtId="0" xfId="0" applyAlignment="1" applyBorder="1" applyFont="1">
      <alignment horizontal="left" shrinkToFit="0" vertical="center" wrapText="1"/>
    </xf>
    <xf borderId="83" fillId="2" fontId="34" numFmtId="14" xfId="0" applyAlignment="1" applyBorder="1" applyFont="1" applyNumberFormat="1">
      <alignment horizontal="center" shrinkToFit="0" vertical="center" wrapText="1"/>
    </xf>
    <xf borderId="63" fillId="2" fontId="34" numFmtId="0" xfId="0" applyAlignment="1" applyBorder="1" applyFont="1">
      <alignment horizontal="center" shrinkToFit="0" vertical="center" wrapText="1"/>
    </xf>
    <xf borderId="84" fillId="0" fontId="3" numFmtId="0" xfId="0" applyBorder="1" applyFont="1"/>
    <xf borderId="85" fillId="0" fontId="3" numFmtId="0" xfId="0" applyBorder="1" applyFont="1"/>
    <xf borderId="86" fillId="0" fontId="3" numFmtId="0" xfId="0" applyBorder="1" applyFont="1"/>
    <xf borderId="87" fillId="0" fontId="3" numFmtId="0" xfId="0" applyBorder="1" applyFont="1"/>
    <xf borderId="83" fillId="2" fontId="34" numFmtId="0" xfId="0" applyAlignment="1" applyBorder="1" applyFont="1">
      <alignment horizontal="center" shrinkToFit="0" vertical="center" wrapText="1"/>
    </xf>
    <xf borderId="5" fillId="2" fontId="34" numFmtId="0" xfId="0" applyAlignment="1" applyBorder="1" applyFont="1">
      <alignment horizontal="left" shrinkToFit="0" vertical="center" wrapText="1"/>
    </xf>
    <xf borderId="18" fillId="2" fontId="34" numFmtId="0" xfId="0" applyAlignment="1" applyBorder="1" applyFont="1">
      <alignment horizontal="left" shrinkToFit="0" vertical="center" wrapText="1"/>
    </xf>
    <xf borderId="5" fillId="2" fontId="33" numFmtId="0" xfId="0" applyBorder="1" applyFont="1"/>
    <xf borderId="5" fillId="2" fontId="33" numFmtId="14" xfId="0" applyAlignment="1" applyBorder="1" applyFont="1" applyNumberFormat="1">
      <alignment horizontal="center" shrinkToFit="0" vertical="center" wrapText="1"/>
    </xf>
    <xf borderId="5" fillId="2" fontId="34" numFmtId="14" xfId="0" applyAlignment="1" applyBorder="1" applyFont="1" applyNumberFormat="1">
      <alignment horizontal="left" shrinkToFit="0" vertical="center" wrapText="1"/>
    </xf>
    <xf borderId="5" fillId="2" fontId="34" numFmtId="0" xfId="0" applyAlignment="1" applyBorder="1" applyFont="1">
      <alignment horizontal="center" shrinkToFit="0" vertical="center" wrapText="1"/>
    </xf>
    <xf borderId="0" fillId="0" fontId="33" numFmtId="0" xfId="0" applyAlignment="1" applyFont="1">
      <alignment shrinkToFit="0" wrapText="1"/>
    </xf>
    <xf borderId="32" fillId="2" fontId="24" numFmtId="0" xfId="0" applyAlignment="1" applyBorder="1" applyFont="1">
      <alignment vertical="center"/>
    </xf>
    <xf borderId="48" fillId="0" fontId="35" numFmtId="0" xfId="0" applyAlignment="1" applyBorder="1" applyFont="1">
      <alignment horizontal="center" vertical="center"/>
    </xf>
    <xf borderId="2" fillId="0" fontId="35" numFmtId="14" xfId="0" applyAlignment="1" applyBorder="1" applyFont="1" applyNumberFormat="1">
      <alignment horizontal="center" vertical="center"/>
    </xf>
    <xf borderId="2" fillId="9" fontId="26" numFmtId="0" xfId="0" applyAlignment="1" applyBorder="1" applyFill="1" applyFont="1">
      <alignment horizontal="center" shrinkToFit="0" vertical="center" wrapText="1"/>
    </xf>
    <xf borderId="88" fillId="2" fontId="36" numFmtId="0" xfId="0" applyAlignment="1" applyBorder="1" applyFont="1">
      <alignment horizontal="center" shrinkToFit="0" vertical="center" wrapText="1"/>
    </xf>
    <xf borderId="10" fillId="2" fontId="36" numFmtId="0" xfId="0" applyAlignment="1" applyBorder="1" applyFont="1">
      <alignment horizontal="center" shrinkToFit="0" vertical="center" wrapText="1"/>
    </xf>
    <xf borderId="89" fillId="0" fontId="3" numFmtId="0" xfId="0" applyBorder="1" applyFont="1"/>
    <xf borderId="90" fillId="0" fontId="37" numFmtId="169" xfId="0" applyAlignment="1" applyBorder="1" applyFont="1" applyNumberFormat="1">
      <alignment horizontal="center" shrinkToFit="0" vertical="center" wrapText="1"/>
    </xf>
    <xf borderId="91" fillId="0" fontId="3" numFmtId="0" xfId="0" applyBorder="1" applyFont="1"/>
    <xf borderId="92" fillId="0" fontId="3" numFmtId="0" xfId="0" applyBorder="1" applyFont="1"/>
    <xf borderId="93" fillId="2" fontId="38" numFmtId="0" xfId="0" applyAlignment="1" applyBorder="1" applyFont="1">
      <alignment horizontal="center" shrinkToFit="0" textRotation="90" vertical="center" wrapText="1"/>
    </xf>
    <xf borderId="94" fillId="2" fontId="38" numFmtId="0" xfId="0" applyAlignment="1" applyBorder="1" applyFont="1">
      <alignment horizontal="center" shrinkToFit="0" textRotation="90" vertical="center" wrapText="1"/>
    </xf>
    <xf borderId="95" fillId="10" fontId="39" numFmtId="0" xfId="0" applyAlignment="1" applyBorder="1" applyFill="1" applyFont="1">
      <alignment horizontal="center" shrinkToFit="0" vertical="center" wrapText="1"/>
    </xf>
    <xf borderId="96" fillId="2" fontId="39" numFmtId="0" xfId="0" applyAlignment="1" applyBorder="1" applyFont="1">
      <alignment horizontal="center" shrinkToFit="0" vertical="center" wrapText="1"/>
    </xf>
    <xf borderId="37" fillId="0" fontId="40" numFmtId="0" xfId="0" applyAlignment="1" applyBorder="1" applyFont="1">
      <alignment horizontal="center" shrinkToFit="0" vertical="center" wrapText="1"/>
    </xf>
    <xf borderId="97" fillId="2" fontId="40" numFmtId="0" xfId="0" applyAlignment="1" applyBorder="1" applyFont="1">
      <alignment horizontal="center" shrinkToFit="0" vertical="center" wrapText="1"/>
    </xf>
    <xf borderId="26" fillId="0" fontId="37" numFmtId="169" xfId="0" applyAlignment="1" applyBorder="1" applyFont="1" applyNumberFormat="1">
      <alignment horizontal="center" shrinkToFit="0" vertical="center" wrapText="1"/>
    </xf>
    <xf borderId="98" fillId="0" fontId="3" numFmtId="0" xfId="0" applyBorder="1" applyFont="1"/>
    <xf borderId="32" fillId="0" fontId="40" numFmtId="0" xfId="0" applyAlignment="1" applyBorder="1" applyFont="1">
      <alignment horizontal="center" shrinkToFit="0" vertical="center" wrapText="1"/>
    </xf>
    <xf borderId="99" fillId="11" fontId="37" numFmtId="169" xfId="0" applyAlignment="1" applyBorder="1" applyFill="1" applyFont="1" applyNumberFormat="1">
      <alignment horizontal="center" shrinkToFit="0" vertical="center" wrapText="1"/>
    </xf>
    <xf borderId="100" fillId="2" fontId="39" numFmtId="0" xfId="0" applyAlignment="1" applyBorder="1" applyFont="1">
      <alignment horizontal="center" shrinkToFit="0" vertical="center" wrapText="1"/>
    </xf>
    <xf borderId="101" fillId="0" fontId="3" numFmtId="0" xfId="0" applyBorder="1" applyFont="1"/>
    <xf borderId="102" fillId="10" fontId="39" numFmtId="0" xfId="0" applyAlignment="1" applyBorder="1" applyFont="1">
      <alignment horizontal="center" shrinkToFit="0" vertical="center" wrapText="1"/>
    </xf>
    <xf borderId="99" fillId="2" fontId="37" numFmtId="169" xfId="0" applyAlignment="1" applyBorder="1" applyFont="1" applyNumberFormat="1">
      <alignment horizontal="center" shrinkToFit="0" vertical="center" wrapText="1"/>
    </xf>
    <xf borderId="103" fillId="2" fontId="39" numFmtId="0" xfId="0" applyAlignment="1" applyBorder="1" applyFont="1">
      <alignment horizontal="center" shrinkToFit="0" vertical="center" wrapText="1"/>
    </xf>
    <xf borderId="35" fillId="0" fontId="40" numFmtId="0" xfId="0" applyAlignment="1" applyBorder="1" applyFont="1">
      <alignment horizontal="center" shrinkToFit="0" vertical="center" wrapText="1"/>
    </xf>
    <xf borderId="27" fillId="0" fontId="37" numFmtId="169" xfId="0" applyAlignment="1" applyBorder="1" applyFont="1" applyNumberFormat="1">
      <alignment horizontal="center" shrinkToFit="0" vertical="center" wrapText="1"/>
    </xf>
    <xf borderId="104" fillId="0" fontId="3" numFmtId="0" xfId="0" applyBorder="1" applyFont="1"/>
    <xf borderId="105" fillId="0" fontId="3" numFmtId="0" xfId="0" applyBorder="1" applyFont="1"/>
    <xf borderId="106" fillId="0" fontId="3" numFmtId="0" xfId="0" applyBorder="1" applyFont="1"/>
    <xf borderId="107" fillId="0" fontId="37" numFmtId="169" xfId="0" applyAlignment="1" applyBorder="1" applyFont="1" applyNumberFormat="1">
      <alignment horizontal="center" shrinkToFit="0" vertical="center" wrapText="1"/>
    </xf>
    <xf borderId="108" fillId="0" fontId="3" numFmtId="0" xfId="0" applyBorder="1" applyFont="1"/>
    <xf borderId="109" fillId="0" fontId="3" numFmtId="0" xfId="0" applyBorder="1" applyFont="1"/>
    <xf borderId="35" fillId="0" fontId="40" numFmtId="0" xfId="0" applyAlignment="1" applyBorder="1" applyFont="1">
      <alignment horizontal="center" vertical="center"/>
    </xf>
    <xf borderId="110" fillId="0" fontId="3" numFmtId="0" xfId="0" applyBorder="1" applyFont="1"/>
    <xf borderId="111" fillId="0" fontId="3" numFmtId="0" xfId="0" applyBorder="1" applyFont="1"/>
    <xf borderId="35" fillId="10" fontId="39" numFmtId="0" xfId="0" applyAlignment="1" applyBorder="1" applyFont="1">
      <alignment horizontal="center" shrinkToFit="0" vertical="center" wrapText="1"/>
    </xf>
    <xf borderId="35" fillId="2" fontId="41" numFmtId="0" xfId="0" applyAlignment="1" applyBorder="1" applyFont="1">
      <alignment horizontal="center" shrinkToFit="0" vertical="center" wrapText="1"/>
    </xf>
    <xf borderId="32" fillId="2" fontId="41" numFmtId="0" xfId="0" applyAlignment="1" applyBorder="1" applyFont="1">
      <alignment shrinkToFit="0" vertical="center" wrapText="1"/>
    </xf>
    <xf borderId="32" fillId="11" fontId="40" numFmtId="0" xfId="0" applyAlignment="1" applyBorder="1" applyFont="1">
      <alignment horizontal="center" shrinkToFit="0" vertical="center" wrapText="1"/>
    </xf>
    <xf borderId="0" fillId="0" fontId="42" numFmtId="0" xfId="0" applyAlignment="1" applyFont="1">
      <alignment shrinkToFit="0" vertical="center" wrapText="1"/>
    </xf>
    <xf borderId="0" fillId="0" fontId="43" numFmtId="0" xfId="0" applyAlignment="1" applyFont="1">
      <alignment shrinkToFit="0" vertical="center" wrapText="1"/>
    </xf>
    <xf borderId="0" fillId="0" fontId="0" numFmtId="0" xfId="0" applyAlignment="1" applyFont="1">
      <alignment horizontal="center"/>
    </xf>
    <xf borderId="112" fillId="2" fontId="2" numFmtId="0" xfId="0" applyAlignment="1" applyBorder="1" applyFont="1">
      <alignment horizontal="center" vertical="center"/>
    </xf>
    <xf borderId="113" fillId="0" fontId="3" numFmtId="0" xfId="0" applyBorder="1" applyFont="1"/>
    <xf borderId="114" fillId="0" fontId="3" numFmtId="0" xfId="0" applyBorder="1" applyFont="1"/>
    <xf borderId="115" fillId="0" fontId="24" numFmtId="0" xfId="0" applyAlignment="1" applyBorder="1" applyFont="1">
      <alignment horizontal="left" vertical="center"/>
    </xf>
    <xf borderId="83" fillId="0" fontId="0" numFmtId="0" xfId="0" applyBorder="1" applyFont="1"/>
    <xf borderId="116" fillId="0" fontId="3" numFmtId="0" xfId="0" applyBorder="1" applyFont="1"/>
    <xf borderId="117" fillId="0" fontId="3" numFmtId="0" xfId="0" applyBorder="1" applyFont="1"/>
    <xf borderId="118" fillId="0" fontId="3" numFmtId="0" xfId="0" applyBorder="1" applyFont="1"/>
    <xf borderId="119" fillId="0" fontId="24" numFmtId="0" xfId="0" applyAlignment="1" applyBorder="1" applyFont="1">
      <alignment horizontal="left" vertical="center"/>
    </xf>
    <xf borderId="84" fillId="0" fontId="0" numFmtId="0" xfId="0" applyBorder="1" applyFont="1"/>
    <xf borderId="4" fillId="0" fontId="24" numFmtId="14" xfId="0" applyAlignment="1" applyBorder="1" applyFont="1" applyNumberFormat="1">
      <alignment vertical="center"/>
    </xf>
    <xf borderId="120" fillId="0" fontId="24" numFmtId="0" xfId="0" applyAlignment="1" applyBorder="1" applyFont="1">
      <alignment horizontal="center" vertical="center"/>
    </xf>
    <xf borderId="121" fillId="9" fontId="8" numFmtId="0" xfId="0" applyAlignment="1" applyBorder="1" applyFont="1">
      <alignment horizontal="center" vertical="center"/>
    </xf>
    <xf borderId="122" fillId="0" fontId="3" numFmtId="0" xfId="0" applyBorder="1" applyFont="1"/>
    <xf borderId="123" fillId="0" fontId="3" numFmtId="0" xfId="0" applyBorder="1" applyFont="1"/>
    <xf borderId="124" fillId="2" fontId="39" numFmtId="0" xfId="0" applyAlignment="1" applyBorder="1" applyFont="1">
      <alignment horizontal="center" vertical="center"/>
    </xf>
    <xf borderId="121" fillId="2" fontId="39" numFmtId="0" xfId="0" applyAlignment="1" applyBorder="1" applyFont="1">
      <alignment horizontal="center" vertical="center"/>
    </xf>
    <xf borderId="124" fillId="2" fontId="39" numFmtId="0" xfId="0" applyAlignment="1" applyBorder="1" applyFont="1">
      <alignment horizontal="center" shrinkToFit="0" vertical="center" wrapText="1"/>
    </xf>
    <xf borderId="125" fillId="10" fontId="36" numFmtId="0" xfId="0" applyAlignment="1" applyBorder="1" applyFont="1">
      <alignment horizontal="center" shrinkToFit="0" vertical="center" wrapText="1"/>
    </xf>
    <xf borderId="124" fillId="0" fontId="36" numFmtId="0" xfId="0" applyAlignment="1" applyBorder="1" applyFont="1">
      <alignment horizontal="center" shrinkToFit="0" vertical="center" wrapText="1"/>
    </xf>
    <xf borderId="124" fillId="0" fontId="9" numFmtId="0" xfId="0" applyAlignment="1" applyBorder="1" applyFont="1">
      <alignment horizontal="center" shrinkToFit="0" vertical="center" wrapText="1"/>
    </xf>
    <xf borderId="124" fillId="11" fontId="11" numFmtId="169" xfId="0" applyAlignment="1" applyBorder="1" applyFont="1" applyNumberFormat="1">
      <alignment horizontal="center" shrinkToFit="0" vertical="center" wrapText="1"/>
    </xf>
    <xf borderId="126" fillId="0" fontId="3" numFmtId="0" xfId="0" applyBorder="1" applyFont="1"/>
    <xf borderId="124" fillId="0" fontId="9" numFmtId="0" xfId="0" applyAlignment="1" applyBorder="1" applyFont="1">
      <alignment horizontal="left" shrinkToFit="0" vertical="center" wrapText="1"/>
    </xf>
    <xf borderId="124" fillId="0" fontId="11" numFmtId="169" xfId="0" applyAlignment="1" applyBorder="1" applyFont="1" applyNumberFormat="1">
      <alignment horizontal="center" shrinkToFit="0" vertical="center" wrapText="1"/>
    </xf>
    <xf borderId="127" fillId="0" fontId="3" numFmtId="0" xfId="0" applyBorder="1" applyFont="1"/>
    <xf borderId="124" fillId="11" fontId="9" numFmtId="0" xfId="0" applyAlignment="1" applyBorder="1" applyFont="1">
      <alignment horizontal="center" shrinkToFit="0" vertical="center" wrapText="1"/>
    </xf>
    <xf borderId="124" fillId="2" fontId="11" numFmtId="169" xfId="0" applyAlignment="1" applyBorder="1" applyFont="1" applyNumberFormat="1">
      <alignment horizontal="center" shrinkToFit="0" vertical="center" wrapText="1"/>
    </xf>
    <xf borderId="128" fillId="0" fontId="3" numFmtId="0" xfId="0" applyBorder="1" applyFont="1"/>
    <xf borderId="124" fillId="0" fontId="9" numFmtId="0" xfId="0" applyAlignment="1" applyBorder="1" applyFont="1">
      <alignment shrinkToFit="0" vertical="center" wrapText="1"/>
    </xf>
    <xf borderId="124" fillId="2" fontId="9" numFmtId="169" xfId="0" applyAlignment="1" applyBorder="1" applyFont="1" applyNumberFormat="1">
      <alignment horizontal="center" shrinkToFit="0" vertical="center" wrapText="1"/>
    </xf>
    <xf borderId="124" fillId="11" fontId="36" numFmtId="0" xfId="0" applyAlignment="1" applyBorder="1" applyFont="1">
      <alignment horizontal="center" shrinkToFit="0" vertical="center" wrapText="1"/>
    </xf>
    <xf borderId="124" fillId="11" fontId="9" numFmtId="0" xfId="0" applyAlignment="1" applyBorder="1" applyFont="1">
      <alignment shrinkToFit="0" vertical="center" wrapText="1"/>
    </xf>
    <xf borderId="33" fillId="0" fontId="0" numFmtId="0" xfId="0" applyAlignment="1" applyBorder="1" applyFont="1">
      <alignment horizontal="center" shrinkToFit="0" vertical="center" wrapText="1"/>
    </xf>
    <xf borderId="48" fillId="2" fontId="6" numFmtId="0" xfId="0" applyAlignment="1" applyBorder="1" applyFont="1">
      <alignment horizontal="center" vertical="center"/>
    </xf>
    <xf borderId="0" fillId="0" fontId="44" numFmtId="0" xfId="0" applyFont="1"/>
    <xf borderId="129" fillId="9" fontId="26" numFmtId="0" xfId="0" applyAlignment="1" applyBorder="1" applyFont="1">
      <alignment horizontal="center" vertical="center"/>
    </xf>
    <xf borderId="130" fillId="0" fontId="3" numFmtId="0" xfId="0" applyBorder="1" applyFont="1"/>
    <xf borderId="131" fillId="0" fontId="3" numFmtId="0" xfId="0" applyBorder="1" applyFont="1"/>
    <xf borderId="35" fillId="0" fontId="26" numFmtId="0" xfId="0" applyAlignment="1" applyBorder="1" applyFont="1">
      <alignment horizontal="center" vertical="center"/>
    </xf>
    <xf borderId="3" fillId="0" fontId="35" numFmtId="14" xfId="0" applyAlignment="1" applyBorder="1" applyFont="1" applyNumberFormat="1">
      <alignment vertical="center"/>
    </xf>
    <xf borderId="132" fillId="9" fontId="5" numFmtId="0" xfId="0" applyAlignment="1" applyBorder="1" applyFont="1">
      <alignment horizontal="center" vertical="center"/>
    </xf>
    <xf borderId="133" fillId="0" fontId="3" numFmtId="0" xfId="0" applyBorder="1" applyFont="1"/>
    <xf borderId="134" fillId="0" fontId="3" numFmtId="0" xfId="0" applyBorder="1" applyFont="1"/>
    <xf borderId="124" fillId="2" fontId="26" numFmtId="0" xfId="0" applyAlignment="1" applyBorder="1" applyFont="1">
      <alignment horizontal="center" vertical="center"/>
    </xf>
    <xf borderId="125" fillId="12" fontId="11" numFmtId="0" xfId="0" applyAlignment="1" applyBorder="1" applyFill="1" applyFont="1">
      <alignment horizontal="center" shrinkToFit="0" vertical="center" wrapText="1"/>
    </xf>
    <xf borderId="124" fillId="2" fontId="11" numFmtId="0" xfId="0" applyAlignment="1" applyBorder="1" applyFont="1">
      <alignment horizontal="center" shrinkToFit="0" vertical="center" wrapText="1"/>
    </xf>
    <xf borderId="124" fillId="2" fontId="9" numFmtId="0" xfId="0" applyAlignment="1" applyBorder="1" applyFont="1">
      <alignment horizontal="center" shrinkToFit="0" vertical="center" wrapText="1"/>
    </xf>
    <xf borderId="124" fillId="2" fontId="11" numFmtId="14" xfId="0" applyAlignment="1" applyBorder="1" applyFont="1" applyNumberFormat="1">
      <alignment horizontal="center" shrinkToFit="0" vertical="center" wrapText="1"/>
    </xf>
    <xf borderId="124" fillId="2" fontId="11" numFmtId="0" xfId="0" applyAlignment="1" applyBorder="1" applyFont="1">
      <alignment horizontal="center" vertical="center"/>
    </xf>
    <xf borderId="124" fillId="2" fontId="9" numFmtId="14" xfId="0" applyAlignment="1" applyBorder="1" applyFont="1" applyNumberFormat="1">
      <alignment horizontal="center" shrinkToFit="0" vertical="center" wrapText="1"/>
    </xf>
    <xf borderId="124" fillId="2" fontId="11" numFmtId="14" xfId="0" applyAlignment="1" applyBorder="1" applyFont="1" applyNumberFormat="1">
      <alignment horizontal="center" vertical="center"/>
    </xf>
    <xf borderId="124" fillId="2" fontId="45" numFmtId="0" xfId="0" applyAlignment="1" applyBorder="1" applyFont="1">
      <alignment horizontal="center" shrinkToFit="0" vertical="center" wrapText="1"/>
    </xf>
    <xf borderId="0" fillId="0" fontId="46" numFmtId="0" xfId="0" applyAlignment="1" applyFont="1">
      <alignment horizontal="center"/>
    </xf>
    <xf borderId="63" fillId="2" fontId="47" numFmtId="0" xfId="0" applyAlignment="1" applyBorder="1" applyFont="1">
      <alignment horizontal="center" shrinkToFit="0" vertical="center" wrapText="1"/>
    </xf>
    <xf borderId="0" fillId="0" fontId="46" numFmtId="0" xfId="0" applyFont="1"/>
    <xf borderId="18" fillId="2" fontId="48" numFmtId="0" xfId="0" applyAlignment="1" applyBorder="1" applyFont="1">
      <alignment horizontal="center" shrinkToFit="0" vertical="center" wrapText="1"/>
    </xf>
    <xf borderId="83" fillId="2" fontId="49" numFmtId="0" xfId="0" applyAlignment="1" applyBorder="1" applyFont="1">
      <alignment horizontal="center" shrinkToFit="0" vertical="center" wrapText="1"/>
    </xf>
    <xf borderId="135" fillId="9" fontId="31" numFmtId="0" xfId="0" applyAlignment="1" applyBorder="1" applyFont="1">
      <alignment horizontal="center" vertical="center"/>
    </xf>
    <xf borderId="136" fillId="2" fontId="49" numFmtId="0" xfId="0" applyAlignment="1" applyBorder="1" applyFont="1">
      <alignment horizontal="center" vertical="center"/>
    </xf>
    <xf borderId="137" fillId="0" fontId="3" numFmtId="0" xfId="0" applyBorder="1" applyFont="1"/>
    <xf borderId="138" fillId="2" fontId="49" numFmtId="0" xfId="0" applyAlignment="1" applyBorder="1" applyFont="1">
      <alignment horizontal="center" shrinkToFit="0" vertical="center" wrapText="1"/>
    </xf>
    <xf borderId="138" fillId="2" fontId="49" numFmtId="0" xfId="0" applyAlignment="1" applyBorder="1" applyFont="1">
      <alignment horizontal="center" vertical="center"/>
    </xf>
    <xf borderId="139" fillId="10" fontId="36" numFmtId="0" xfId="0" applyAlignment="1" applyBorder="1" applyFont="1">
      <alignment horizontal="center" shrinkToFit="0" vertical="center" wrapText="1"/>
    </xf>
    <xf borderId="24" fillId="2" fontId="37" numFmtId="0" xfId="0" applyAlignment="1" applyBorder="1" applyFont="1">
      <alignment horizontal="center" shrinkToFit="0" vertical="center" wrapText="1"/>
    </xf>
    <xf borderId="24" fillId="2" fontId="50" numFmtId="0" xfId="0" applyAlignment="1" applyBorder="1" applyFont="1">
      <alignment horizontal="center" shrinkToFit="0" vertical="center" wrapText="1"/>
    </xf>
    <xf borderId="24" fillId="2" fontId="1" numFmtId="0" xfId="0" applyAlignment="1" applyBorder="1" applyFont="1">
      <alignment horizontal="center" shrinkToFit="0" vertical="center" wrapText="1"/>
    </xf>
    <xf borderId="24" fillId="2" fontId="1" numFmtId="169" xfId="0" applyAlignment="1" applyBorder="1" applyFont="1" applyNumberFormat="1">
      <alignment horizontal="center" shrinkToFit="0" vertical="center" wrapText="1"/>
    </xf>
    <xf borderId="140" fillId="0" fontId="3" numFmtId="0" xfId="0" applyBorder="1" applyFont="1"/>
    <xf borderId="24" fillId="2" fontId="51" numFmtId="0" xfId="0" applyAlignment="1" applyBorder="1" applyFont="1">
      <alignment horizontal="center" shrinkToFit="0" vertical="center" wrapText="1"/>
    </xf>
    <xf borderId="27" fillId="10" fontId="36" numFmtId="0" xfId="0" applyAlignment="1" applyBorder="1" applyFont="1">
      <alignment horizontal="center" shrinkToFit="0" vertical="center" wrapText="1"/>
    </xf>
    <xf borderId="24" fillId="2" fontId="50" numFmtId="169" xfId="0" applyAlignment="1" applyBorder="1" applyFont="1" applyNumberFormat="1">
      <alignment horizontal="center" shrinkToFit="0" vertical="center" wrapText="1"/>
    </xf>
    <xf borderId="30" fillId="2" fontId="0" numFmtId="0" xfId="0" applyAlignment="1" applyBorder="1" applyFont="1">
      <alignment horizontal="center" shrinkToFit="0" vertical="center" wrapText="1"/>
    </xf>
    <xf borderId="27" fillId="10" fontId="36" numFmtId="14" xfId="0" applyAlignment="1" applyBorder="1" applyFont="1" applyNumberFormat="1">
      <alignment horizontal="center" shrinkToFit="0" vertical="center" wrapText="1"/>
    </xf>
    <xf borderId="0" fillId="0" fontId="52" numFmtId="0" xfId="0" applyFont="1"/>
    <xf borderId="48" fillId="0" fontId="0" numFmtId="0" xfId="0" applyAlignment="1" applyBorder="1" applyFont="1">
      <alignment horizontal="center"/>
    </xf>
    <xf borderId="32" fillId="0" fontId="0" numFmtId="0" xfId="0" applyAlignment="1" applyBorder="1" applyFont="1">
      <alignment shrinkToFit="0" wrapText="1"/>
    </xf>
    <xf borderId="105" fillId="0" fontId="0" numFmtId="0" xfId="0" applyBorder="1" applyFont="1"/>
    <xf borderId="141" fillId="13" fontId="53" numFmtId="0" xfId="0" applyAlignment="1" applyBorder="1" applyFill="1" applyFont="1">
      <alignment horizontal="right" shrinkToFit="0" textRotation="90" vertical="center" wrapText="1"/>
    </xf>
    <xf borderId="30" fillId="13" fontId="46" numFmtId="0" xfId="0" applyBorder="1" applyFont="1"/>
    <xf borderId="41" fillId="13" fontId="53" numFmtId="0" xfId="0" applyAlignment="1" applyBorder="1" applyFont="1">
      <alignment horizontal="center" shrinkToFit="0" wrapText="1"/>
    </xf>
    <xf borderId="30" fillId="14" fontId="53" numFmtId="0" xfId="0" applyAlignment="1" applyBorder="1" applyFill="1" applyFont="1">
      <alignment shrinkToFit="0" wrapText="1"/>
    </xf>
    <xf borderId="30" fillId="15" fontId="53" numFmtId="0" xfId="0" applyAlignment="1" applyBorder="1" applyFill="1" applyFont="1">
      <alignment shrinkToFit="0" wrapText="1"/>
    </xf>
    <xf borderId="30" fillId="16" fontId="46" numFmtId="0" xfId="0" applyAlignment="1" applyBorder="1" applyFill="1" applyFont="1">
      <alignment shrinkToFit="0" wrapText="1"/>
    </xf>
    <xf borderId="30" fillId="17" fontId="53" numFmtId="0" xfId="0" applyAlignment="1" applyBorder="1" applyFill="1" applyFont="1">
      <alignment shrinkToFit="0" wrapText="1"/>
    </xf>
    <xf borderId="30" fillId="14" fontId="46" numFmtId="0" xfId="0" applyAlignment="1" applyBorder="1" applyFont="1">
      <alignment shrinkToFit="0" wrapText="1"/>
    </xf>
    <xf borderId="30" fillId="16" fontId="53" numFmtId="0" xfId="0" applyAlignment="1" applyBorder="1" applyFont="1">
      <alignment shrinkToFit="0" wrapText="1"/>
    </xf>
    <xf borderId="30" fillId="17" fontId="46" numFmtId="0" xfId="0" applyAlignment="1" applyBorder="1" applyFont="1">
      <alignment shrinkToFit="0" wrapText="1"/>
    </xf>
  </cellXfs>
  <cellStyles count="1">
    <cellStyle xfId="0" name="Normal" builtinId="0"/>
  </cellStyles>
  <dxfs count="9">
    <dxf>
      <font/>
      <fill>
        <patternFill patternType="solid">
          <fgColor rgb="FFFF0000"/>
          <bgColor rgb="FFFF0000"/>
        </patternFill>
      </fill>
      <border/>
    </dxf>
    <dxf>
      <font/>
      <fill>
        <patternFill patternType="solid">
          <fgColor rgb="FFFFC000"/>
          <bgColor rgb="FFFFC000"/>
        </patternFill>
      </fill>
      <border/>
    </dxf>
    <dxf>
      <font/>
      <fill>
        <patternFill patternType="solid">
          <fgColor rgb="FFFFFF66"/>
          <bgColor rgb="FFFFFF66"/>
        </patternFill>
      </fill>
      <border/>
    </dxf>
    <dxf>
      <font/>
      <fill>
        <patternFill patternType="solid">
          <fgColor rgb="FF00B050"/>
          <bgColor rgb="FF00B050"/>
        </patternFill>
      </fill>
      <border/>
    </dxf>
    <dxf>
      <font/>
      <fill>
        <patternFill patternType="solid">
          <fgColor rgb="FF92D050"/>
          <bgColor rgb="FF92D050"/>
        </patternFill>
      </fill>
      <border/>
    </dxf>
    <dxf>
      <font/>
      <fill>
        <patternFill patternType="solid">
          <fgColor rgb="FFC00000"/>
          <bgColor rgb="FFC00000"/>
        </patternFill>
      </fill>
      <border/>
    </dxf>
    <dxf>
      <font/>
      <fill>
        <patternFill patternType="solid">
          <fgColor rgb="FF548135"/>
          <bgColor rgb="FF548135"/>
        </patternFill>
      </fill>
      <border/>
    </dxf>
    <dxf>
      <font/>
      <fill>
        <patternFill patternType="solid">
          <fgColor rgb="FFFFFF00"/>
          <bgColor rgb="FFFFFF00"/>
        </patternFill>
      </fill>
      <border/>
    </dxf>
    <dxf>
      <font>
        <color rgb="FF9C0006"/>
      </font>
      <fill>
        <patternFill patternType="solid">
          <fgColor rgb="FFFFC7CE"/>
          <bgColor rgb="FFFFC7CE"/>
        </patternFill>
      </fill>
      <border/>
    </dxf>
  </dxfs>
</styleSheet>
</file>

<file path=xl/_rels/workbook.xml.rels><?xml version="1.0" encoding="UTF-8" standalone="yes"?><Relationships xmlns="http://schemas.openxmlformats.org/package/2006/relationships"><Relationship Id="rId20" Type="http://schemas.openxmlformats.org/officeDocument/2006/relationships/externalLink" Target="externalLinks/externalLink9.xml"/><Relationship Id="rId22" Type="http://schemas.openxmlformats.org/officeDocument/2006/relationships/externalLink" Target="externalLinks/externalLink11.xml"/><Relationship Id="rId21" Type="http://schemas.openxmlformats.org/officeDocument/2006/relationships/externalLink" Target="externalLinks/externalLink10.xml"/><Relationship Id="rId24" Type="http://schemas.openxmlformats.org/officeDocument/2006/relationships/externalLink" Target="externalLinks/externalLink13.xml"/><Relationship Id="rId23" Type="http://schemas.openxmlformats.org/officeDocument/2006/relationships/externalLink" Target="externalLinks/externalLink12.xml"/><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schemas.openxmlformats.org/officeDocument/2006/relationships/worksheet" Target="worksheets/sheet6.xml"/><Relationship Id="rId26" Type="http://schemas.openxmlformats.org/officeDocument/2006/relationships/externalLink" Target="externalLinks/externalLink15.xml"/><Relationship Id="rId25" Type="http://schemas.openxmlformats.org/officeDocument/2006/relationships/externalLink" Target="externalLinks/externalLink14.xml"/><Relationship Id="rId28" Type="http://schemas.openxmlformats.org/officeDocument/2006/relationships/externalLink" Target="externalLinks/externalLink17.xml"/><Relationship Id="rId27" Type="http://schemas.openxmlformats.org/officeDocument/2006/relationships/externalLink" Target="externalLinks/externalLink16.xml"/><Relationship Id="rId5" Type="http://schemas.openxmlformats.org/officeDocument/2006/relationships/worksheet" Target="worksheets/sheet2.xml"/><Relationship Id="rId6" Type="http://schemas.openxmlformats.org/officeDocument/2006/relationships/worksheet" Target="worksheets/sheet3.xml"/><Relationship Id="rId29" Type="http://schemas.openxmlformats.org/officeDocument/2006/relationships/externalLink" Target="externalLinks/externalLink18.xml"/><Relationship Id="rId7" Type="http://schemas.openxmlformats.org/officeDocument/2006/relationships/worksheet" Target="worksheets/sheet4.xml"/><Relationship Id="rId8" Type="http://schemas.openxmlformats.org/officeDocument/2006/relationships/worksheet" Target="worksheets/sheet5.xml"/><Relationship Id="rId30" Type="http://schemas.openxmlformats.org/officeDocument/2006/relationships/externalLink" Target="externalLinks/externalLink19.xml"/><Relationship Id="rId11" Type="http://schemas.openxmlformats.org/officeDocument/2006/relationships/worksheet" Target="worksheets/sheet8.xml"/><Relationship Id="rId10" Type="http://schemas.openxmlformats.org/officeDocument/2006/relationships/worksheet" Target="worksheets/sheet7.xml"/><Relationship Id="rId13" Type="http://schemas.openxmlformats.org/officeDocument/2006/relationships/externalLink" Target="externalLinks/externalLink2.xml"/><Relationship Id="rId12" Type="http://schemas.openxmlformats.org/officeDocument/2006/relationships/externalLink" Target="externalLinks/externalLink1.xml"/><Relationship Id="rId15" Type="http://schemas.openxmlformats.org/officeDocument/2006/relationships/externalLink" Target="externalLinks/externalLink4.xml"/><Relationship Id="rId14" Type="http://schemas.openxmlformats.org/officeDocument/2006/relationships/externalLink" Target="externalLinks/externalLink3.xml"/><Relationship Id="rId17" Type="http://schemas.openxmlformats.org/officeDocument/2006/relationships/externalLink" Target="externalLinks/externalLink6.xml"/><Relationship Id="rId16" Type="http://schemas.openxmlformats.org/officeDocument/2006/relationships/externalLink" Target="externalLinks/externalLink5.xml"/><Relationship Id="rId19" Type="http://schemas.openxmlformats.org/officeDocument/2006/relationships/externalLink" Target="externalLinks/externalLink8.xml"/><Relationship Id="rId18" Type="http://schemas.openxmlformats.org/officeDocument/2006/relationships/externalLink" Target="externalLinks/externalLink7.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_rels/drawing6.xml.rels><?xml version="1.0" encoding="UTF-8" standalone="yes"?><Relationships xmlns="http://schemas.openxmlformats.org/package/2006/relationships"><Relationship Id="rId1" Type="http://schemas.openxmlformats.org/officeDocument/2006/relationships/image" Target="../media/image6.png"/></Relationships>
</file>

<file path=xl/drawings/_rels/drawing7.xml.rels><?xml version="1.0" encoding="UTF-8" standalone="yes"?><Relationships xmlns="http://schemas.openxmlformats.org/package/2006/relationships"><Relationship Id="rId1" Type="http://schemas.openxmlformats.org/officeDocument/2006/relationships/image" Target="../media/image7.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95250</xdr:colOff>
      <xdr:row>1</xdr:row>
      <xdr:rowOff>0</xdr:rowOff>
    </xdr:from>
    <xdr:ext cx="2219325" cy="695325"/>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1</xdr:col>
      <xdr:colOff>142875</xdr:colOff>
      <xdr:row>0</xdr:row>
      <xdr:rowOff>0</xdr:rowOff>
    </xdr:from>
    <xdr:ext cx="1809750" cy="685800"/>
    <xdr:pic>
      <xdr:nvPicPr>
        <xdr:cNvPr id="0" name="image2.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200025</xdr:colOff>
      <xdr:row>4</xdr:row>
      <xdr:rowOff>19050</xdr:rowOff>
    </xdr:from>
    <xdr:ext cx="4181475" cy="1162050"/>
    <xdr:pic>
      <xdr:nvPicPr>
        <xdr:cNvPr id="0" name="image3.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85725</xdr:colOff>
      <xdr:row>0</xdr:row>
      <xdr:rowOff>57150</xdr:rowOff>
    </xdr:from>
    <xdr:ext cx="2638425" cy="1076325"/>
    <xdr:pic>
      <xdr:nvPicPr>
        <xdr:cNvPr id="0" name="image4.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0</xdr:colOff>
      <xdr:row>0</xdr:row>
      <xdr:rowOff>66675</xdr:rowOff>
    </xdr:from>
    <xdr:ext cx="2876550" cy="704850"/>
    <xdr:pic>
      <xdr:nvPicPr>
        <xdr:cNvPr id="0" name="image5.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95250</xdr:colOff>
      <xdr:row>3</xdr:row>
      <xdr:rowOff>76200</xdr:rowOff>
    </xdr:from>
    <xdr:ext cx="2381250" cy="838200"/>
    <xdr:pic>
      <xdr:nvPicPr>
        <xdr:cNvPr id="0" name="image6.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66675</xdr:colOff>
      <xdr:row>0</xdr:row>
      <xdr:rowOff>76200</xdr:rowOff>
    </xdr:from>
    <xdr:ext cx="1647825" cy="781050"/>
    <xdr:pic>
      <xdr:nvPicPr>
        <xdr:cNvPr id="0" name="image7.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eemartinez\AppData\Local\Microsoft\Windows\Temporary%20Internet%20Files\Content.Outlook\X08YSC5Q\Copia%20de%20Formato%20riesgos%20corrupci&#243;n%202019.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Users\POLY\AppData\Local\Microsoft\Windows\INetCache\Content.MSO\Copia%20de%208.%20Mapa%20de%20Riesgos%20de%20Corrupci&#243;n%20Promoci&#243;n%20del%20Desarrollo%20de%20Salud.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Users\POLY\Downloads\Propuesta%20Riesgos%20de%20Corrupcion%20Secretar&#237;a%20de%20Hacienda%20Gesti&#243;n%20Financiera%20actualizada%2006072021%20(1).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Users\POLY\Documents\Gobernaci&#243;n%20de%20Cmarca\Gob%20Cundinamarca\2021\Mapa%20de%20riesgos\Riesgos%20actualizados%20por%20procesos\9-10%20Mapa%20de%20Riesgos%20de%20Corrupcion%20Gesti&#243;n%20Financiera.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Users\POLY\AppData\Local\Microsoft\Windows\INetCache\Content.MSO\Copia%20de%207.%20Mapa%20de%20Riesgos%20de%20Corrupci&#243;n%20Evaluaci&#243;n%20y%20Seguimiento.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C:\Users\POLY\Documents\Gobernaci&#243;n%20de%20Cmarca\Gob%20Cundinamarca\2021\Mapa%20de%20riesgos\Riesgos%20actualizados%20por%20procesos\6.%20Mapa%20de%20Riesgos%20de%20Corrupci&#243;n%20Asistencia%20T&#233;cnica.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Users\POLY\AppData\Local\Microsoft\Windows\INetCache\Content.MSO\Copia%20de%20Riesgo%20Corrupcion%20final%20Gesti&#243;n%20de%20ingresos.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C:\Users\POLY\AppData\Local\Microsoft\Windows\INetCache\Content.MSO\Copia%20de%20Identificacion%20de%20Riesgos%20CORRUPCION%20AU.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C:\Users\POLY\AppData\Local\Microsoft\Windows\INetCache\Content.MSO\Copia%20de%204.%20Mapa%20de%20Riesgos%20de%20Corrupci&#243;n%20Gesti&#243;n%20de%20Asuntos%20Internacionales.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C:\Users\POLY\Documents\Gobernaci&#243;n%20de%20Cmarca\Gob%20Cundinamarca\2021\Mapa%20de%20riesgos\Riesgos%20actualizados%20por%20procesos\RiesgosDEAG2021DDO2021DEFINITIVO%20(1).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C:\Users\POLY\AppData\Local\Microsoft\Windows\INetCache\Content.MSO\Copia%20de%201.%20Mapa%20de%20Riesgos%20de%20Corrupci&#243;n%20Promoci&#243;n%20del%20Transporte%20y%20la%20Movilidad.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mherazo\AppData\Local\Microsoft\Windows\INetCache\Content.Outlook\QPAIJPHY\Formatoriesgosoctubre2017_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ymaguirre\AppData\Local\Microsoft\Windows\Temporary%20Internet%20Files\Content.Outlook\DH5A0Q16\Mapa%20riesgos%20Plan%20Anticorrupcion%202017.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mherazo\Documents\2019\PAAC%202019\Formato%20riesgos%20corrupci&#243;n%202019%20Consolidado.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POLY\Documents\Gobernaci&#243;n%20de%20Cmarca\Gob%20Cundinamarca\2021\Mapa%20de%20riesgos\Riesgos%20actualizados%20por%20procesos\Mapa%20de%20Riesgos%20de%20Corrupci&#243;n%202021%20(actualizado%20agosto%202021).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Users\eemartinez\AppData\Local\Microsoft\Windows\Temporary%20Internet%20Files\Content.Outlook\X08YSC5Q\Copia%20de%20Formato%20riesgos%20corrupci&#243;n%202019.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Users\farteaga\AppData\Local\Microsoft\Windows\Temporary%20Internet%20Files\Content.Outlook\N4DIRSN3\Mapa%20de%20Riesgos%20de%20Corrupci&#243;n%202021%20(actualizado%20agosto%202021).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Users\POLY\AppData\Local\Microsoft\Windows\INetCache\Content.MSO\Copia%20de%2011-12.%20Mapa%20de%20Riesgos%20de%20Corrupci&#243;n%20Gesti&#243;n%20Contractual.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Users\POLY\Documents\Gobernaci&#243;n%20de%20Cmarca\Gob%20Cundinamarca\2021\Mapa%20de%20riesgos\Riesgos%20actualizados%20por%20procesos\11.%20Mapa%20de%20Riesgos%20de%20Corrupci&#243;n%20Gesti&#243;n%20Contractual.xlsx" TargetMode="External"/></Relationships>
</file>

<file path=xl/externalLinks/externalLink1.xml><?xml version="1.0" encoding="utf-8"?>
<externalLin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externalBook r:id="rId1">
    <sheetNames>
      <sheetName val="Riesgos de Corrupción"/>
      <sheetName val="Calificación probabilidad"/>
      <sheetName val="Explicación de los campos"/>
      <sheetName val="Hoja2"/>
      <sheetName val="Opciones Tratamiento"/>
    </sheetNames>
    <sheetDataSet>
      <sheetData sheetId="0"/>
      <sheetData sheetId="1"/>
      <sheetData sheetId="2"/>
      <sheetData sheetId="3"/>
      <sheetData sheetId="4" refreshError="1"/>
    </sheetDataSet>
  </externalBook>
</externalLink>
</file>

<file path=xl/externalLinks/externalLink10.xml><?xml version="1.0" encoding="utf-8"?>
<externalLin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externalBook r:id="rId1">
    <sheetNames>
      <sheetName val="Instructivo"/>
      <sheetName val="Mapa Riesgos"/>
      <sheetName val="Mapa Riesgos de corrupción"/>
      <sheetName val="Matriz Calor Inherente"/>
      <sheetName val="Matriz Calor Residual"/>
      <sheetName val="Tabla probabilidad"/>
      <sheetName val="Tabla Impacto"/>
      <sheetName val="Tabla Valoración controles"/>
      <sheetName val="Opciones Tratamiento"/>
      <sheetName val="Hoja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sheetData sheetId="9" refreshError="1"/>
    </sheetDataSet>
  </externalBook>
</externalLink>
</file>

<file path=xl/externalLinks/externalLink11.xml><?xml version="1.0" encoding="utf-8"?>
<externalLin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externalBook r:id="rId1">
    <sheetNames>
      <sheetName val="Instructivo"/>
      <sheetName val="Mapa Riesgos"/>
      <sheetName val="Mapa Riesgos de corrupción"/>
      <sheetName val="Matriz Calor Inherente"/>
      <sheetName val="Matriz Calor Residual"/>
      <sheetName val="Tabla probabilidad"/>
      <sheetName val="Tabla Impacto"/>
      <sheetName val="Tabla Valoración controles"/>
      <sheetName val="Opciones Tratamiento"/>
      <sheetName val="Hoja1"/>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12.xml><?xml version="1.0" encoding="utf-8"?>
<externalLin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externalBook r:id="rId1">
    <sheetNames>
      <sheetName val="Instructivo"/>
      <sheetName val="Mapa Riesgos"/>
      <sheetName val="Mapa Riesgos de corrupción"/>
      <sheetName val="Matriz Calor Inherente"/>
      <sheetName val="Matriz Calor Residual"/>
      <sheetName val="Tabla probabilidad"/>
      <sheetName val="Tabla Impacto"/>
      <sheetName val="Tabla Valoración controles"/>
      <sheetName val="Opciones Tratamiento"/>
      <sheetName val="Hoja1"/>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13.xml><?xml version="1.0" encoding="utf-8"?>
<externalLin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externalBook r:id="rId1">
    <sheetNames>
      <sheetName val="Instructivo"/>
      <sheetName val="Mapa Riesgos"/>
      <sheetName val="Mapa Riesgos de corrupción"/>
      <sheetName val="Matriz Calor Inherente"/>
      <sheetName val="Matriz Calor Residual"/>
      <sheetName val="Tabla probabilidad"/>
      <sheetName val="Tabla Impacto"/>
      <sheetName val="Tabla Valoración controles"/>
      <sheetName val="Opciones Tratamiento"/>
      <sheetName val="Hoja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sheetData sheetId="9" refreshError="1"/>
    </sheetDataSet>
  </externalBook>
</externalLink>
</file>

<file path=xl/externalLinks/externalLink14.xml><?xml version="1.0" encoding="utf-8"?>
<externalLin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externalBook r:id="rId1">
    <sheetNames>
      <sheetName val="Instructivo"/>
      <sheetName val="Mapa Riesgos"/>
      <sheetName val="Mapa Riesgos de corrupción"/>
      <sheetName val="Matriz Calor Inherente"/>
      <sheetName val="Matriz Calor Residual"/>
      <sheetName val="Tabla probabilidad"/>
      <sheetName val="Tabla Impacto"/>
      <sheetName val="Tabla Valoración controles"/>
      <sheetName val="Opciones Tratamiento"/>
      <sheetName val="Hoja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sheetData sheetId="9" refreshError="1"/>
    </sheetDataSet>
  </externalBook>
</externalLink>
</file>

<file path=xl/externalLinks/externalLink15.xml><?xml version="1.0" encoding="utf-8"?>
<externalLin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externalBook r:id="rId1">
    <sheetNames>
      <sheetName val="Instructivo"/>
      <sheetName val="Mapa Riesgos"/>
      <sheetName val="Mapa Riesgos de corrupción"/>
      <sheetName val="Matriz Calor Inherente"/>
      <sheetName val="Matriz Calor Residual"/>
      <sheetName val="Tabla probabilidad"/>
      <sheetName val="Tabla Impacto"/>
      <sheetName val="Tabla Valoración controles"/>
      <sheetName val="Opciones Tratamiento"/>
      <sheetName val="Hoja1"/>
    </sheetNames>
    <sheetDataSet>
      <sheetData sheetId="0" refreshError="1"/>
      <sheetData sheetId="1" refreshError="1"/>
      <sheetData sheetId="2" refreshError="1"/>
      <sheetData sheetId="3" refreshError="1"/>
      <sheetData sheetId="4" refreshError="1"/>
      <sheetData sheetId="5" refreshError="1"/>
      <sheetData sheetId="6" refreshError="1"/>
      <sheetData sheetId="7"/>
      <sheetData sheetId="8"/>
      <sheetData sheetId="9" refreshError="1"/>
    </sheetDataSet>
  </externalBook>
</externalLink>
</file>

<file path=xl/externalLinks/externalLink16.xml><?xml version="1.0" encoding="utf-8"?>
<externalLin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externalBook r:id="rId1">
    <sheetNames>
      <sheetName val="Instructivo"/>
      <sheetName val="Mapa Riesgos"/>
      <sheetName val="Mapa Riesgos de corrupción"/>
      <sheetName val="Matriz Calor Inherente"/>
      <sheetName val="Matriz Calor Residual"/>
      <sheetName val="Tabla probabilidad"/>
      <sheetName val="Tabla Impacto"/>
      <sheetName val="Tabla Valoración controles"/>
      <sheetName val="Opciones Tratamiento"/>
      <sheetName val="Hoja1"/>
    </sheetNames>
    <sheetDataSet>
      <sheetData sheetId="0" refreshError="1"/>
      <sheetData sheetId="1" refreshError="1"/>
      <sheetData sheetId="2" refreshError="1"/>
      <sheetData sheetId="3" refreshError="1"/>
      <sheetData sheetId="4" refreshError="1"/>
      <sheetData sheetId="5" refreshError="1"/>
      <sheetData sheetId="6" refreshError="1"/>
      <sheetData sheetId="7"/>
      <sheetData sheetId="8"/>
      <sheetData sheetId="9" refreshError="1"/>
    </sheetDataSet>
  </externalBook>
</externalLink>
</file>

<file path=xl/externalLinks/externalLink17.xml><?xml version="1.0" encoding="utf-8"?>
<externalLin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externalBook r:id="rId1">
    <sheetNames>
      <sheetName val="Instructivo"/>
      <sheetName val="Mapa Riesgos"/>
      <sheetName val="Mapa Riesgos de corrupción"/>
      <sheetName val="Matriz Calor Inherente"/>
      <sheetName val="Matriz Calor Residual"/>
      <sheetName val="Tabla probabilidad"/>
      <sheetName val="Tabla Impacto"/>
      <sheetName val="Tabla Valoración controles"/>
      <sheetName val="Opciones Tratamiento"/>
      <sheetName val="Hoja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sheetData sheetId="9" refreshError="1"/>
    </sheetDataSet>
  </externalBook>
</externalLink>
</file>

<file path=xl/externalLinks/externalLink18.xml><?xml version="1.0" encoding="utf-8"?>
<externalLin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externalBook r:id="rId1">
    <sheetNames>
      <sheetName val="Instructivo"/>
      <sheetName val="Mapa Riesgos"/>
      <sheetName val="Mapa Riesgos de corrupción"/>
      <sheetName val="Matriz Calor Inherente"/>
      <sheetName val="Matriz Calor Residual"/>
      <sheetName val="Tabla probabilidad"/>
      <sheetName val="Tabla Impacto"/>
      <sheetName val="Tabla Valoración controles"/>
      <sheetName val="Opciones Tratamiento"/>
      <sheetName val="Hoja1"/>
    </sheetNames>
    <sheetDataSet>
      <sheetData sheetId="0" refreshError="1"/>
      <sheetData sheetId="1" refreshError="1"/>
      <sheetData sheetId="2" refreshError="1"/>
      <sheetData sheetId="3" refreshError="1"/>
      <sheetData sheetId="4" refreshError="1"/>
      <sheetData sheetId="5" refreshError="1"/>
      <sheetData sheetId="6" refreshError="1"/>
      <sheetData sheetId="7"/>
      <sheetData sheetId="8"/>
      <sheetData sheetId="9" refreshError="1"/>
    </sheetDataSet>
  </externalBook>
</externalLink>
</file>

<file path=xl/externalLinks/externalLink19.xml><?xml version="1.0" encoding="utf-8"?>
<externalLin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externalBook r:id="rId1">
    <sheetNames>
      <sheetName val="Instructivo"/>
      <sheetName val="Mapa Riesgos"/>
      <sheetName val="Mapa Riesgos de corrupción"/>
      <sheetName val="Matriz Calor Inherente"/>
      <sheetName val="Matriz Calor Residual"/>
      <sheetName val="Tabla probabilidad"/>
      <sheetName val="Tabla Impacto"/>
      <sheetName val="Tabla Valoración controles"/>
      <sheetName val="Opciones Tratamiento"/>
      <sheetName val="Hoja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sheetData sheetId="9" refreshError="1"/>
    </sheetDataSet>
  </externalBook>
</externalLink>
</file>

<file path=xl/externalLinks/externalLink2.xml><?xml version="1.0" encoding="utf-8"?>
<externalLin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externalBook r:id="rId1">
    <sheetNames>
      <sheetName val="Riesgos de Gestión"/>
      <sheetName val="Riesgos de Corrupción"/>
      <sheetName val="Explicación de los campos"/>
      <sheetName val="Hoja2"/>
      <sheetName val="Hoja1"/>
    </sheetNames>
    <sheetDataSet>
      <sheetData sheetId="0"/>
      <sheetData sheetId="1"/>
      <sheetData sheetId="2"/>
      <sheetData sheetId="3"/>
      <sheetData sheetId="4" refreshError="1"/>
    </sheetDataSet>
  </externalBook>
</externalLink>
</file>

<file path=xl/externalLinks/externalLink3.xml><?xml version="1.0" encoding="utf-8"?>
<externalLin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externalBook r:id="rId1">
    <sheetNames>
      <sheetName val="Contexto Estratégico"/>
      <sheetName val="Mapa de Riesgos"/>
      <sheetName val="Explicación de los campos"/>
      <sheetName val="Comprobación Riesgos Corrupción"/>
      <sheetName val="Listas"/>
      <sheetName val="Hoja2"/>
    </sheetNames>
    <sheetDataSet>
      <sheetData sheetId="0"/>
      <sheetData sheetId="1"/>
      <sheetData sheetId="2"/>
      <sheetData sheetId="3"/>
      <sheetData sheetId="4"/>
      <sheetData sheetId="5"/>
    </sheetDataSet>
  </externalBook>
</externalLink>
</file>

<file path=xl/externalLinks/externalLink4.xml><?xml version="1.0" encoding="utf-8"?>
<externalLin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externalBook r:id="rId1">
    <sheetNames>
      <sheetName val="Riesgos de Corrupción"/>
      <sheetName val="Calificación probabilidad"/>
      <sheetName val="Explicación de los campos"/>
      <sheetName val="Hoja2"/>
    </sheetNames>
    <sheetDataSet>
      <sheetData sheetId="0" refreshError="1"/>
      <sheetData sheetId="1" refreshError="1"/>
      <sheetData sheetId="2" refreshError="1"/>
      <sheetData sheetId="3" refreshError="1"/>
    </sheetDataSet>
  </externalBook>
</externalLink>
</file>

<file path=xl/externalLinks/externalLink5.xml><?xml version="1.0" encoding="utf-8"?>
<externalLin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externalBook r:id="rId1">
    <sheetNames>
      <sheetName val="Instructivo"/>
      <sheetName val="Mapa Riesgos"/>
      <sheetName val="Matriz Calor Inherente"/>
      <sheetName val="Matriz Calor Residual"/>
      <sheetName val="Tabla probabilidad"/>
      <sheetName val="Tabla Impacto"/>
      <sheetName val="Tabla Valoración controles"/>
      <sheetName val="Opciones Tratamiento"/>
      <sheetName val="Hoja1"/>
    </sheetNames>
    <sheetDataSet>
      <sheetData sheetId="0"/>
      <sheetData sheetId="1"/>
      <sheetData sheetId="2"/>
      <sheetData sheetId="3"/>
      <sheetData sheetId="4"/>
      <sheetData sheetId="5"/>
      <sheetData sheetId="6"/>
      <sheetData sheetId="7"/>
      <sheetData sheetId="8"/>
    </sheetDataSet>
  </externalBook>
</externalLink>
</file>

<file path=xl/externalLinks/externalLink6.xml><?xml version="1.0" encoding="utf-8"?>
<externalLin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externalBook r:id="rId1">
    <sheetNames>
      <sheetName val="Riesgos de Corrupción"/>
      <sheetName val="Calificación probabilidad"/>
      <sheetName val="Explicación de los campos"/>
      <sheetName val="Hoja2"/>
      <sheetName val="Opciones Tratamiento"/>
      <sheetName val="Tabla Valoración controles"/>
    </sheetNames>
    <sheetDataSet>
      <sheetData sheetId="0"/>
      <sheetData sheetId="1"/>
      <sheetData sheetId="2"/>
      <sheetData sheetId="3"/>
      <sheetData sheetId="4" refreshError="1"/>
      <sheetData sheetId="5" refreshError="1"/>
    </sheetDataSet>
  </externalBook>
</externalLink>
</file>

<file path=xl/externalLinks/externalLink7.xml><?xml version="1.0" encoding="utf-8"?>
<externalLin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externalBook r:id="rId1">
    <sheetNames>
      <sheetName val="Instructivo"/>
      <sheetName val="Mapa Riesgos"/>
      <sheetName val="Mapa Riesgos de corrupción"/>
      <sheetName val="Matriz Calor Inherente"/>
      <sheetName val="Matriz Calor Residual"/>
      <sheetName val="Tabla probabilidad"/>
      <sheetName val="Tabla Impacto"/>
      <sheetName val="Tabla Valoración controles"/>
      <sheetName val="Opciones Tratamiento"/>
      <sheetName val="Hoja1"/>
    </sheetNames>
    <sheetDataSet>
      <sheetData sheetId="0"/>
      <sheetData sheetId="1"/>
      <sheetData sheetId="2" refreshError="1"/>
      <sheetData sheetId="3"/>
      <sheetData sheetId="4"/>
      <sheetData sheetId="5"/>
      <sheetData sheetId="6"/>
      <sheetData sheetId="7"/>
      <sheetData sheetId="8"/>
      <sheetData sheetId="9"/>
    </sheetDataSet>
  </externalBook>
</externalLink>
</file>

<file path=xl/externalLinks/externalLink8.xml><?xml version="1.0" encoding="utf-8"?>
<externalLin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externalBook r:id="rId1">
    <sheetNames>
      <sheetName val="Instructivo"/>
      <sheetName val="Mapa Riesgos"/>
      <sheetName val="Mapa Riesgos de corrupción"/>
      <sheetName val="Matriz Calor Inherente"/>
      <sheetName val="Matriz Calor Residual"/>
      <sheetName val="Tabla probabilidad"/>
      <sheetName val="Tabla Impacto"/>
      <sheetName val="Tabla Valoración controles"/>
      <sheetName val="Opciones Tratamiento"/>
      <sheetName val="Hoja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sheetData sheetId="9" refreshError="1"/>
    </sheetDataSet>
  </externalBook>
</externalLink>
</file>

<file path=xl/externalLinks/externalLink9.xml><?xml version="1.0" encoding="utf-8"?>
<externalLin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externalBook r:id="rId1">
    <sheetNames>
      <sheetName val="Instructivo"/>
      <sheetName val="Mapa Riesgos"/>
      <sheetName val="Mapa Riesgos de corrupción"/>
      <sheetName val="Matriz Calor Inherente"/>
      <sheetName val="Matriz Calor Residual"/>
      <sheetName val="Tabla probabilidad"/>
      <sheetName val="Tabla Impacto"/>
      <sheetName val="Tabla Valoración controles"/>
      <sheetName val="Opciones Tratamiento"/>
      <sheetName val="Hoja1"/>
    </sheetNames>
    <sheetDataSet>
      <sheetData sheetId="0" refreshError="1"/>
      <sheetData sheetId="1" refreshError="1"/>
      <sheetData sheetId="2" refreshError="1"/>
      <sheetData sheetId="3" refreshError="1"/>
      <sheetData sheetId="4" refreshError="1"/>
      <sheetData sheetId="5" refreshError="1"/>
      <sheetData sheetId="6" refreshError="1"/>
      <sheetData sheetId="7"/>
      <sheetData sheetId="8"/>
      <sheetData sheetId="9" refreshError="1"/>
    </sheetDataSet>
  </externalBook>
</externalLink>
</file>

<file path=xl/theme/theme1.xml><?xml version="1.0" encoding="utf-8"?>
<a:theme xmlns:a="http://schemas.openxmlformats.org/drawingml/2006/main" xmlns:r="http://schemas.openxmlformats.org/officeDocument/2006/relationships" name="Tema de Office">
  <a:themeElements>
    <a:clrScheme name="Office">
      <a:dk1>
        <a:sysClr lastClr="000000" val="windowText"/>
      </a:dk1>
      <a:lt1>
        <a:sysClr lastClr="FFFFFF" val="window"/>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cap="flat" cmpd="sng" w="6350" algn="ctr">
          <a:solidFill>
            <a:schemeClr val="phClr"/>
          </a:solidFill>
          <a:prstDash val="solid"/>
          <a:miter lim="800000"/>
        </a:ln>
        <a:ln cap="flat" cmpd="sng" w="12700" algn="ctr">
          <a:solidFill>
            <a:schemeClr val="phClr"/>
          </a:solidFill>
          <a:prstDash val="solid"/>
          <a:miter lim="800000"/>
        </a:ln>
        <a:ln cap="flat" cmpd="sng" w="19050" algn="ctr">
          <a:solidFill>
            <a:schemeClr val="phClr"/>
          </a:solidFill>
          <a:prstDash val="solid"/>
          <a:miter lim="800000"/>
        </a:ln>
      </a:lnStyleLst>
      <a:effectStyleLst>
        <a:effectStyle>
          <a:effectLst/>
        </a:effectStyle>
        <a:effectStyle>
          <a:effectLst/>
        </a:effectStyle>
        <a:effectStyle>
          <a:effectLst>
            <a:outerShdw blurRad="57150" rotWithShape="0" algn="ctr" dir="5400000" dist="1905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comments" Target="../comments1.xml"/><Relationship Id="rId2" Type="http://schemas.openxmlformats.org/officeDocument/2006/relationships/drawing" Target="../drawings/drawing2.xml"/><Relationship Id="rId3"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4.43" defaultRowHeight="15.0"/>
  <cols>
    <col customWidth="1" min="1" max="1" width="40.43"/>
    <col customWidth="1" min="2" max="2" width="5.29"/>
    <col customWidth="1" min="3" max="3" width="58.86"/>
    <col customWidth="1" min="4" max="4" width="40.43"/>
    <col customWidth="1" min="5" max="5" width="38.71"/>
    <col customWidth="1" min="6" max="6" width="33.14"/>
    <col customWidth="1" min="7" max="8" width="21.86"/>
    <col customWidth="1" min="9" max="11" width="11.43"/>
  </cols>
  <sheetData>
    <row r="1" ht="12.75" customHeight="1">
      <c r="A1" s="1"/>
      <c r="B1" s="1"/>
      <c r="C1" s="1"/>
      <c r="D1" s="1"/>
      <c r="E1" s="1"/>
      <c r="F1" s="1"/>
      <c r="G1" s="1"/>
      <c r="H1" s="1"/>
      <c r="I1" s="1"/>
      <c r="J1" s="1"/>
      <c r="K1" s="1"/>
    </row>
    <row r="2" ht="12.75" customHeight="1">
      <c r="A2" s="2"/>
      <c r="B2" s="3" t="s">
        <v>0</v>
      </c>
      <c r="C2" s="4"/>
      <c r="D2" s="5"/>
      <c r="E2" s="6" t="s">
        <v>1</v>
      </c>
      <c r="F2" s="7"/>
      <c r="G2" s="1"/>
      <c r="H2" s="1"/>
      <c r="I2" s="1"/>
      <c r="J2" s="1"/>
      <c r="K2" s="1"/>
    </row>
    <row r="3" ht="12.75" customHeight="1">
      <c r="A3" s="8"/>
      <c r="B3" s="9"/>
      <c r="C3" s="10"/>
      <c r="D3" s="11"/>
      <c r="E3" s="6" t="s">
        <v>2</v>
      </c>
      <c r="F3" s="7"/>
      <c r="G3" s="1"/>
      <c r="H3" s="1"/>
      <c r="I3" s="1"/>
      <c r="J3" s="1"/>
      <c r="K3" s="1"/>
    </row>
    <row r="4" ht="12.75" customHeight="1">
      <c r="A4" s="8"/>
      <c r="B4" s="12" t="s">
        <v>3</v>
      </c>
      <c r="C4" s="13"/>
      <c r="D4" s="14"/>
      <c r="E4" s="15" t="s">
        <v>4</v>
      </c>
      <c r="F4" s="7"/>
      <c r="G4" s="1"/>
      <c r="H4" s="1"/>
      <c r="I4" s="1"/>
      <c r="J4" s="1"/>
      <c r="K4" s="1"/>
    </row>
    <row r="5" ht="12.75" customHeight="1">
      <c r="A5" s="8"/>
      <c r="B5" s="16"/>
      <c r="C5" s="17"/>
      <c r="D5" s="18"/>
      <c r="E5" s="19"/>
      <c r="F5" s="7"/>
      <c r="G5" s="1"/>
      <c r="H5" s="1"/>
      <c r="I5" s="1"/>
      <c r="J5" s="1"/>
      <c r="K5" s="1"/>
    </row>
    <row r="6" ht="15.0" customHeight="1">
      <c r="A6" s="20"/>
      <c r="B6" s="1"/>
      <c r="C6" s="1"/>
      <c r="D6" s="1"/>
      <c r="E6" s="1"/>
      <c r="F6" s="21"/>
      <c r="G6" s="1"/>
      <c r="H6" s="1"/>
      <c r="I6" s="1"/>
      <c r="J6" s="1"/>
      <c r="K6" s="1"/>
    </row>
    <row r="7" ht="29.25" customHeight="1">
      <c r="A7" s="22" t="s">
        <v>5</v>
      </c>
      <c r="B7" s="23"/>
      <c r="C7" s="23"/>
      <c r="D7" s="23"/>
      <c r="E7" s="23"/>
      <c r="F7" s="24"/>
      <c r="G7" s="1"/>
      <c r="H7" s="1"/>
      <c r="I7" s="1"/>
      <c r="J7" s="1"/>
      <c r="K7" s="1"/>
    </row>
    <row r="8" ht="12.75" customHeight="1">
      <c r="A8" s="25" t="s">
        <v>6</v>
      </c>
      <c r="B8" s="26"/>
      <c r="C8" s="26"/>
      <c r="D8" s="26"/>
      <c r="E8" s="26"/>
      <c r="F8" s="27"/>
      <c r="G8" s="1"/>
      <c r="H8" s="1"/>
      <c r="I8" s="1"/>
      <c r="J8" s="1"/>
      <c r="K8" s="1"/>
    </row>
    <row r="9" ht="12.75" customHeight="1">
      <c r="A9" s="28" t="s">
        <v>7</v>
      </c>
      <c r="B9" s="29" t="s">
        <v>8</v>
      </c>
      <c r="C9" s="30"/>
      <c r="D9" s="31" t="s">
        <v>9</v>
      </c>
      <c r="E9" s="28" t="s">
        <v>10</v>
      </c>
      <c r="F9" s="31" t="s">
        <v>11</v>
      </c>
      <c r="G9" s="1"/>
      <c r="H9" s="1"/>
      <c r="I9" s="1"/>
      <c r="J9" s="1"/>
      <c r="K9" s="1"/>
    </row>
    <row r="10" ht="120.75" customHeight="1">
      <c r="A10" s="32" t="s">
        <v>12</v>
      </c>
      <c r="B10" s="33" t="s">
        <v>13</v>
      </c>
      <c r="C10" s="34" t="s">
        <v>14</v>
      </c>
      <c r="D10" s="34" t="s">
        <v>15</v>
      </c>
      <c r="E10" s="34" t="s">
        <v>16</v>
      </c>
      <c r="F10" s="35" t="s">
        <v>17</v>
      </c>
      <c r="G10" s="36"/>
      <c r="H10" s="37"/>
      <c r="I10" s="1"/>
      <c r="J10" s="1"/>
      <c r="K10" s="1"/>
    </row>
    <row r="11" ht="74.25" customHeight="1">
      <c r="A11" s="38"/>
      <c r="B11" s="33" t="s">
        <v>18</v>
      </c>
      <c r="C11" s="34" t="s">
        <v>19</v>
      </c>
      <c r="D11" s="34" t="s">
        <v>20</v>
      </c>
      <c r="E11" s="34" t="s">
        <v>21</v>
      </c>
      <c r="F11" s="35" t="s">
        <v>22</v>
      </c>
      <c r="G11" s="36"/>
      <c r="H11" s="37"/>
      <c r="I11" s="1"/>
      <c r="J11" s="1"/>
      <c r="K11" s="1"/>
    </row>
    <row r="12" ht="213.75" customHeight="1">
      <c r="A12" s="32" t="s">
        <v>23</v>
      </c>
      <c r="B12" s="33" t="s">
        <v>24</v>
      </c>
      <c r="C12" s="34" t="s">
        <v>25</v>
      </c>
      <c r="D12" s="34" t="s">
        <v>26</v>
      </c>
      <c r="E12" s="34" t="s">
        <v>27</v>
      </c>
      <c r="F12" s="35" t="s">
        <v>28</v>
      </c>
      <c r="G12" s="36"/>
      <c r="H12" s="37"/>
      <c r="I12" s="1"/>
      <c r="J12" s="1"/>
      <c r="K12" s="1"/>
    </row>
    <row r="13" ht="138.75" customHeight="1">
      <c r="A13" s="39"/>
      <c r="B13" s="33" t="s">
        <v>29</v>
      </c>
      <c r="C13" s="34" t="s">
        <v>30</v>
      </c>
      <c r="D13" s="34" t="s">
        <v>31</v>
      </c>
      <c r="E13" s="34" t="s">
        <v>27</v>
      </c>
      <c r="F13" s="35" t="s">
        <v>28</v>
      </c>
      <c r="G13" s="36"/>
      <c r="H13" s="37"/>
      <c r="I13" s="1"/>
      <c r="J13" s="1"/>
      <c r="K13" s="1"/>
    </row>
    <row r="14" ht="149.25" customHeight="1">
      <c r="A14" s="39"/>
      <c r="B14" s="33" t="s">
        <v>32</v>
      </c>
      <c r="C14" s="34" t="s">
        <v>33</v>
      </c>
      <c r="D14" s="34" t="s">
        <v>34</v>
      </c>
      <c r="E14" s="34" t="s">
        <v>27</v>
      </c>
      <c r="F14" s="35" t="s">
        <v>35</v>
      </c>
      <c r="G14" s="36"/>
      <c r="H14" s="37"/>
      <c r="I14" s="1"/>
      <c r="J14" s="1"/>
      <c r="K14" s="1"/>
    </row>
    <row r="15" ht="90.0" customHeight="1">
      <c r="A15" s="39"/>
      <c r="B15" s="33" t="s">
        <v>36</v>
      </c>
      <c r="C15" s="34" t="s">
        <v>37</v>
      </c>
      <c r="D15" s="34" t="s">
        <v>38</v>
      </c>
      <c r="E15" s="40" t="s">
        <v>39</v>
      </c>
      <c r="F15" s="41" t="s">
        <v>40</v>
      </c>
      <c r="G15" s="36"/>
      <c r="H15" s="1"/>
      <c r="I15" s="1"/>
      <c r="J15" s="1"/>
      <c r="K15" s="1"/>
    </row>
    <row r="16" ht="69.0" customHeight="1">
      <c r="A16" s="39"/>
      <c r="B16" s="33" t="s">
        <v>41</v>
      </c>
      <c r="C16" s="34" t="s">
        <v>42</v>
      </c>
      <c r="D16" s="34" t="s">
        <v>43</v>
      </c>
      <c r="E16" s="34" t="s">
        <v>21</v>
      </c>
      <c r="F16" s="42" t="s">
        <v>44</v>
      </c>
      <c r="G16" s="1"/>
      <c r="H16" s="1"/>
      <c r="I16" s="1"/>
      <c r="J16" s="1"/>
      <c r="K16" s="1"/>
    </row>
    <row r="17" ht="60.75" customHeight="1">
      <c r="A17" s="38"/>
      <c r="B17" s="33" t="s">
        <v>45</v>
      </c>
      <c r="C17" s="34" t="s">
        <v>46</v>
      </c>
      <c r="D17" s="34" t="s">
        <v>47</v>
      </c>
      <c r="E17" s="34" t="s">
        <v>48</v>
      </c>
      <c r="F17" s="41" t="s">
        <v>40</v>
      </c>
      <c r="G17" s="1"/>
      <c r="H17" s="1"/>
      <c r="I17" s="1"/>
      <c r="J17" s="1"/>
      <c r="K17" s="1"/>
    </row>
    <row r="18" ht="48.75" customHeight="1">
      <c r="A18" s="32" t="s">
        <v>49</v>
      </c>
      <c r="B18" s="33" t="s">
        <v>50</v>
      </c>
      <c r="C18" s="34" t="s">
        <v>51</v>
      </c>
      <c r="D18" s="34" t="s">
        <v>52</v>
      </c>
      <c r="E18" s="34" t="s">
        <v>21</v>
      </c>
      <c r="F18" s="35" t="s">
        <v>44</v>
      </c>
      <c r="G18" s="1"/>
      <c r="H18" s="1"/>
      <c r="I18" s="1"/>
      <c r="J18" s="1"/>
      <c r="K18" s="1"/>
    </row>
    <row r="19" ht="55.5" customHeight="1">
      <c r="A19" s="38"/>
      <c r="B19" s="33" t="s">
        <v>53</v>
      </c>
      <c r="C19" s="34" t="s">
        <v>54</v>
      </c>
      <c r="D19" s="34" t="s">
        <v>55</v>
      </c>
      <c r="E19" s="34" t="s">
        <v>21</v>
      </c>
      <c r="F19" s="35" t="s">
        <v>40</v>
      </c>
      <c r="G19" s="1"/>
      <c r="H19" s="1"/>
      <c r="I19" s="1"/>
      <c r="J19" s="1"/>
      <c r="K19" s="1"/>
    </row>
    <row r="20" ht="88.5" customHeight="1">
      <c r="A20" s="32" t="s">
        <v>56</v>
      </c>
      <c r="B20" s="33" t="s">
        <v>57</v>
      </c>
      <c r="C20" s="34" t="s">
        <v>58</v>
      </c>
      <c r="D20" s="40" t="s">
        <v>59</v>
      </c>
      <c r="E20" s="43" t="s">
        <v>60</v>
      </c>
      <c r="F20" s="44" t="s">
        <v>61</v>
      </c>
      <c r="G20" s="1"/>
      <c r="H20" s="1"/>
      <c r="I20" s="1"/>
      <c r="J20" s="1"/>
      <c r="K20" s="1"/>
    </row>
    <row r="21" ht="84.75" customHeight="1">
      <c r="A21" s="39"/>
      <c r="B21" s="33" t="s">
        <v>62</v>
      </c>
      <c r="C21" s="34" t="s">
        <v>63</v>
      </c>
      <c r="D21" s="40" t="s">
        <v>64</v>
      </c>
      <c r="E21" s="43" t="s">
        <v>60</v>
      </c>
      <c r="F21" s="44" t="s">
        <v>65</v>
      </c>
      <c r="G21" s="1"/>
      <c r="H21" s="1"/>
      <c r="I21" s="1"/>
      <c r="J21" s="1"/>
      <c r="K21" s="1"/>
    </row>
    <row r="22" ht="79.5" customHeight="1">
      <c r="A22" s="39"/>
      <c r="B22" s="33" t="s">
        <v>66</v>
      </c>
      <c r="C22" s="40" t="s">
        <v>67</v>
      </c>
      <c r="D22" s="40" t="s">
        <v>68</v>
      </c>
      <c r="E22" s="43" t="s">
        <v>60</v>
      </c>
      <c r="F22" s="44" t="s">
        <v>17</v>
      </c>
      <c r="G22" s="1"/>
      <c r="H22" s="1"/>
      <c r="I22" s="1"/>
      <c r="J22" s="1"/>
      <c r="K22" s="1"/>
    </row>
    <row r="23" ht="12.75" customHeight="1">
      <c r="A23" s="39"/>
      <c r="B23" s="33" t="s">
        <v>69</v>
      </c>
      <c r="C23" s="40" t="s">
        <v>70</v>
      </c>
      <c r="D23" s="34" t="s">
        <v>71</v>
      </c>
      <c r="E23" s="43" t="s">
        <v>60</v>
      </c>
      <c r="F23" s="44" t="s">
        <v>65</v>
      </c>
      <c r="G23" s="1"/>
      <c r="H23" s="1"/>
      <c r="I23" s="1"/>
      <c r="J23" s="1"/>
      <c r="K23" s="1"/>
    </row>
    <row r="24" ht="87.75" customHeight="1">
      <c r="A24" s="38"/>
      <c r="B24" s="33" t="s">
        <v>72</v>
      </c>
      <c r="C24" s="40" t="s">
        <v>73</v>
      </c>
      <c r="D24" s="34" t="s">
        <v>74</v>
      </c>
      <c r="E24" s="43" t="s">
        <v>75</v>
      </c>
      <c r="F24" s="44" t="s">
        <v>76</v>
      </c>
      <c r="G24" s="1"/>
      <c r="H24" s="1"/>
      <c r="I24" s="1"/>
      <c r="J24" s="1"/>
      <c r="K24" s="1"/>
    </row>
    <row r="25" ht="21.75" customHeight="1">
      <c r="A25" s="32" t="s">
        <v>77</v>
      </c>
      <c r="B25" s="45" t="s">
        <v>78</v>
      </c>
      <c r="C25" s="46" t="s">
        <v>79</v>
      </c>
      <c r="D25" s="46" t="s">
        <v>80</v>
      </c>
      <c r="E25" s="46" t="s">
        <v>81</v>
      </c>
      <c r="F25" s="47" t="s">
        <v>82</v>
      </c>
      <c r="G25" s="48"/>
      <c r="H25" s="1"/>
      <c r="I25" s="1"/>
      <c r="J25" s="1"/>
      <c r="K25" s="1"/>
    </row>
    <row r="26" ht="34.5" customHeight="1">
      <c r="A26" s="38"/>
      <c r="B26" s="38"/>
      <c r="C26" s="38"/>
      <c r="D26" s="38"/>
      <c r="E26" s="38"/>
      <c r="F26" s="38"/>
      <c r="H26" s="1"/>
      <c r="I26" s="1"/>
      <c r="J26" s="1"/>
      <c r="K26" s="1"/>
    </row>
    <row r="27" ht="12.75" customHeight="1">
      <c r="A27" s="1"/>
      <c r="B27" s="1"/>
      <c r="C27" s="1"/>
      <c r="D27" s="1"/>
      <c r="E27" s="1"/>
      <c r="F27" s="1"/>
      <c r="G27" s="1"/>
      <c r="H27" s="1"/>
      <c r="I27" s="1"/>
      <c r="J27" s="1"/>
      <c r="K27" s="1"/>
    </row>
    <row r="28" ht="12.75" customHeight="1">
      <c r="A28" s="1"/>
      <c r="B28" s="1"/>
      <c r="C28" s="1"/>
      <c r="D28" s="1"/>
      <c r="E28" s="1"/>
      <c r="F28" s="1"/>
      <c r="G28" s="1"/>
      <c r="H28" s="1"/>
      <c r="I28" s="1"/>
      <c r="J28" s="1"/>
      <c r="K28" s="1"/>
    </row>
    <row r="29" ht="12.75" customHeight="1">
      <c r="A29" s="1"/>
      <c r="B29" s="1"/>
      <c r="C29" s="1"/>
      <c r="D29" s="1"/>
      <c r="E29" s="1"/>
      <c r="F29" s="1"/>
      <c r="G29" s="1"/>
      <c r="H29" s="1"/>
      <c r="I29" s="1"/>
      <c r="J29" s="1"/>
      <c r="K29" s="1"/>
    </row>
    <row r="30" ht="12.75" customHeight="1">
      <c r="A30" s="1"/>
      <c r="B30" s="1"/>
      <c r="C30" s="1"/>
      <c r="D30" s="1"/>
      <c r="E30" s="1"/>
      <c r="F30" s="1"/>
      <c r="G30" s="1"/>
      <c r="H30" s="1"/>
      <c r="I30" s="1"/>
      <c r="J30" s="1"/>
      <c r="K30" s="1"/>
    </row>
    <row r="31" ht="12.75" customHeight="1">
      <c r="A31" s="1"/>
      <c r="B31" s="1"/>
      <c r="C31" s="1"/>
      <c r="D31" s="1"/>
      <c r="E31" s="1"/>
      <c r="F31" s="1"/>
      <c r="G31" s="1"/>
      <c r="H31" s="1"/>
      <c r="I31" s="1"/>
      <c r="J31" s="1"/>
      <c r="K31" s="1"/>
    </row>
    <row r="32" ht="12.75" customHeight="1">
      <c r="A32" s="1"/>
      <c r="B32" s="1"/>
      <c r="C32" s="1"/>
      <c r="D32" s="1"/>
      <c r="E32" s="1"/>
      <c r="F32" s="1"/>
      <c r="G32" s="1"/>
      <c r="H32" s="1"/>
      <c r="I32" s="1"/>
      <c r="J32" s="1"/>
      <c r="K32" s="1"/>
    </row>
    <row r="33" ht="12.75" customHeight="1">
      <c r="A33" s="1"/>
      <c r="B33" s="1"/>
      <c r="C33" s="1"/>
      <c r="D33" s="1"/>
      <c r="E33" s="1"/>
      <c r="F33" s="1"/>
      <c r="G33" s="1"/>
      <c r="H33" s="1"/>
      <c r="I33" s="1"/>
      <c r="J33" s="1"/>
      <c r="K33" s="1"/>
    </row>
    <row r="34" ht="12.75" customHeight="1">
      <c r="A34" s="1"/>
      <c r="B34" s="1"/>
      <c r="C34" s="1"/>
      <c r="D34" s="1"/>
      <c r="E34" s="1"/>
      <c r="F34" s="1"/>
      <c r="G34" s="1"/>
      <c r="H34" s="1"/>
      <c r="I34" s="1"/>
      <c r="J34" s="1"/>
      <c r="K34" s="1"/>
    </row>
    <row r="35" ht="12.75" customHeight="1">
      <c r="A35" s="1"/>
      <c r="B35" s="1"/>
      <c r="C35" s="1"/>
      <c r="D35" s="1"/>
      <c r="E35" s="1"/>
      <c r="F35" s="1"/>
      <c r="G35" s="1"/>
      <c r="H35" s="1"/>
      <c r="I35" s="1"/>
      <c r="J35" s="1"/>
      <c r="K35" s="1"/>
    </row>
    <row r="36" ht="12.75" customHeight="1">
      <c r="A36" s="1"/>
      <c r="B36" s="1"/>
      <c r="C36" s="1"/>
      <c r="D36" s="1"/>
      <c r="E36" s="1"/>
      <c r="F36" s="1"/>
      <c r="G36" s="1"/>
      <c r="H36" s="1"/>
      <c r="I36" s="1"/>
      <c r="J36" s="1"/>
      <c r="K36" s="1"/>
    </row>
    <row r="37" ht="12.75" customHeight="1">
      <c r="A37" s="1"/>
      <c r="B37" s="1"/>
      <c r="C37" s="1"/>
      <c r="D37" s="1"/>
      <c r="E37" s="1"/>
      <c r="F37" s="1"/>
      <c r="G37" s="1"/>
      <c r="H37" s="1"/>
      <c r="I37" s="1"/>
      <c r="J37" s="1"/>
      <c r="K37" s="1"/>
    </row>
    <row r="38" ht="12.75" customHeight="1">
      <c r="A38" s="1"/>
      <c r="B38" s="1"/>
      <c r="C38" s="1"/>
      <c r="D38" s="1"/>
      <c r="E38" s="1"/>
      <c r="F38" s="1"/>
      <c r="G38" s="1"/>
      <c r="H38" s="1"/>
      <c r="I38" s="1"/>
      <c r="J38" s="1"/>
      <c r="K38" s="1"/>
    </row>
    <row r="39" ht="12.75" customHeight="1">
      <c r="A39" s="1"/>
      <c r="B39" s="1"/>
      <c r="C39" s="1"/>
      <c r="D39" s="1"/>
      <c r="E39" s="1"/>
      <c r="F39" s="1"/>
      <c r="G39" s="1"/>
      <c r="H39" s="1"/>
      <c r="I39" s="1"/>
      <c r="J39" s="1"/>
      <c r="K39" s="1"/>
    </row>
    <row r="40" ht="12.75" customHeight="1">
      <c r="A40" s="1"/>
      <c r="B40" s="1"/>
      <c r="C40" s="1"/>
      <c r="D40" s="1"/>
      <c r="E40" s="1"/>
      <c r="F40" s="1"/>
      <c r="G40" s="1"/>
      <c r="H40" s="1"/>
      <c r="I40" s="1"/>
      <c r="J40" s="1"/>
      <c r="K40" s="1"/>
    </row>
    <row r="41" ht="12.75" customHeight="1">
      <c r="A41" s="1"/>
      <c r="B41" s="1"/>
      <c r="C41" s="1"/>
      <c r="D41" s="1"/>
      <c r="E41" s="1"/>
      <c r="F41" s="1"/>
      <c r="G41" s="1"/>
      <c r="H41" s="1"/>
      <c r="I41" s="1"/>
      <c r="J41" s="1"/>
      <c r="K41" s="1"/>
    </row>
    <row r="42" ht="12.75" customHeight="1">
      <c r="A42" s="1"/>
      <c r="B42" s="1"/>
      <c r="C42" s="1"/>
      <c r="D42" s="1"/>
      <c r="E42" s="1"/>
      <c r="F42" s="1"/>
      <c r="G42" s="1"/>
      <c r="H42" s="1"/>
      <c r="I42" s="1"/>
      <c r="J42" s="1"/>
      <c r="K42" s="1"/>
    </row>
    <row r="43" ht="12.75" customHeight="1">
      <c r="A43" s="1"/>
      <c r="B43" s="1"/>
      <c r="C43" s="1"/>
      <c r="D43" s="1"/>
      <c r="E43" s="1"/>
      <c r="F43" s="1"/>
      <c r="G43" s="1"/>
      <c r="H43" s="1"/>
      <c r="I43" s="1"/>
      <c r="J43" s="1"/>
      <c r="K43" s="1"/>
    </row>
    <row r="44" ht="12.75" customHeight="1">
      <c r="A44" s="1"/>
      <c r="B44" s="1"/>
      <c r="C44" s="1"/>
      <c r="D44" s="1"/>
      <c r="E44" s="1"/>
      <c r="F44" s="1"/>
      <c r="G44" s="1"/>
      <c r="H44" s="1"/>
      <c r="I44" s="1"/>
      <c r="J44" s="1"/>
      <c r="K44" s="1"/>
    </row>
    <row r="45" ht="12.75" customHeight="1">
      <c r="A45" s="1"/>
      <c r="B45" s="1"/>
      <c r="C45" s="1"/>
      <c r="D45" s="1"/>
      <c r="E45" s="1"/>
      <c r="F45" s="1"/>
      <c r="G45" s="1"/>
      <c r="H45" s="1"/>
      <c r="I45" s="1"/>
      <c r="J45" s="1"/>
      <c r="K45" s="1"/>
    </row>
    <row r="46" ht="12.75" customHeight="1">
      <c r="A46" s="1"/>
      <c r="B46" s="1"/>
      <c r="C46" s="1"/>
      <c r="D46" s="1"/>
      <c r="E46" s="1"/>
      <c r="F46" s="1"/>
      <c r="G46" s="1"/>
      <c r="H46" s="1"/>
      <c r="I46" s="1"/>
      <c r="J46" s="1"/>
      <c r="K46" s="1"/>
    </row>
    <row r="47" ht="12.75" customHeight="1">
      <c r="A47" s="1"/>
      <c r="B47" s="1"/>
      <c r="C47" s="1"/>
      <c r="D47" s="1"/>
      <c r="E47" s="1"/>
      <c r="F47" s="1"/>
      <c r="G47" s="1"/>
      <c r="H47" s="1"/>
      <c r="I47" s="1"/>
      <c r="J47" s="1"/>
      <c r="K47" s="1"/>
    </row>
    <row r="48" ht="12.75" customHeight="1">
      <c r="A48" s="1"/>
      <c r="B48" s="1"/>
      <c r="C48" s="1"/>
      <c r="D48" s="1"/>
      <c r="E48" s="1"/>
      <c r="F48" s="1"/>
      <c r="G48" s="1"/>
      <c r="H48" s="1"/>
      <c r="I48" s="1"/>
      <c r="J48" s="1"/>
      <c r="K48" s="1"/>
    </row>
    <row r="49" ht="12.75" customHeight="1">
      <c r="A49" s="1"/>
      <c r="B49" s="1"/>
      <c r="C49" s="1"/>
      <c r="D49" s="1"/>
      <c r="E49" s="1"/>
      <c r="F49" s="1"/>
      <c r="G49" s="1"/>
      <c r="H49" s="1"/>
      <c r="I49" s="1"/>
      <c r="J49" s="1"/>
      <c r="K49" s="1"/>
    </row>
    <row r="50" ht="12.75" customHeight="1">
      <c r="A50" s="1"/>
      <c r="B50" s="1"/>
      <c r="C50" s="1"/>
      <c r="D50" s="1"/>
      <c r="E50" s="1"/>
      <c r="F50" s="1"/>
      <c r="G50" s="1"/>
      <c r="H50" s="1"/>
      <c r="I50" s="1"/>
      <c r="J50" s="1"/>
      <c r="K50" s="1"/>
    </row>
    <row r="51" ht="12.75" customHeight="1">
      <c r="A51" s="1"/>
      <c r="B51" s="1"/>
      <c r="C51" s="1"/>
      <c r="D51" s="1"/>
      <c r="E51" s="1"/>
      <c r="F51" s="1"/>
      <c r="G51" s="1"/>
      <c r="H51" s="1"/>
      <c r="I51" s="1"/>
      <c r="J51" s="1"/>
      <c r="K51" s="1"/>
    </row>
    <row r="52" ht="12.75" customHeight="1">
      <c r="A52" s="1"/>
      <c r="B52" s="1"/>
      <c r="C52" s="1"/>
      <c r="D52" s="1"/>
      <c r="E52" s="1"/>
      <c r="F52" s="1"/>
      <c r="G52" s="1"/>
      <c r="H52" s="1"/>
      <c r="I52" s="1"/>
      <c r="J52" s="1"/>
      <c r="K52" s="1"/>
    </row>
    <row r="53" ht="12.75" customHeight="1">
      <c r="A53" s="1"/>
      <c r="B53" s="1"/>
      <c r="C53" s="1"/>
      <c r="D53" s="1"/>
      <c r="E53" s="1"/>
      <c r="F53" s="1"/>
      <c r="G53" s="1"/>
      <c r="H53" s="1"/>
      <c r="I53" s="1"/>
      <c r="J53" s="1"/>
      <c r="K53" s="1"/>
    </row>
    <row r="54" ht="12.75" customHeight="1">
      <c r="A54" s="1"/>
      <c r="B54" s="1"/>
      <c r="C54" s="1"/>
      <c r="D54" s="1"/>
      <c r="E54" s="1"/>
      <c r="F54" s="1"/>
      <c r="G54" s="1"/>
      <c r="H54" s="1"/>
      <c r="I54" s="1"/>
      <c r="J54" s="1"/>
      <c r="K54" s="1"/>
    </row>
    <row r="55" ht="12.75" customHeight="1">
      <c r="A55" s="1"/>
      <c r="B55" s="1"/>
      <c r="C55" s="1"/>
      <c r="D55" s="1"/>
      <c r="E55" s="1"/>
      <c r="F55" s="1"/>
      <c r="G55" s="1"/>
      <c r="H55" s="1"/>
      <c r="I55" s="1"/>
      <c r="J55" s="1"/>
      <c r="K55" s="1"/>
    </row>
    <row r="56" ht="12.75" customHeight="1">
      <c r="A56" s="1"/>
      <c r="B56" s="1"/>
      <c r="C56" s="1"/>
      <c r="D56" s="1"/>
      <c r="E56" s="1"/>
      <c r="F56" s="1"/>
      <c r="G56" s="1"/>
      <c r="H56" s="1"/>
      <c r="I56" s="1"/>
      <c r="J56" s="1"/>
      <c r="K56" s="1"/>
    </row>
    <row r="57" ht="12.75" customHeight="1">
      <c r="A57" s="1"/>
      <c r="B57" s="1"/>
      <c r="C57" s="1"/>
      <c r="D57" s="1"/>
      <c r="E57" s="1"/>
      <c r="F57" s="1"/>
      <c r="G57" s="1"/>
      <c r="H57" s="1"/>
      <c r="I57" s="1"/>
      <c r="J57" s="1"/>
      <c r="K57" s="1"/>
    </row>
    <row r="58" ht="12.75" customHeight="1">
      <c r="A58" s="1"/>
      <c r="B58" s="1"/>
      <c r="C58" s="1"/>
      <c r="D58" s="1"/>
      <c r="E58" s="1"/>
      <c r="F58" s="1"/>
      <c r="G58" s="1"/>
      <c r="H58" s="1"/>
      <c r="I58" s="1"/>
      <c r="J58" s="1"/>
      <c r="K58" s="1"/>
    </row>
    <row r="59" ht="12.75" customHeight="1">
      <c r="A59" s="1"/>
      <c r="B59" s="1"/>
      <c r="C59" s="1"/>
      <c r="D59" s="1"/>
      <c r="E59" s="1"/>
      <c r="F59" s="1"/>
      <c r="G59" s="1"/>
      <c r="H59" s="1"/>
      <c r="I59" s="1"/>
      <c r="J59" s="1"/>
      <c r="K59" s="1"/>
    </row>
    <row r="60" ht="12.75" customHeight="1">
      <c r="A60" s="1"/>
      <c r="B60" s="1"/>
      <c r="C60" s="1"/>
      <c r="D60" s="1"/>
      <c r="E60" s="1"/>
      <c r="F60" s="1"/>
      <c r="G60" s="1"/>
      <c r="H60" s="1"/>
      <c r="I60" s="1"/>
      <c r="J60" s="1"/>
      <c r="K60" s="1"/>
    </row>
    <row r="61" ht="12.75" customHeight="1">
      <c r="A61" s="1"/>
      <c r="B61" s="1"/>
      <c r="C61" s="1"/>
      <c r="D61" s="1"/>
      <c r="E61" s="1"/>
      <c r="F61" s="1"/>
      <c r="G61" s="1"/>
      <c r="H61" s="1"/>
      <c r="I61" s="1"/>
      <c r="J61" s="1"/>
      <c r="K61" s="1"/>
    </row>
    <row r="62" ht="12.75" customHeight="1">
      <c r="A62" s="1"/>
      <c r="B62" s="1"/>
      <c r="C62" s="1"/>
      <c r="D62" s="1"/>
      <c r="E62" s="1"/>
      <c r="F62" s="1"/>
      <c r="G62" s="1"/>
      <c r="H62" s="1"/>
      <c r="I62" s="1"/>
      <c r="J62" s="1"/>
      <c r="K62" s="1"/>
    </row>
    <row r="63" ht="12.75" customHeight="1">
      <c r="A63" s="1"/>
      <c r="B63" s="1"/>
      <c r="C63" s="1"/>
      <c r="D63" s="1"/>
      <c r="E63" s="1"/>
      <c r="F63" s="1"/>
      <c r="G63" s="1"/>
      <c r="H63" s="1"/>
      <c r="I63" s="1"/>
      <c r="J63" s="1"/>
      <c r="K63" s="1"/>
    </row>
    <row r="64" ht="12.75" customHeight="1">
      <c r="A64" s="1"/>
      <c r="B64" s="1"/>
      <c r="C64" s="1"/>
      <c r="D64" s="1"/>
      <c r="E64" s="1"/>
      <c r="F64" s="1"/>
      <c r="G64" s="1"/>
      <c r="H64" s="1"/>
      <c r="I64" s="1"/>
      <c r="J64" s="1"/>
      <c r="K64" s="1"/>
    </row>
    <row r="65" ht="12.75" customHeight="1">
      <c r="A65" s="1"/>
      <c r="B65" s="1"/>
      <c r="C65" s="1"/>
      <c r="D65" s="1"/>
      <c r="E65" s="1"/>
      <c r="F65" s="1"/>
      <c r="G65" s="1"/>
      <c r="H65" s="1"/>
      <c r="I65" s="1"/>
      <c r="J65" s="1"/>
      <c r="K65" s="1"/>
    </row>
    <row r="66" ht="12.75" customHeight="1">
      <c r="A66" s="1"/>
      <c r="B66" s="1"/>
      <c r="C66" s="1"/>
      <c r="D66" s="1"/>
      <c r="E66" s="1"/>
      <c r="F66" s="1"/>
      <c r="G66" s="1"/>
      <c r="H66" s="1"/>
      <c r="I66" s="1"/>
      <c r="J66" s="1"/>
      <c r="K66" s="1"/>
    </row>
    <row r="67" ht="12.75" customHeight="1">
      <c r="A67" s="1"/>
      <c r="B67" s="1"/>
      <c r="C67" s="1"/>
      <c r="D67" s="1"/>
      <c r="E67" s="1"/>
      <c r="F67" s="1"/>
      <c r="G67" s="1"/>
      <c r="H67" s="1"/>
      <c r="I67" s="1"/>
      <c r="J67" s="1"/>
      <c r="K67" s="1"/>
    </row>
    <row r="68" ht="12.75" customHeight="1">
      <c r="A68" s="1"/>
      <c r="B68" s="1"/>
      <c r="C68" s="1"/>
      <c r="D68" s="1"/>
      <c r="E68" s="1"/>
      <c r="F68" s="1"/>
      <c r="G68" s="1"/>
      <c r="H68" s="1"/>
      <c r="I68" s="1"/>
      <c r="J68" s="1"/>
      <c r="K68" s="1"/>
    </row>
    <row r="69" ht="12.75" customHeight="1">
      <c r="A69" s="1"/>
      <c r="B69" s="1"/>
      <c r="C69" s="1"/>
      <c r="D69" s="1"/>
      <c r="E69" s="1"/>
      <c r="F69" s="1"/>
      <c r="G69" s="1"/>
      <c r="H69" s="1"/>
      <c r="I69" s="1"/>
      <c r="J69" s="1"/>
      <c r="K69" s="1"/>
    </row>
    <row r="70" ht="12.75" customHeight="1">
      <c r="A70" s="1"/>
      <c r="B70" s="1"/>
      <c r="C70" s="1"/>
      <c r="D70" s="1"/>
      <c r="E70" s="1"/>
      <c r="F70" s="1"/>
      <c r="G70" s="1"/>
      <c r="H70" s="1"/>
      <c r="I70" s="1"/>
      <c r="J70" s="1"/>
      <c r="K70" s="1"/>
    </row>
    <row r="71" ht="12.75" customHeight="1">
      <c r="A71" s="1"/>
      <c r="B71" s="1"/>
      <c r="C71" s="1"/>
      <c r="D71" s="1"/>
      <c r="E71" s="1"/>
      <c r="F71" s="1"/>
      <c r="G71" s="1"/>
      <c r="H71" s="1"/>
      <c r="I71" s="1"/>
      <c r="J71" s="1"/>
      <c r="K71" s="1"/>
    </row>
    <row r="72" ht="12.75" customHeight="1">
      <c r="A72" s="1"/>
      <c r="B72" s="1"/>
      <c r="C72" s="1"/>
      <c r="D72" s="1"/>
      <c r="E72" s="1"/>
      <c r="F72" s="1"/>
      <c r="G72" s="1"/>
      <c r="H72" s="1"/>
      <c r="I72" s="1"/>
      <c r="J72" s="1"/>
      <c r="K72" s="1"/>
    </row>
    <row r="73" ht="12.75" customHeight="1">
      <c r="A73" s="1"/>
      <c r="B73" s="1"/>
      <c r="C73" s="1"/>
      <c r="D73" s="1"/>
      <c r="E73" s="1"/>
      <c r="F73" s="1"/>
      <c r="G73" s="1"/>
      <c r="H73" s="1"/>
      <c r="I73" s="1"/>
      <c r="J73" s="1"/>
      <c r="K73" s="1"/>
    </row>
    <row r="74" ht="12.75" customHeight="1">
      <c r="A74" s="1"/>
      <c r="B74" s="1"/>
      <c r="C74" s="1"/>
      <c r="D74" s="1"/>
      <c r="E74" s="1"/>
      <c r="F74" s="1"/>
      <c r="G74" s="1"/>
      <c r="H74" s="1"/>
      <c r="I74" s="1"/>
      <c r="J74" s="1"/>
      <c r="K74" s="1"/>
    </row>
    <row r="75" ht="12.75" customHeight="1">
      <c r="A75" s="1"/>
      <c r="B75" s="1"/>
      <c r="C75" s="1"/>
      <c r="D75" s="1"/>
      <c r="E75" s="1"/>
      <c r="F75" s="1"/>
      <c r="G75" s="1"/>
      <c r="H75" s="1"/>
      <c r="I75" s="1"/>
      <c r="J75" s="1"/>
      <c r="K75" s="1"/>
    </row>
    <row r="76" ht="12.75" customHeight="1">
      <c r="A76" s="1"/>
      <c r="B76" s="1"/>
      <c r="C76" s="1"/>
      <c r="D76" s="1"/>
      <c r="E76" s="1"/>
      <c r="F76" s="1"/>
      <c r="G76" s="1"/>
      <c r="H76" s="1"/>
      <c r="I76" s="1"/>
      <c r="J76" s="1"/>
      <c r="K76" s="1"/>
    </row>
    <row r="77" ht="12.75" customHeight="1">
      <c r="A77" s="1"/>
      <c r="B77" s="1"/>
      <c r="C77" s="1"/>
      <c r="D77" s="1"/>
      <c r="E77" s="1"/>
      <c r="F77" s="1"/>
      <c r="G77" s="1"/>
      <c r="H77" s="1"/>
      <c r="I77" s="1"/>
      <c r="J77" s="1"/>
      <c r="K77" s="1"/>
    </row>
    <row r="78" ht="12.75" customHeight="1">
      <c r="A78" s="1"/>
      <c r="B78" s="1"/>
      <c r="C78" s="1"/>
      <c r="D78" s="1"/>
      <c r="E78" s="1"/>
      <c r="F78" s="1"/>
      <c r="G78" s="1"/>
      <c r="H78" s="1"/>
      <c r="I78" s="1"/>
      <c r="J78" s="1"/>
      <c r="K78" s="1"/>
    </row>
    <row r="79" ht="12.75" customHeight="1">
      <c r="A79" s="1"/>
      <c r="B79" s="1"/>
      <c r="C79" s="1"/>
      <c r="D79" s="1"/>
      <c r="E79" s="1"/>
      <c r="F79" s="1"/>
      <c r="G79" s="1"/>
      <c r="H79" s="1"/>
      <c r="I79" s="1"/>
      <c r="J79" s="1"/>
      <c r="K79" s="1"/>
    </row>
    <row r="80" ht="12.75" customHeight="1">
      <c r="A80" s="1"/>
      <c r="B80" s="1"/>
      <c r="C80" s="1"/>
      <c r="D80" s="1"/>
      <c r="E80" s="1"/>
      <c r="F80" s="1"/>
      <c r="G80" s="1"/>
      <c r="H80" s="1"/>
      <c r="I80" s="1"/>
      <c r="J80" s="1"/>
      <c r="K80" s="1"/>
    </row>
    <row r="81" ht="12.75" customHeight="1">
      <c r="A81" s="1"/>
      <c r="B81" s="1"/>
      <c r="C81" s="1"/>
      <c r="D81" s="1"/>
      <c r="E81" s="1"/>
      <c r="F81" s="1"/>
      <c r="G81" s="1"/>
      <c r="H81" s="1"/>
      <c r="I81" s="1"/>
      <c r="J81" s="1"/>
      <c r="K81" s="1"/>
    </row>
    <row r="82" ht="12.75" customHeight="1">
      <c r="A82" s="1"/>
      <c r="B82" s="1"/>
      <c r="C82" s="1"/>
      <c r="D82" s="1"/>
      <c r="E82" s="1"/>
      <c r="F82" s="1"/>
      <c r="G82" s="1"/>
      <c r="H82" s="1"/>
      <c r="I82" s="1"/>
      <c r="J82" s="1"/>
      <c r="K82" s="1"/>
    </row>
    <row r="83" ht="12.75" customHeight="1">
      <c r="A83" s="1"/>
      <c r="B83" s="1"/>
      <c r="C83" s="1"/>
      <c r="D83" s="1"/>
      <c r="E83" s="1"/>
      <c r="F83" s="1"/>
      <c r="G83" s="1"/>
      <c r="H83" s="1"/>
      <c r="I83" s="1"/>
      <c r="J83" s="1"/>
      <c r="K83" s="1"/>
    </row>
    <row r="84" ht="12.75" customHeight="1">
      <c r="A84" s="1"/>
      <c r="B84" s="1"/>
      <c r="C84" s="1"/>
      <c r="D84" s="1"/>
      <c r="E84" s="1"/>
      <c r="F84" s="1"/>
      <c r="G84" s="1"/>
      <c r="H84" s="1"/>
      <c r="I84" s="1"/>
      <c r="J84" s="1"/>
      <c r="K84" s="1"/>
    </row>
    <row r="85" ht="12.75" customHeight="1">
      <c r="A85" s="1"/>
      <c r="B85" s="1"/>
      <c r="C85" s="1"/>
      <c r="D85" s="1"/>
      <c r="E85" s="1"/>
      <c r="F85" s="1"/>
      <c r="G85" s="1"/>
      <c r="H85" s="1"/>
      <c r="I85" s="1"/>
      <c r="J85" s="1"/>
      <c r="K85" s="1"/>
    </row>
    <row r="86" ht="12.75" customHeight="1">
      <c r="A86" s="1"/>
      <c r="B86" s="1"/>
      <c r="C86" s="1"/>
      <c r="D86" s="1"/>
      <c r="E86" s="1"/>
      <c r="F86" s="1"/>
      <c r="G86" s="1"/>
      <c r="H86" s="1"/>
      <c r="I86" s="1"/>
      <c r="J86" s="1"/>
      <c r="K86" s="1"/>
    </row>
    <row r="87" ht="12.75" customHeight="1">
      <c r="A87" s="1"/>
      <c r="B87" s="1"/>
      <c r="C87" s="1"/>
      <c r="D87" s="1"/>
      <c r="E87" s="1"/>
      <c r="F87" s="1"/>
      <c r="G87" s="1"/>
      <c r="H87" s="1"/>
      <c r="I87" s="1"/>
      <c r="J87" s="1"/>
      <c r="K87" s="1"/>
    </row>
    <row r="88" ht="12.75" customHeight="1">
      <c r="A88" s="1"/>
      <c r="B88" s="1"/>
      <c r="C88" s="1"/>
      <c r="D88" s="1"/>
      <c r="E88" s="1"/>
      <c r="F88" s="1"/>
      <c r="G88" s="1"/>
      <c r="H88" s="1"/>
      <c r="I88" s="1"/>
      <c r="J88" s="1"/>
      <c r="K88" s="1"/>
    </row>
    <row r="89" ht="12.75" customHeight="1">
      <c r="A89" s="1"/>
      <c r="B89" s="1"/>
      <c r="C89" s="1"/>
      <c r="D89" s="1"/>
      <c r="E89" s="1"/>
      <c r="F89" s="1"/>
      <c r="G89" s="1"/>
      <c r="H89" s="1"/>
      <c r="I89" s="1"/>
      <c r="J89" s="1"/>
      <c r="K89" s="1"/>
    </row>
    <row r="90" ht="12.75" customHeight="1">
      <c r="A90" s="1"/>
      <c r="B90" s="1"/>
      <c r="C90" s="1"/>
      <c r="D90" s="1"/>
      <c r="E90" s="1"/>
      <c r="F90" s="1"/>
      <c r="G90" s="1"/>
      <c r="H90" s="1"/>
      <c r="I90" s="1"/>
      <c r="J90" s="1"/>
      <c r="K90" s="1"/>
    </row>
    <row r="91" ht="12.75" customHeight="1">
      <c r="A91" s="1"/>
      <c r="B91" s="1"/>
      <c r="C91" s="1"/>
      <c r="D91" s="1"/>
      <c r="E91" s="1"/>
      <c r="F91" s="1"/>
      <c r="G91" s="1"/>
      <c r="H91" s="1"/>
      <c r="I91" s="1"/>
      <c r="J91" s="1"/>
      <c r="K91" s="1"/>
    </row>
    <row r="92" ht="12.75" customHeight="1">
      <c r="A92" s="1"/>
      <c r="B92" s="1"/>
      <c r="C92" s="1"/>
      <c r="D92" s="1"/>
      <c r="E92" s="1"/>
      <c r="F92" s="1"/>
      <c r="G92" s="1"/>
      <c r="H92" s="1"/>
      <c r="I92" s="1"/>
      <c r="J92" s="1"/>
      <c r="K92" s="1"/>
    </row>
    <row r="93" ht="12.75" customHeight="1">
      <c r="A93" s="1"/>
      <c r="B93" s="1"/>
      <c r="C93" s="1"/>
      <c r="D93" s="1"/>
      <c r="E93" s="1"/>
      <c r="F93" s="1"/>
      <c r="G93" s="1"/>
      <c r="H93" s="1"/>
      <c r="I93" s="1"/>
      <c r="J93" s="1"/>
      <c r="K93" s="1"/>
    </row>
    <row r="94" ht="12.75" customHeight="1">
      <c r="A94" s="1"/>
      <c r="B94" s="1"/>
      <c r="C94" s="1"/>
      <c r="D94" s="1"/>
      <c r="E94" s="1"/>
      <c r="F94" s="1"/>
      <c r="G94" s="1"/>
      <c r="H94" s="1"/>
      <c r="I94" s="1"/>
      <c r="J94" s="1"/>
      <c r="K94" s="1"/>
    </row>
    <row r="95" ht="12.75" customHeight="1">
      <c r="A95" s="1"/>
      <c r="B95" s="1"/>
      <c r="C95" s="1"/>
      <c r="D95" s="1"/>
      <c r="E95" s="1"/>
      <c r="F95" s="1"/>
      <c r="G95" s="1"/>
      <c r="H95" s="1"/>
      <c r="I95" s="1"/>
      <c r="J95" s="1"/>
      <c r="K95" s="1"/>
    </row>
    <row r="96" ht="12.75" customHeight="1">
      <c r="A96" s="1"/>
      <c r="B96" s="1"/>
      <c r="C96" s="1"/>
      <c r="D96" s="1"/>
      <c r="E96" s="1"/>
      <c r="F96" s="1"/>
      <c r="G96" s="1"/>
      <c r="H96" s="1"/>
      <c r="I96" s="1"/>
      <c r="J96" s="1"/>
      <c r="K96" s="1"/>
    </row>
    <row r="97" ht="12.75" customHeight="1">
      <c r="A97" s="1"/>
      <c r="B97" s="1"/>
      <c r="C97" s="1"/>
      <c r="D97" s="1"/>
      <c r="E97" s="1"/>
      <c r="F97" s="1"/>
      <c r="G97" s="1"/>
      <c r="H97" s="1"/>
      <c r="I97" s="1"/>
      <c r="J97" s="1"/>
      <c r="K97" s="1"/>
    </row>
    <row r="98" ht="12.75" customHeight="1">
      <c r="A98" s="1"/>
      <c r="B98" s="1"/>
      <c r="C98" s="1"/>
      <c r="D98" s="1"/>
      <c r="E98" s="1"/>
      <c r="F98" s="1"/>
      <c r="G98" s="1"/>
      <c r="H98" s="1"/>
      <c r="I98" s="1"/>
      <c r="J98" s="1"/>
      <c r="K98" s="1"/>
    </row>
    <row r="99" ht="12.75" customHeight="1">
      <c r="A99" s="1"/>
      <c r="B99" s="1"/>
      <c r="C99" s="1"/>
      <c r="D99" s="1"/>
      <c r="E99" s="1"/>
      <c r="F99" s="1"/>
      <c r="G99" s="1"/>
      <c r="H99" s="1"/>
      <c r="I99" s="1"/>
      <c r="J99" s="1"/>
      <c r="K99" s="1"/>
    </row>
    <row r="100" ht="12.75" customHeight="1">
      <c r="A100" s="1"/>
      <c r="B100" s="1"/>
      <c r="C100" s="1"/>
      <c r="D100" s="1"/>
      <c r="E100" s="1"/>
      <c r="F100" s="1"/>
      <c r="G100" s="1"/>
      <c r="H100" s="1"/>
      <c r="I100" s="1"/>
      <c r="J100" s="1"/>
      <c r="K100" s="1"/>
    </row>
  </sheetData>
  <mergeCells count="17">
    <mergeCell ref="B25:B26"/>
    <mergeCell ref="C25:C26"/>
    <mergeCell ref="D25:D26"/>
    <mergeCell ref="E25:E26"/>
    <mergeCell ref="A10:A11"/>
    <mergeCell ref="A2:A6"/>
    <mergeCell ref="B2:D3"/>
    <mergeCell ref="B4:D5"/>
    <mergeCell ref="A7:F7"/>
    <mergeCell ref="A8:F8"/>
    <mergeCell ref="B9:C9"/>
    <mergeCell ref="G25:G26"/>
    <mergeCell ref="A18:A19"/>
    <mergeCell ref="A20:A24"/>
    <mergeCell ref="A25:A26"/>
    <mergeCell ref="A12:A17"/>
    <mergeCell ref="F25:F26"/>
  </mergeCells>
  <printOptions/>
  <pageMargins bottom="0.7480314960629921" footer="0.0" header="0.0" left="0.7086614173228347" right="0.7086614173228347" top="0.7480314960629921"/>
  <pageSetup scale="55"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002060"/>
    <pageSetUpPr/>
  </sheetPr>
  <sheetViews>
    <sheetView workbookViewId="0"/>
  </sheetViews>
  <sheetFormatPr customHeight="1" defaultColWidth="14.43" defaultRowHeight="15.0"/>
  <cols>
    <col customWidth="1" min="1" max="1" width="4.0"/>
    <col customWidth="1" min="2" max="2" width="19.14"/>
    <col customWidth="1" min="3" max="3" width="44.0"/>
    <col customWidth="1" min="4" max="4" width="44.57"/>
    <col customWidth="1" min="5" max="5" width="16.29"/>
    <col customWidth="1" min="6" max="6" width="30.0"/>
    <col customWidth="1" min="7" max="7" width="31.86"/>
    <col customWidth="1" min="8" max="8" width="35.86"/>
    <col customWidth="1" min="9" max="9" width="24.14"/>
    <col customWidth="1" min="10" max="10" width="17.86"/>
    <col customWidth="1" min="11" max="11" width="16.57"/>
    <col customWidth="1" min="12" max="31" width="6.29"/>
    <col customWidth="1" hidden="1" min="32" max="32" width="27.29"/>
    <col customWidth="1" hidden="1" min="33" max="33" width="30.57"/>
    <col customWidth="1" min="34" max="34" width="17.57"/>
    <col customWidth="1" min="35" max="35" width="6.29"/>
    <col customWidth="1" min="36" max="36" width="16.0"/>
    <col customWidth="1" min="37" max="37" width="5.86"/>
    <col customWidth="1" min="38" max="38" width="59.86"/>
    <col customWidth="1" min="39" max="39" width="15.14"/>
    <col customWidth="1" min="40" max="40" width="6.86"/>
    <col customWidth="1" min="41" max="41" width="5.0"/>
    <col customWidth="1" min="42" max="42" width="5.57"/>
    <col customWidth="1" min="43" max="43" width="7.14"/>
    <col customWidth="1" min="44" max="44" width="6.71"/>
    <col customWidth="1" min="45" max="45" width="11.86"/>
    <col customWidth="1" min="46" max="46" width="38.29"/>
    <col customWidth="1" min="47" max="47" width="8.71"/>
    <col customWidth="1" min="48" max="48" width="10.43"/>
    <col customWidth="1" min="49" max="49" width="9.29"/>
    <col customWidth="1" min="50" max="50" width="9.14"/>
    <col customWidth="1" min="51" max="51" width="8.43"/>
    <col customWidth="1" min="52" max="52" width="7.29"/>
    <col customWidth="1" min="53" max="53" width="63.86"/>
    <col customWidth="1" min="54" max="54" width="34.71"/>
    <col customWidth="1" min="55" max="57" width="18.86"/>
    <col customWidth="1" min="58" max="58" width="20.71"/>
    <col customWidth="1" min="59" max="59" width="21.71"/>
    <col customWidth="1" min="60" max="60" width="31.86"/>
    <col customWidth="1" min="61" max="61" width="22.14"/>
    <col customWidth="1" min="62" max="81" width="11.43"/>
  </cols>
  <sheetData>
    <row r="1" ht="16.5" customHeight="1">
      <c r="A1" s="49"/>
      <c r="B1" s="50"/>
      <c r="C1" s="4"/>
      <c r="D1" s="4"/>
      <c r="E1" s="51"/>
      <c r="F1" s="52" t="s">
        <v>83</v>
      </c>
      <c r="G1" s="4"/>
      <c r="H1" s="53" t="s">
        <v>84</v>
      </c>
      <c r="I1" s="54"/>
      <c r="J1" s="54"/>
      <c r="K1" s="54"/>
      <c r="L1" s="54"/>
      <c r="M1" s="54"/>
      <c r="N1" s="54"/>
      <c r="O1" s="54"/>
      <c r="P1" s="54"/>
      <c r="Q1" s="54"/>
      <c r="R1" s="54"/>
      <c r="S1" s="54"/>
      <c r="T1" s="54"/>
      <c r="U1" s="54"/>
      <c r="V1" s="54"/>
      <c r="W1" s="54"/>
      <c r="X1" s="54"/>
      <c r="Y1" s="54"/>
      <c r="Z1" s="54"/>
      <c r="AA1" s="54"/>
      <c r="AB1" s="54"/>
      <c r="AC1" s="54"/>
      <c r="AD1" s="54"/>
      <c r="AE1" s="54"/>
      <c r="AF1" s="54"/>
      <c r="AG1" s="54"/>
      <c r="AH1" s="54"/>
      <c r="AI1" s="54"/>
      <c r="AJ1" s="54"/>
      <c r="AK1" s="54"/>
      <c r="AL1" s="54"/>
      <c r="AM1" s="54"/>
      <c r="AN1" s="54"/>
      <c r="AO1" s="54"/>
      <c r="AP1" s="54"/>
      <c r="AQ1" s="54"/>
      <c r="AR1" s="54"/>
      <c r="AS1" s="54"/>
      <c r="AT1" s="54"/>
      <c r="AU1" s="54"/>
      <c r="AV1" s="54"/>
      <c r="AW1" s="54"/>
      <c r="AX1" s="54"/>
      <c r="AY1" s="54"/>
      <c r="AZ1" s="54"/>
      <c r="BA1" s="55"/>
      <c r="BB1" s="55"/>
      <c r="BC1" s="55"/>
      <c r="BD1" s="55"/>
      <c r="BE1" s="55"/>
      <c r="BF1" s="55"/>
      <c r="BG1" s="55"/>
      <c r="BH1" s="56"/>
      <c r="BI1" s="54"/>
      <c r="BJ1" s="54"/>
      <c r="BK1" s="54"/>
      <c r="BL1" s="54"/>
      <c r="BM1" s="54"/>
      <c r="BN1" s="54"/>
      <c r="BO1" s="54"/>
      <c r="BP1" s="54"/>
      <c r="BQ1" s="54"/>
      <c r="BR1" s="54"/>
      <c r="BS1" s="54"/>
      <c r="BT1" s="54"/>
      <c r="BU1" s="54"/>
      <c r="BV1" s="54"/>
      <c r="BW1" s="54"/>
      <c r="BX1" s="54"/>
      <c r="BY1" s="54"/>
      <c r="BZ1" s="54"/>
      <c r="CA1" s="54"/>
      <c r="CB1" s="54"/>
      <c r="CC1" s="54"/>
    </row>
    <row r="2" ht="16.5" customHeight="1">
      <c r="A2" s="49"/>
      <c r="B2" s="57"/>
      <c r="E2" s="58"/>
      <c r="F2" s="16"/>
      <c r="G2" s="17"/>
      <c r="H2" s="53" t="s">
        <v>85</v>
      </c>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54"/>
      <c r="AK2" s="54"/>
      <c r="AL2" s="54"/>
      <c r="AM2" s="54"/>
      <c r="AN2" s="54"/>
      <c r="AO2" s="54"/>
      <c r="AP2" s="54"/>
      <c r="AQ2" s="54"/>
      <c r="AR2" s="54"/>
      <c r="AS2" s="54"/>
      <c r="AT2" s="54"/>
      <c r="AU2" s="54"/>
      <c r="AV2" s="54"/>
      <c r="AW2" s="54"/>
      <c r="AX2" s="54"/>
      <c r="AY2" s="54"/>
      <c r="AZ2" s="54"/>
      <c r="BA2" s="55"/>
      <c r="BB2" s="55"/>
      <c r="BC2" s="55"/>
      <c r="BD2" s="55"/>
      <c r="BE2" s="55"/>
      <c r="BF2" s="55"/>
      <c r="BG2" s="55"/>
      <c r="BH2" s="56"/>
      <c r="BI2" s="54"/>
      <c r="BJ2" s="54"/>
      <c r="BK2" s="54"/>
      <c r="BL2" s="54"/>
      <c r="BM2" s="54"/>
      <c r="BN2" s="54"/>
      <c r="BO2" s="54"/>
      <c r="BP2" s="54"/>
      <c r="BQ2" s="54"/>
      <c r="BR2" s="54"/>
      <c r="BS2" s="54"/>
      <c r="BT2" s="54"/>
      <c r="BU2" s="54"/>
      <c r="BV2" s="54"/>
      <c r="BW2" s="54"/>
      <c r="BX2" s="54"/>
      <c r="BY2" s="54"/>
      <c r="BZ2" s="54"/>
      <c r="CA2" s="54"/>
      <c r="CB2" s="54"/>
      <c r="CC2" s="54"/>
    </row>
    <row r="3" ht="13.5" customHeight="1">
      <c r="A3" s="49"/>
      <c r="B3" s="57"/>
      <c r="E3" s="58"/>
      <c r="F3" s="52" t="s">
        <v>86</v>
      </c>
      <c r="G3" s="4"/>
      <c r="H3" s="59" t="s">
        <v>87</v>
      </c>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L3" s="54"/>
      <c r="AM3" s="54"/>
      <c r="AN3" s="54"/>
      <c r="AO3" s="54"/>
      <c r="AP3" s="54"/>
      <c r="AQ3" s="54"/>
      <c r="AR3" s="54"/>
      <c r="AS3" s="54"/>
      <c r="AT3" s="54"/>
      <c r="AU3" s="54"/>
      <c r="AV3" s="54"/>
      <c r="AW3" s="54"/>
      <c r="AX3" s="54"/>
      <c r="AY3" s="54"/>
      <c r="AZ3" s="54"/>
      <c r="BA3" s="55"/>
      <c r="BB3" s="55"/>
      <c r="BC3" s="55"/>
      <c r="BD3" s="55"/>
      <c r="BE3" s="55"/>
      <c r="BF3" s="55"/>
      <c r="BG3" s="55"/>
      <c r="BH3" s="56"/>
      <c r="BI3" s="54"/>
      <c r="BJ3" s="54"/>
      <c r="BK3" s="54"/>
      <c r="BL3" s="54"/>
      <c r="BM3" s="54"/>
      <c r="BN3" s="54"/>
      <c r="BO3" s="54"/>
      <c r="BP3" s="54"/>
      <c r="BQ3" s="54"/>
      <c r="BR3" s="54"/>
      <c r="BS3" s="54"/>
      <c r="BT3" s="54"/>
      <c r="BU3" s="54"/>
      <c r="BV3" s="54"/>
      <c r="BW3" s="54"/>
      <c r="BX3" s="54"/>
      <c r="BY3" s="54"/>
      <c r="BZ3" s="54"/>
      <c r="CA3" s="54"/>
      <c r="CB3" s="54"/>
      <c r="CC3" s="54"/>
    </row>
    <row r="4" ht="13.5" customHeight="1">
      <c r="A4" s="49"/>
      <c r="B4" s="16"/>
      <c r="C4" s="17"/>
      <c r="D4" s="17"/>
      <c r="E4" s="60"/>
      <c r="F4" s="16"/>
      <c r="G4" s="17"/>
      <c r="H4" s="61"/>
      <c r="I4" s="54"/>
      <c r="J4" s="54"/>
      <c r="K4" s="54"/>
      <c r="L4" s="54"/>
      <c r="M4" s="54"/>
      <c r="N4" s="54"/>
      <c r="O4" s="54"/>
      <c r="P4" s="54"/>
      <c r="Q4" s="54"/>
      <c r="R4" s="54"/>
      <c r="S4" s="54"/>
      <c r="T4" s="54"/>
      <c r="U4" s="54"/>
      <c r="V4" s="54"/>
      <c r="W4" s="54"/>
      <c r="X4" s="54"/>
      <c r="Y4" s="54"/>
      <c r="Z4" s="54"/>
      <c r="AA4" s="54"/>
      <c r="AB4" s="54"/>
      <c r="AC4" s="54"/>
      <c r="AD4" s="54"/>
      <c r="AE4" s="54"/>
      <c r="AF4" s="54"/>
      <c r="AG4" s="54"/>
      <c r="AH4" s="54"/>
      <c r="AI4" s="54"/>
      <c r="AJ4" s="54"/>
      <c r="AK4" s="54"/>
      <c r="AL4" s="54"/>
      <c r="AM4" s="54"/>
      <c r="AN4" s="54"/>
      <c r="AO4" s="54"/>
      <c r="AP4" s="54"/>
      <c r="AQ4" s="54"/>
      <c r="AR4" s="54"/>
      <c r="AS4" s="54"/>
      <c r="AT4" s="54"/>
      <c r="AU4" s="54"/>
      <c r="AV4" s="54"/>
      <c r="AW4" s="54"/>
      <c r="AX4" s="54"/>
      <c r="AY4" s="54"/>
      <c r="AZ4" s="54"/>
      <c r="BA4" s="55"/>
      <c r="BB4" s="55"/>
      <c r="BC4" s="55"/>
      <c r="BD4" s="55"/>
      <c r="BE4" s="55"/>
      <c r="BF4" s="55"/>
      <c r="BG4" s="55"/>
      <c r="BH4" s="56"/>
      <c r="BI4" s="54"/>
      <c r="BJ4" s="54"/>
      <c r="BK4" s="54"/>
      <c r="BL4" s="54"/>
      <c r="BM4" s="54"/>
      <c r="BN4" s="54"/>
      <c r="BO4" s="54"/>
      <c r="BP4" s="54"/>
      <c r="BQ4" s="54"/>
      <c r="BR4" s="54"/>
      <c r="BS4" s="54"/>
      <c r="BT4" s="54"/>
      <c r="BU4" s="54"/>
      <c r="BV4" s="54"/>
      <c r="BW4" s="54"/>
      <c r="BX4" s="54"/>
      <c r="BY4" s="54"/>
      <c r="BZ4" s="54"/>
      <c r="CA4" s="54"/>
      <c r="CB4" s="54"/>
      <c r="CC4" s="54"/>
    </row>
    <row r="5" ht="16.5" customHeight="1">
      <c r="A5" s="62"/>
      <c r="B5" s="63"/>
      <c r="C5" s="62"/>
      <c r="D5" s="62"/>
      <c r="E5" s="64"/>
      <c r="F5" s="62"/>
      <c r="G5" s="62"/>
      <c r="H5" s="54"/>
      <c r="I5" s="56"/>
      <c r="J5" s="54"/>
      <c r="K5" s="54"/>
      <c r="L5" s="54"/>
      <c r="M5" s="54"/>
      <c r="N5" s="54"/>
      <c r="O5" s="54"/>
      <c r="P5" s="54"/>
      <c r="Q5" s="54"/>
      <c r="R5" s="54"/>
      <c r="S5" s="54"/>
      <c r="T5" s="54"/>
      <c r="U5" s="54"/>
      <c r="V5" s="54"/>
      <c r="W5" s="54"/>
      <c r="X5" s="54"/>
      <c r="Y5" s="54"/>
      <c r="Z5" s="54"/>
      <c r="AA5" s="54"/>
      <c r="AB5" s="54"/>
      <c r="AC5" s="54"/>
      <c r="AD5" s="54"/>
      <c r="AE5" s="54"/>
      <c r="AF5" s="54"/>
      <c r="AG5" s="54"/>
      <c r="AH5" s="54"/>
      <c r="AI5" s="54"/>
      <c r="AJ5" s="54"/>
      <c r="AK5" s="54"/>
      <c r="AL5" s="54"/>
      <c r="AM5" s="54"/>
      <c r="AN5" s="54"/>
      <c r="AO5" s="54"/>
      <c r="AP5" s="54"/>
      <c r="AQ5" s="54"/>
      <c r="AR5" s="54"/>
      <c r="AS5" s="54"/>
      <c r="AT5" s="54"/>
      <c r="AU5" s="54"/>
      <c r="AV5" s="54"/>
      <c r="AW5" s="54"/>
      <c r="AX5" s="54"/>
      <c r="AY5" s="54"/>
      <c r="AZ5" s="54"/>
      <c r="BA5" s="55"/>
      <c r="BB5" s="55"/>
      <c r="BC5" s="55"/>
      <c r="BD5" s="55"/>
      <c r="BE5" s="55"/>
      <c r="BF5" s="55"/>
      <c r="BG5" s="55"/>
      <c r="BH5" s="56"/>
      <c r="BI5" s="54"/>
      <c r="BJ5" s="54"/>
      <c r="BK5" s="54"/>
      <c r="BL5" s="54"/>
      <c r="BM5" s="54"/>
      <c r="BN5" s="54"/>
      <c r="BO5" s="54"/>
      <c r="BP5" s="54"/>
      <c r="BQ5" s="54"/>
      <c r="BR5" s="54"/>
      <c r="BS5" s="54"/>
      <c r="BT5" s="54"/>
      <c r="BU5" s="54"/>
      <c r="BV5" s="54"/>
      <c r="BW5" s="54"/>
      <c r="BX5" s="54"/>
      <c r="BY5" s="54"/>
      <c r="BZ5" s="54"/>
      <c r="CA5" s="54"/>
      <c r="CB5" s="54"/>
      <c r="CC5" s="54"/>
    </row>
    <row r="6" ht="14.25" hidden="1" customHeight="1">
      <c r="A6" s="65" t="s">
        <v>88</v>
      </c>
      <c r="B6" s="66"/>
      <c r="C6" s="66"/>
      <c r="D6" s="66"/>
      <c r="E6" s="67"/>
      <c r="F6" s="68"/>
      <c r="G6" s="66"/>
      <c r="H6" s="66"/>
      <c r="I6" s="66"/>
      <c r="J6" s="66"/>
      <c r="K6" s="66"/>
      <c r="L6" s="66"/>
      <c r="M6" s="66"/>
      <c r="N6" s="66"/>
      <c r="O6" s="66"/>
      <c r="P6" s="66"/>
      <c r="Q6" s="66"/>
      <c r="R6" s="66"/>
      <c r="S6" s="66"/>
      <c r="T6" s="66"/>
      <c r="U6" s="66"/>
      <c r="V6" s="66"/>
      <c r="W6" s="66"/>
      <c r="X6" s="66"/>
      <c r="Y6" s="66"/>
      <c r="Z6" s="66"/>
      <c r="AA6" s="66"/>
      <c r="AB6" s="66"/>
      <c r="AC6" s="66"/>
      <c r="AD6" s="66"/>
      <c r="AE6" s="66"/>
      <c r="AF6" s="66"/>
      <c r="AG6" s="66"/>
      <c r="AH6" s="66"/>
      <c r="AI6" s="66"/>
      <c r="AJ6" s="67"/>
      <c r="AK6" s="69"/>
      <c r="AL6" s="70"/>
      <c r="AM6" s="71"/>
      <c r="AN6" s="72"/>
      <c r="AO6" s="72"/>
      <c r="AP6" s="72"/>
      <c r="AQ6" s="72"/>
      <c r="AR6" s="72"/>
      <c r="AS6" s="72"/>
      <c r="AT6" s="72"/>
      <c r="AU6" s="72"/>
      <c r="AV6" s="72"/>
      <c r="AW6" s="72"/>
      <c r="AX6" s="72"/>
      <c r="AY6" s="72"/>
      <c r="AZ6" s="72"/>
      <c r="BA6" s="73"/>
      <c r="BB6" s="73"/>
      <c r="BC6" s="73"/>
      <c r="BD6" s="73"/>
      <c r="BE6" s="73"/>
      <c r="BF6" s="73"/>
      <c r="BG6" s="73"/>
      <c r="BH6" s="74"/>
      <c r="BI6" s="72"/>
      <c r="BJ6" s="72"/>
      <c r="BK6" s="72"/>
      <c r="BL6" s="72"/>
      <c r="BM6" s="72"/>
      <c r="BN6" s="72"/>
      <c r="BO6" s="72"/>
      <c r="BP6" s="72"/>
      <c r="BQ6" s="72"/>
      <c r="BR6" s="72"/>
      <c r="BS6" s="72"/>
      <c r="BT6" s="72"/>
      <c r="BU6" s="72"/>
      <c r="BV6" s="72"/>
      <c r="BW6" s="72"/>
      <c r="BX6" s="72"/>
      <c r="BY6" s="72"/>
      <c r="BZ6" s="72"/>
      <c r="CA6" s="72"/>
      <c r="CB6" s="72"/>
      <c r="CC6" s="72"/>
    </row>
    <row r="7" ht="13.5" hidden="1" customHeight="1">
      <c r="A7" s="65" t="s">
        <v>89</v>
      </c>
      <c r="B7" s="66"/>
      <c r="C7" s="66"/>
      <c r="D7" s="66"/>
      <c r="E7" s="67"/>
      <c r="F7" s="68"/>
      <c r="G7" s="66"/>
      <c r="H7" s="66"/>
      <c r="I7" s="66"/>
      <c r="J7" s="66"/>
      <c r="K7" s="66"/>
      <c r="L7" s="66"/>
      <c r="M7" s="66"/>
      <c r="N7" s="66"/>
      <c r="O7" s="66"/>
      <c r="P7" s="66"/>
      <c r="Q7" s="66"/>
      <c r="R7" s="66"/>
      <c r="S7" s="66"/>
      <c r="T7" s="66"/>
      <c r="U7" s="66"/>
      <c r="V7" s="66"/>
      <c r="W7" s="66"/>
      <c r="X7" s="66"/>
      <c r="Y7" s="66"/>
      <c r="Z7" s="66"/>
      <c r="AA7" s="66"/>
      <c r="AB7" s="66"/>
      <c r="AC7" s="66"/>
      <c r="AD7" s="66"/>
      <c r="AE7" s="66"/>
      <c r="AF7" s="66"/>
      <c r="AG7" s="66"/>
      <c r="AH7" s="66"/>
      <c r="AI7" s="66"/>
      <c r="AJ7" s="67"/>
      <c r="AK7" s="72"/>
      <c r="AL7" s="72"/>
      <c r="AM7" s="72"/>
      <c r="AN7" s="72"/>
      <c r="AO7" s="72"/>
      <c r="AP7" s="72"/>
      <c r="AQ7" s="72"/>
      <c r="AR7" s="72"/>
      <c r="AS7" s="72"/>
      <c r="AT7" s="72"/>
      <c r="AU7" s="72"/>
      <c r="AV7" s="72"/>
      <c r="AW7" s="72"/>
      <c r="AX7" s="72"/>
      <c r="AY7" s="72"/>
      <c r="AZ7" s="72"/>
      <c r="BA7" s="73"/>
      <c r="BB7" s="73"/>
      <c r="BC7" s="73"/>
      <c r="BD7" s="73"/>
      <c r="BE7" s="73"/>
      <c r="BF7" s="73"/>
      <c r="BG7" s="73"/>
      <c r="BH7" s="74"/>
      <c r="BI7" s="72"/>
      <c r="BJ7" s="72"/>
      <c r="BK7" s="72"/>
      <c r="BL7" s="72"/>
      <c r="BM7" s="72"/>
      <c r="BN7" s="72"/>
      <c r="BO7" s="72"/>
      <c r="BP7" s="72"/>
      <c r="BQ7" s="72"/>
      <c r="BR7" s="72"/>
      <c r="BS7" s="72"/>
      <c r="BT7" s="72"/>
      <c r="BU7" s="72"/>
      <c r="BV7" s="72"/>
      <c r="BW7" s="72"/>
      <c r="BX7" s="72"/>
      <c r="BY7" s="72"/>
      <c r="BZ7" s="72"/>
      <c r="CA7" s="72"/>
      <c r="CB7" s="72"/>
      <c r="CC7" s="72"/>
    </row>
    <row r="8" ht="14.25" hidden="1" customHeight="1">
      <c r="A8" s="65" t="s">
        <v>90</v>
      </c>
      <c r="B8" s="66"/>
      <c r="C8" s="66"/>
      <c r="D8" s="66"/>
      <c r="E8" s="67"/>
      <c r="F8" s="75"/>
      <c r="G8" s="66"/>
      <c r="H8" s="66"/>
      <c r="I8" s="66"/>
      <c r="J8" s="66"/>
      <c r="K8" s="66"/>
      <c r="L8" s="66"/>
      <c r="M8" s="66"/>
      <c r="N8" s="66"/>
      <c r="O8" s="66"/>
      <c r="P8" s="66"/>
      <c r="Q8" s="66"/>
      <c r="R8" s="66"/>
      <c r="S8" s="66"/>
      <c r="T8" s="66"/>
      <c r="U8" s="66"/>
      <c r="V8" s="66"/>
      <c r="W8" s="66"/>
      <c r="X8" s="66"/>
      <c r="Y8" s="66"/>
      <c r="Z8" s="66"/>
      <c r="AA8" s="66"/>
      <c r="AB8" s="66"/>
      <c r="AC8" s="66"/>
      <c r="AD8" s="66"/>
      <c r="AE8" s="66"/>
      <c r="AF8" s="66"/>
      <c r="AG8" s="66"/>
      <c r="AH8" s="66"/>
      <c r="AI8" s="66"/>
      <c r="AJ8" s="67"/>
      <c r="AK8" s="72"/>
      <c r="AL8" s="72"/>
      <c r="AM8" s="72"/>
      <c r="AN8" s="72"/>
      <c r="AO8" s="72"/>
      <c r="AP8" s="72"/>
      <c r="AQ8" s="72"/>
      <c r="AR8" s="72"/>
      <c r="AS8" s="72"/>
      <c r="AT8" s="72"/>
      <c r="AU8" s="72"/>
      <c r="AV8" s="72"/>
      <c r="AW8" s="72"/>
      <c r="AX8" s="72"/>
      <c r="AY8" s="72"/>
      <c r="AZ8" s="72"/>
      <c r="BA8" s="73"/>
      <c r="BB8" s="73"/>
      <c r="BC8" s="73"/>
      <c r="BD8" s="73"/>
      <c r="BE8" s="73"/>
      <c r="BF8" s="73"/>
      <c r="BG8" s="73"/>
      <c r="BH8" s="74"/>
      <c r="BI8" s="72"/>
      <c r="BJ8" s="72"/>
      <c r="BK8" s="72"/>
      <c r="BL8" s="72"/>
      <c r="BM8" s="72"/>
      <c r="BN8" s="72"/>
      <c r="BO8" s="72"/>
      <c r="BP8" s="72"/>
      <c r="BQ8" s="72"/>
      <c r="BR8" s="72"/>
      <c r="BS8" s="72"/>
      <c r="BT8" s="72"/>
      <c r="BU8" s="72"/>
      <c r="BV8" s="72"/>
      <c r="BW8" s="72"/>
      <c r="BX8" s="72"/>
      <c r="BY8" s="72"/>
      <c r="BZ8" s="72"/>
      <c r="CA8" s="72"/>
      <c r="CB8" s="72"/>
      <c r="CC8" s="72"/>
    </row>
    <row r="9" ht="12.0" hidden="1" customHeight="1">
      <c r="A9" s="65" t="s">
        <v>91</v>
      </c>
      <c r="B9" s="66"/>
      <c r="C9" s="66"/>
      <c r="D9" s="66"/>
      <c r="E9" s="67"/>
      <c r="F9" s="76"/>
      <c r="G9" s="76"/>
      <c r="H9" s="76"/>
      <c r="I9" s="76"/>
      <c r="J9" s="76"/>
      <c r="K9" s="76"/>
      <c r="L9" s="76"/>
      <c r="M9" s="76"/>
      <c r="N9" s="76"/>
      <c r="O9" s="77"/>
      <c r="P9" s="78"/>
      <c r="Q9" s="78"/>
      <c r="R9" s="78"/>
      <c r="S9" s="78"/>
      <c r="T9" s="78"/>
      <c r="U9" s="78"/>
      <c r="V9" s="78"/>
      <c r="W9" s="78"/>
      <c r="X9" s="78"/>
      <c r="Y9" s="78"/>
      <c r="Z9" s="78"/>
      <c r="AA9" s="78"/>
      <c r="AB9" s="78"/>
      <c r="AC9" s="78"/>
      <c r="AD9" s="78"/>
      <c r="AE9" s="78"/>
      <c r="AF9" s="79"/>
      <c r="AG9" s="79"/>
      <c r="AH9" s="79"/>
      <c r="AI9" s="79"/>
      <c r="AJ9" s="79"/>
      <c r="AK9" s="79"/>
      <c r="AL9" s="79"/>
      <c r="AM9" s="78"/>
      <c r="AN9" s="78"/>
      <c r="AO9" s="78"/>
      <c r="AP9" s="78"/>
      <c r="AQ9" s="78"/>
      <c r="AR9" s="78"/>
      <c r="AS9" s="78"/>
      <c r="AT9" s="78"/>
      <c r="AU9" s="78"/>
      <c r="AV9" s="78"/>
      <c r="AW9" s="78"/>
      <c r="AX9" s="78"/>
      <c r="AY9" s="78"/>
      <c r="AZ9" s="78"/>
      <c r="BA9" s="78"/>
      <c r="BB9" s="78"/>
      <c r="BC9" s="78"/>
      <c r="BD9" s="78"/>
      <c r="BE9" s="78"/>
      <c r="BF9" s="78"/>
      <c r="BG9" s="78"/>
      <c r="BH9" s="78"/>
      <c r="BI9" s="78"/>
      <c r="BJ9" s="78"/>
      <c r="BK9" s="78"/>
      <c r="BL9" s="78"/>
      <c r="BM9" s="78"/>
      <c r="BN9" s="78"/>
      <c r="BO9" s="78"/>
      <c r="BP9" s="78"/>
      <c r="BQ9" s="78"/>
      <c r="BR9" s="78"/>
      <c r="BS9" s="80"/>
      <c r="BT9" s="80"/>
      <c r="BU9" s="80"/>
      <c r="BV9" s="80"/>
      <c r="BW9" s="80"/>
      <c r="BX9" s="80"/>
      <c r="BY9" s="80"/>
      <c r="BZ9" s="80"/>
      <c r="CA9" s="80"/>
      <c r="CB9" s="80"/>
      <c r="CC9" s="80"/>
    </row>
    <row r="10" ht="16.5" customHeight="1">
      <c r="A10" s="81" t="s">
        <v>92</v>
      </c>
      <c r="B10" s="66"/>
      <c r="C10" s="66"/>
      <c r="D10" s="66"/>
      <c r="E10" s="66"/>
      <c r="F10" s="66"/>
      <c r="G10" s="66"/>
      <c r="H10" s="66"/>
      <c r="I10" s="66"/>
      <c r="J10" s="67"/>
      <c r="K10" s="81" t="s">
        <v>93</v>
      </c>
      <c r="L10" s="66"/>
      <c r="M10" s="66"/>
      <c r="N10" s="66"/>
      <c r="O10" s="66"/>
      <c r="P10" s="66"/>
      <c r="Q10" s="66"/>
      <c r="R10" s="66"/>
      <c r="S10" s="66"/>
      <c r="T10" s="66"/>
      <c r="U10" s="66"/>
      <c r="V10" s="66"/>
      <c r="W10" s="66"/>
      <c r="X10" s="66"/>
      <c r="Y10" s="66"/>
      <c r="Z10" s="66"/>
      <c r="AA10" s="66"/>
      <c r="AB10" s="66"/>
      <c r="AC10" s="66"/>
      <c r="AD10" s="66"/>
      <c r="AE10" s="66"/>
      <c r="AF10" s="66"/>
      <c r="AG10" s="66"/>
      <c r="AH10" s="66"/>
      <c r="AI10" s="66"/>
      <c r="AJ10" s="67"/>
      <c r="AK10" s="81" t="s">
        <v>94</v>
      </c>
      <c r="AL10" s="66"/>
      <c r="AM10" s="66"/>
      <c r="AN10" s="66"/>
      <c r="AO10" s="66"/>
      <c r="AP10" s="66"/>
      <c r="AQ10" s="66"/>
      <c r="AR10" s="66"/>
      <c r="AS10" s="67"/>
      <c r="AT10" s="81" t="s">
        <v>95</v>
      </c>
      <c r="AU10" s="66"/>
      <c r="AV10" s="66"/>
      <c r="AW10" s="66"/>
      <c r="AX10" s="66"/>
      <c r="AY10" s="66"/>
      <c r="AZ10" s="67"/>
      <c r="BA10" s="82"/>
      <c r="BB10" s="81" t="s">
        <v>96</v>
      </c>
      <c r="BC10" s="66"/>
      <c r="BD10" s="66"/>
      <c r="BE10" s="66"/>
      <c r="BF10" s="66"/>
      <c r="BG10" s="66"/>
      <c r="BH10" s="66"/>
      <c r="BI10" s="67"/>
      <c r="BJ10" s="72"/>
      <c r="BK10" s="72"/>
      <c r="BL10" s="72"/>
      <c r="BM10" s="72"/>
      <c r="BN10" s="72"/>
      <c r="BO10" s="72"/>
      <c r="BP10" s="72"/>
      <c r="BQ10" s="72"/>
      <c r="BR10" s="72"/>
      <c r="BS10" s="72"/>
      <c r="BT10" s="72"/>
      <c r="BU10" s="72"/>
      <c r="BV10" s="72"/>
      <c r="BW10" s="72"/>
      <c r="BX10" s="72"/>
      <c r="BY10" s="72"/>
      <c r="BZ10" s="72"/>
      <c r="CA10" s="72"/>
      <c r="CB10" s="72"/>
      <c r="CC10" s="72"/>
    </row>
    <row r="11" ht="16.5" customHeight="1">
      <c r="A11" s="83" t="s">
        <v>97</v>
      </c>
      <c r="B11" s="84" t="s">
        <v>98</v>
      </c>
      <c r="C11" s="84" t="s">
        <v>99</v>
      </c>
      <c r="D11" s="84" t="s">
        <v>100</v>
      </c>
      <c r="E11" s="84" t="s">
        <v>101</v>
      </c>
      <c r="F11" s="85" t="s">
        <v>102</v>
      </c>
      <c r="G11" s="85" t="s">
        <v>103</v>
      </c>
      <c r="H11" s="84" t="s">
        <v>104</v>
      </c>
      <c r="I11" s="85" t="s">
        <v>105</v>
      </c>
      <c r="J11" s="85" t="s">
        <v>106</v>
      </c>
      <c r="K11" s="85" t="s">
        <v>107</v>
      </c>
      <c r="L11" s="86" t="s">
        <v>108</v>
      </c>
      <c r="M11" s="87" t="s">
        <v>109</v>
      </c>
      <c r="N11" s="88"/>
      <c r="O11" s="88"/>
      <c r="P11" s="88"/>
      <c r="Q11" s="88"/>
      <c r="R11" s="88"/>
      <c r="S11" s="88"/>
      <c r="T11" s="88"/>
      <c r="U11" s="88"/>
      <c r="V11" s="88"/>
      <c r="W11" s="88"/>
      <c r="X11" s="88"/>
      <c r="Y11" s="88"/>
      <c r="Z11" s="88"/>
      <c r="AA11" s="88"/>
      <c r="AB11" s="88"/>
      <c r="AC11" s="88"/>
      <c r="AD11" s="88"/>
      <c r="AE11" s="89"/>
      <c r="AF11" s="90" t="s">
        <v>110</v>
      </c>
      <c r="AG11" s="85" t="s">
        <v>111</v>
      </c>
      <c r="AH11" s="85" t="s">
        <v>112</v>
      </c>
      <c r="AI11" s="84" t="s">
        <v>108</v>
      </c>
      <c r="AJ11" s="85" t="s">
        <v>113</v>
      </c>
      <c r="AK11" s="91" t="s">
        <v>114</v>
      </c>
      <c r="AL11" s="85" t="s">
        <v>115</v>
      </c>
      <c r="AM11" s="85" t="s">
        <v>116</v>
      </c>
      <c r="AN11" s="92" t="s">
        <v>117</v>
      </c>
      <c r="AO11" s="66"/>
      <c r="AP11" s="66"/>
      <c r="AQ11" s="66"/>
      <c r="AR11" s="66"/>
      <c r="AS11" s="67"/>
      <c r="AT11" s="91" t="s">
        <v>118</v>
      </c>
      <c r="AU11" s="91" t="s">
        <v>119</v>
      </c>
      <c r="AV11" s="91" t="s">
        <v>108</v>
      </c>
      <c r="AW11" s="91" t="s">
        <v>120</v>
      </c>
      <c r="AX11" s="91" t="s">
        <v>108</v>
      </c>
      <c r="AY11" s="91" t="s">
        <v>121</v>
      </c>
      <c r="AZ11" s="91" t="s">
        <v>122</v>
      </c>
      <c r="BA11" s="93" t="s">
        <v>123</v>
      </c>
      <c r="BB11" s="93" t="s">
        <v>124</v>
      </c>
      <c r="BC11" s="93" t="s">
        <v>125</v>
      </c>
      <c r="BD11" s="93" t="s">
        <v>126</v>
      </c>
      <c r="BE11" s="93" t="s">
        <v>127</v>
      </c>
      <c r="BF11" s="93" t="s">
        <v>128</v>
      </c>
      <c r="BG11" s="93" t="s">
        <v>129</v>
      </c>
      <c r="BH11" s="93" t="s">
        <v>130</v>
      </c>
      <c r="BI11" s="93" t="s">
        <v>131</v>
      </c>
      <c r="BJ11" s="72"/>
      <c r="BK11" s="72"/>
      <c r="BL11" s="72"/>
      <c r="BM11" s="72"/>
      <c r="BN11" s="72"/>
      <c r="BO11" s="72"/>
      <c r="BP11" s="72"/>
      <c r="BQ11" s="72"/>
      <c r="BR11" s="72"/>
      <c r="BS11" s="72"/>
      <c r="BT11" s="72"/>
      <c r="BU11" s="72"/>
      <c r="BV11" s="72"/>
      <c r="BW11" s="72"/>
      <c r="BX11" s="72"/>
      <c r="BY11" s="72"/>
      <c r="BZ11" s="72"/>
      <c r="CA11" s="72"/>
      <c r="CB11" s="72"/>
      <c r="CC11" s="72"/>
    </row>
    <row r="12" ht="129.75" customHeight="1">
      <c r="A12" s="94"/>
      <c r="B12" s="94"/>
      <c r="C12" s="94"/>
      <c r="D12" s="94"/>
      <c r="E12" s="94"/>
      <c r="F12" s="94"/>
      <c r="G12" s="94"/>
      <c r="H12" s="94"/>
      <c r="I12" s="94"/>
      <c r="J12" s="94"/>
      <c r="K12" s="94"/>
      <c r="L12" s="95"/>
      <c r="M12" s="96" t="s">
        <v>132</v>
      </c>
      <c r="N12" s="96" t="s">
        <v>133</v>
      </c>
      <c r="O12" s="96" t="s">
        <v>134</v>
      </c>
      <c r="P12" s="96" t="s">
        <v>135</v>
      </c>
      <c r="Q12" s="96" t="s">
        <v>136</v>
      </c>
      <c r="R12" s="96" t="s">
        <v>137</v>
      </c>
      <c r="S12" s="96" t="s">
        <v>138</v>
      </c>
      <c r="T12" s="96" t="s">
        <v>139</v>
      </c>
      <c r="U12" s="96" t="s">
        <v>140</v>
      </c>
      <c r="V12" s="96" t="s">
        <v>141</v>
      </c>
      <c r="W12" s="96" t="s">
        <v>142</v>
      </c>
      <c r="X12" s="96" t="s">
        <v>143</v>
      </c>
      <c r="Y12" s="96" t="s">
        <v>144</v>
      </c>
      <c r="Z12" s="96" t="s">
        <v>145</v>
      </c>
      <c r="AA12" s="96" t="s">
        <v>146</v>
      </c>
      <c r="AB12" s="96" t="s">
        <v>147</v>
      </c>
      <c r="AC12" s="96" t="s">
        <v>148</v>
      </c>
      <c r="AD12" s="96" t="s">
        <v>149</v>
      </c>
      <c r="AE12" s="96" t="s">
        <v>150</v>
      </c>
      <c r="AF12" s="97"/>
      <c r="AG12" s="94"/>
      <c r="AH12" s="94"/>
      <c r="AI12" s="94"/>
      <c r="AJ12" s="94"/>
      <c r="AK12" s="94"/>
      <c r="AL12" s="94"/>
      <c r="AM12" s="94"/>
      <c r="AN12" s="98" t="s">
        <v>151</v>
      </c>
      <c r="AO12" s="98" t="s">
        <v>152</v>
      </c>
      <c r="AP12" s="98" t="s">
        <v>153</v>
      </c>
      <c r="AQ12" s="98" t="s">
        <v>154</v>
      </c>
      <c r="AR12" s="98" t="s">
        <v>155</v>
      </c>
      <c r="AS12" s="98" t="s">
        <v>156</v>
      </c>
      <c r="AT12" s="94"/>
      <c r="AU12" s="94"/>
      <c r="AV12" s="94"/>
      <c r="AW12" s="94"/>
      <c r="AX12" s="94"/>
      <c r="AY12" s="94"/>
      <c r="AZ12" s="94"/>
      <c r="BA12" s="94"/>
      <c r="BB12" s="94"/>
      <c r="BC12" s="94"/>
      <c r="BD12" s="94"/>
      <c r="BE12" s="94"/>
      <c r="BF12" s="94"/>
      <c r="BG12" s="94"/>
      <c r="BH12" s="94"/>
      <c r="BI12" s="94"/>
      <c r="BJ12" s="99"/>
      <c r="BK12" s="99"/>
      <c r="BL12" s="99"/>
      <c r="BM12" s="99"/>
      <c r="BN12" s="99"/>
      <c r="BO12" s="99"/>
      <c r="BP12" s="99"/>
      <c r="BQ12" s="99"/>
      <c r="BR12" s="99"/>
      <c r="BS12" s="99"/>
      <c r="BT12" s="99"/>
      <c r="BU12" s="99"/>
      <c r="BV12" s="99"/>
      <c r="BW12" s="99"/>
      <c r="BX12" s="99"/>
      <c r="BY12" s="99"/>
      <c r="BZ12" s="99"/>
      <c r="CA12" s="99"/>
      <c r="CB12" s="99"/>
      <c r="CC12" s="99"/>
    </row>
    <row r="13" ht="78.75" customHeight="1">
      <c r="A13" s="100">
        <v>1.0</v>
      </c>
      <c r="B13" s="101" t="s">
        <v>157</v>
      </c>
      <c r="C13" s="101" t="s">
        <v>158</v>
      </c>
      <c r="D13" s="101" t="s">
        <v>159</v>
      </c>
      <c r="E13" s="101" t="s">
        <v>160</v>
      </c>
      <c r="F13" s="101" t="s">
        <v>161</v>
      </c>
      <c r="G13" s="101" t="s">
        <v>162</v>
      </c>
      <c r="H13" s="102" t="s">
        <v>163</v>
      </c>
      <c r="I13" s="101" t="s">
        <v>164</v>
      </c>
      <c r="J13" s="100">
        <v>2000.0</v>
      </c>
      <c r="K13" s="103" t="str">
        <f>IF(J13&lt;=0,"",IF(J13&lt;=2,"Muy Baja",IF(J13&lt;=24,"Baja",IF(J13&lt;=500,"Media",IF(J13&lt;=5000,"Alta","Muy Alta")))))</f>
        <v>Alta</v>
      </c>
      <c r="L13" s="104" t="str">
        <f>IF(K13="","",IF(K13="Muy Baja",0.2,IF(K13="Baja",0.4,IF(K13="Media",0.6,IF(K13="Alta",0.8,IF(K13="Muy Alta",1,))))))</f>
        <v>80%</v>
      </c>
      <c r="M13" s="104" t="s">
        <v>165</v>
      </c>
      <c r="N13" s="104" t="s">
        <v>166</v>
      </c>
      <c r="O13" s="104" t="s">
        <v>166</v>
      </c>
      <c r="P13" s="104" t="s">
        <v>166</v>
      </c>
      <c r="Q13" s="104" t="s">
        <v>165</v>
      </c>
      <c r="R13" s="104" t="s">
        <v>166</v>
      </c>
      <c r="S13" s="104" t="s">
        <v>166</v>
      </c>
      <c r="T13" s="104" t="s">
        <v>166</v>
      </c>
      <c r="U13" s="104" t="s">
        <v>166</v>
      </c>
      <c r="V13" s="104" t="s">
        <v>165</v>
      </c>
      <c r="W13" s="104" t="s">
        <v>165</v>
      </c>
      <c r="X13" s="104" t="s">
        <v>165</v>
      </c>
      <c r="Y13" s="104" t="s">
        <v>165</v>
      </c>
      <c r="Z13" s="104" t="s">
        <v>165</v>
      </c>
      <c r="AA13" s="104" t="s">
        <v>165</v>
      </c>
      <c r="AB13" s="104" t="s">
        <v>166</v>
      </c>
      <c r="AC13" s="104" t="s">
        <v>165</v>
      </c>
      <c r="AD13" s="104" t="s">
        <v>166</v>
      </c>
      <c r="AE13" s="104" t="s">
        <v>166</v>
      </c>
      <c r="AF13" s="105" t="str">
        <f>IF(AB13="Si","19",COUNTIF(M13:AE13,"si"))</f>
        <v>  9.000 </v>
      </c>
      <c r="AG13" s="106" t="str">
        <f t="shared" ref="AG13:AG29" si="1">VALUE(IF(AF13&lt;=5,5,IF(AND(AF13&gt;5,AF13&lt;=11),10,IF(AF13&gt;11,20,0))))</f>
        <v>  10.00 </v>
      </c>
      <c r="AH13" s="103" t="str">
        <f>IF(AG13=5,"Moderado",IF(AG13=10,"Mayor",IF(AG13=20,"Catastrófico",0)))</f>
        <v>Mayor</v>
      </c>
      <c r="AI13" s="104" t="str">
        <f>IF(AH13="","",IF(AH13="Leve",0.2,IF(AH13="Menor",0.4,IF(AH13="Moderado",0.6,IF(AH13="Mayor",0.8,IF(AH13="Catastrófico",1,))))))</f>
        <v>80%</v>
      </c>
      <c r="AJ13" s="107" t="str">
        <f>IF(OR(AND(K13="Muy Baja",AH13="Leve"),AND(K13="Muy Baja",AH13="Menor"),AND(K13="Baja",AH13="Leve")),"Bajo",IF(OR(AND(K13="Muy baja",AH13="Moderado"),AND(K13="Baja",AH13="Menor"),AND(K13="Baja",AH13="Moderado"),AND(K13="Media",AH13="Leve"),AND(K13="Media",AH13="Menor"),AND(K13="Media",AH13="Moderado"),AND(K13="Alta",AH13="Leve"),AND(K13="Alta",AH13="Menor")),"Moderado",IF(OR(AND(K13="Muy Baja",AH13="Mayor"),AND(K13="Baja",AH13="Mayor"),AND(K13="Media",AH13="Mayor"),AND(K13="Alta",AH13="Moderado"),AND(K13="Alta",AH13="Mayor"),AND(K13="Muy Alta",AH13="Leve"),AND(K13="Muy Alta",AH13="Menor"),AND(K13="Muy Alta",AH13="Moderado"),AND(K13="Muy Alta",AH13="Mayor")),"Alto",IF(OR(AND(K13="Muy Baja",AH13="Catastrófico"),AND(K13="Baja",AH13="Catastrófico"),AND(K13="Media",AH13="Catastrófico"),AND(K13="Alta",AH13="Catastrófico"),AND(K13="Muy Alta",AH13="Catastrófico")),"Extremo",""))))</f>
        <v>Alto</v>
      </c>
      <c r="AK13" s="108">
        <v>1.0</v>
      </c>
      <c r="AL13" s="109" t="s">
        <v>167</v>
      </c>
      <c r="AM13" s="108" t="s">
        <v>168</v>
      </c>
      <c r="AN13" s="110" t="s">
        <v>169</v>
      </c>
      <c r="AO13" s="110" t="s">
        <v>170</v>
      </c>
      <c r="AP13" s="111">
        <v>0.3</v>
      </c>
      <c r="AQ13" s="110" t="s">
        <v>171</v>
      </c>
      <c r="AR13" s="110" t="s">
        <v>172</v>
      </c>
      <c r="AS13" s="110" t="s">
        <v>173</v>
      </c>
      <c r="AT13" s="112" t="str">
        <f>IFERROR(IF(AM13="Probabilidad",(L13-(+L13*AP13)),IF(AM13="Impacto",L13,"")),"")</f>
        <v>56.0%</v>
      </c>
      <c r="AU13" s="113" t="str">
        <f t="shared" ref="AU13:AU29" si="2">IFERROR(IF(AT13="","",IF(AT13&lt;=0.2,"Muy Baja",IF(AT13&lt;=0.4,"Baja",IF(AT13&lt;=0.6,"Media",IF(AT13&lt;=0.8,"Alta","Muy Alta"))))),"")</f>
        <v>Media</v>
      </c>
      <c r="AV13" s="114" t="str">
        <f t="shared" ref="AV13:AV29" si="3">+AT13</f>
        <v>56%</v>
      </c>
      <c r="AW13" s="113" t="str">
        <f t="shared" ref="AW13:AW29" si="4">IFERROR(IF(AX13="","",IF(AX13&lt;=0.2,"Leve",IF(AX13&lt;=0.4,"Menor",IF(AX13&lt;=0.6,"Moderado",IF(AX13&lt;=0.8,"Mayor","Catastrófico"))))),"")</f>
        <v>Mayor</v>
      </c>
      <c r="AX13" s="114" t="str">
        <f>IFERROR(IF(AM13="Impacto",(AI13-(+AI13*AP13)),IF(AM13="Probabilidad",AI13,"")),"")</f>
        <v>80%</v>
      </c>
      <c r="AY13" s="115" t="str">
        <f t="shared" ref="AY13:AY29" si="5">IFERROR(IF(OR(AND(AU13="Muy Baja",AW13="Leve"),AND(AU13="Muy Baja",AW13="Menor"),AND(AU13="Baja",AW13="Leve")),"Bajo",IF(OR(AND(AU13="Muy baja",AW13="Moderado"),AND(AU13="Baja",AW13="Menor"),AND(AU13="Baja",AW13="Moderado"),AND(AU13="Media",AW13="Leve"),AND(AU13="Media",AW13="Menor"),AND(AU13="Media",AW13="Moderado"),AND(AU13="Alta",AW13="Leve"),AND(AU13="Alta",AW13="Menor")),"Moderado",IF(OR(AND(AU13="Muy Baja",AW13="Mayor"),AND(AU13="Baja",AW13="Mayor"),AND(AU13="Media",AW13="Mayor"),AND(AU13="Alta",AW13="Moderado"),AND(AU13="Alta",AW13="Mayor"),AND(AU13="Muy Alta",AW13="Leve"),AND(AU13="Muy Alta",AW13="Menor"),AND(AU13="Muy Alta",AW13="Moderado"),AND(AU13="Muy Alta",AW13="Mayor")),"Alto",IF(OR(AND(AU13="Muy Baja",AW13="Catastrófico"),AND(AU13="Baja",AW13="Catastrófico"),AND(AU13="Media",AW13="Catastrófico"),AND(AU13="Alta",AW13="Catastrófico"),AND(AU13="Muy Alta",AW13="Catastrófico")),"Extremo","")))),"")</f>
        <v>Alto</v>
      </c>
      <c r="AZ13" s="116" t="s">
        <v>174</v>
      </c>
      <c r="BA13" s="117"/>
      <c r="BB13" s="118" t="s">
        <v>175</v>
      </c>
      <c r="BC13" s="118" t="s">
        <v>176</v>
      </c>
      <c r="BD13" s="118" t="s">
        <v>177</v>
      </c>
      <c r="BE13" s="118" t="s">
        <v>178</v>
      </c>
      <c r="BF13" s="119">
        <v>44384.0</v>
      </c>
      <c r="BG13" s="119">
        <v>44561.0</v>
      </c>
      <c r="BH13" s="63">
        <v>3840.0</v>
      </c>
      <c r="BI13" s="108"/>
      <c r="BJ13" s="120"/>
      <c r="BK13" s="120"/>
      <c r="BL13" s="120"/>
      <c r="BM13" s="120"/>
      <c r="BN13" s="120"/>
      <c r="BO13" s="120"/>
      <c r="BP13" s="120"/>
      <c r="BQ13" s="120"/>
      <c r="BR13" s="120"/>
      <c r="BS13" s="120"/>
      <c r="BT13" s="120"/>
      <c r="BU13" s="120"/>
      <c r="BV13" s="120"/>
      <c r="BW13" s="120"/>
      <c r="BX13" s="120"/>
      <c r="BY13" s="120"/>
      <c r="BZ13" s="120"/>
      <c r="CA13" s="120"/>
      <c r="CB13" s="120"/>
      <c r="CC13" s="120"/>
    </row>
    <row r="14" ht="78.75" customHeight="1">
      <c r="A14" s="121"/>
      <c r="B14" s="121"/>
      <c r="C14" s="121"/>
      <c r="D14" s="121"/>
      <c r="E14" s="121"/>
      <c r="F14" s="121"/>
      <c r="G14" s="121"/>
      <c r="H14" s="121"/>
      <c r="I14" s="121"/>
      <c r="J14" s="121"/>
      <c r="K14" s="121"/>
      <c r="L14" s="121"/>
      <c r="M14" s="121"/>
      <c r="N14" s="121"/>
      <c r="O14" s="121"/>
      <c r="P14" s="121"/>
      <c r="Q14" s="121"/>
      <c r="R14" s="121"/>
      <c r="S14" s="121"/>
      <c r="T14" s="121"/>
      <c r="U14" s="121"/>
      <c r="V14" s="121"/>
      <c r="W14" s="121"/>
      <c r="X14" s="121"/>
      <c r="Y14" s="121"/>
      <c r="Z14" s="121"/>
      <c r="AA14" s="121"/>
      <c r="AB14" s="121"/>
      <c r="AC14" s="121"/>
      <c r="AD14" s="121"/>
      <c r="AE14" s="121"/>
      <c r="AF14" s="121"/>
      <c r="AG14" s="106" t="str">
        <f t="shared" si="1"/>
        <v>  5.00 </v>
      </c>
      <c r="AH14" s="121"/>
      <c r="AI14" s="121"/>
      <c r="AJ14" s="121"/>
      <c r="AK14" s="108">
        <v>2.0</v>
      </c>
      <c r="AL14" s="109" t="s">
        <v>179</v>
      </c>
      <c r="AM14" s="108" t="s">
        <v>168</v>
      </c>
      <c r="AN14" s="110" t="s">
        <v>169</v>
      </c>
      <c r="AO14" s="110" t="s">
        <v>170</v>
      </c>
      <c r="AP14" s="111" t="str">
        <f t="shared" ref="AP14:AP29" si="6">IF(AND(AN14="Preventivo",AO14="Automático"),"50%",IF(AND(AN14="Preventivo",AO14="Manual"),"40%",IF(AND(AN14="Detectivo",AO14="Automático"),"40%",IF(AND(AN14="Detectivo",AO14="Manual"),"30%",IF(AND(AN14="Correctivo",AO14="Automático"),"35%",IF(AND(AN14="Correctivo",AO14="Manual"),"25%",""))))))</f>
        <v>40%</v>
      </c>
      <c r="AQ14" s="110" t="s">
        <v>171</v>
      </c>
      <c r="AR14" s="110" t="s">
        <v>172</v>
      </c>
      <c r="AS14" s="110" t="s">
        <v>173</v>
      </c>
      <c r="AT14" s="112" t="str">
        <f>IFERROR(IF(AND(AM13="Probabilidad",AM14="Probabilidad"),(AV13-(+AV13*AP14)),IF(AM14="Probabilidad",(L13-(+L13*AP14)),IF(AM14="Impacto",AV13,""))),"")</f>
        <v>33.6%</v>
      </c>
      <c r="AU14" s="113" t="str">
        <f t="shared" si="2"/>
        <v>Baja</v>
      </c>
      <c r="AV14" s="114" t="str">
        <f t="shared" si="3"/>
        <v>34%</v>
      </c>
      <c r="AW14" s="113" t="str">
        <f t="shared" si="4"/>
        <v>Mayor</v>
      </c>
      <c r="AX14" s="114" t="str">
        <f>IFERROR(IF(AND(AM13="Impacto",AM14="Impacto"),(AX13-(+AX13*AP14)),IF(AM14="Impacto",(AI13-(+AI13*AP14)),IF(AM14="Probabilidad",AX13,""))),"")</f>
        <v>80%</v>
      </c>
      <c r="AY14" s="115" t="str">
        <f t="shared" si="5"/>
        <v>Alto</v>
      </c>
      <c r="AZ14" s="116" t="s">
        <v>174</v>
      </c>
      <c r="BA14" s="117"/>
      <c r="BB14" s="118" t="s">
        <v>175</v>
      </c>
      <c r="BC14" s="118" t="s">
        <v>176</v>
      </c>
      <c r="BD14" s="118" t="s">
        <v>177</v>
      </c>
      <c r="BE14" s="118" t="s">
        <v>178</v>
      </c>
      <c r="BF14" s="119">
        <v>44407.0</v>
      </c>
      <c r="BG14" s="119">
        <v>44561.0</v>
      </c>
      <c r="BH14" s="108">
        <v>3840.0</v>
      </c>
      <c r="BI14" s="108"/>
      <c r="BJ14" s="54"/>
      <c r="BK14" s="54"/>
      <c r="BL14" s="54"/>
      <c r="BM14" s="54"/>
      <c r="BN14" s="54"/>
      <c r="BO14" s="54"/>
      <c r="BP14" s="54"/>
      <c r="BQ14" s="54"/>
      <c r="BR14" s="54"/>
      <c r="BS14" s="54"/>
      <c r="BT14" s="54"/>
      <c r="BU14" s="54"/>
      <c r="BV14" s="54"/>
      <c r="BW14" s="54"/>
      <c r="BX14" s="54"/>
      <c r="BY14" s="54"/>
      <c r="BZ14" s="54"/>
      <c r="CA14" s="54"/>
      <c r="CB14" s="54"/>
      <c r="CC14" s="54"/>
    </row>
    <row r="15" ht="78.75" customHeight="1">
      <c r="A15" s="121"/>
      <c r="B15" s="121"/>
      <c r="C15" s="121"/>
      <c r="D15" s="121"/>
      <c r="E15" s="121"/>
      <c r="F15" s="94"/>
      <c r="G15" s="94"/>
      <c r="H15" s="121"/>
      <c r="I15" s="121"/>
      <c r="J15" s="121"/>
      <c r="K15" s="121"/>
      <c r="L15" s="121"/>
      <c r="M15" s="121"/>
      <c r="N15" s="121"/>
      <c r="O15" s="121"/>
      <c r="P15" s="121"/>
      <c r="Q15" s="121"/>
      <c r="R15" s="121"/>
      <c r="S15" s="121"/>
      <c r="T15" s="121"/>
      <c r="U15" s="121"/>
      <c r="V15" s="121"/>
      <c r="W15" s="121"/>
      <c r="X15" s="121"/>
      <c r="Y15" s="121"/>
      <c r="Z15" s="121"/>
      <c r="AA15" s="121"/>
      <c r="AB15" s="121"/>
      <c r="AC15" s="121"/>
      <c r="AD15" s="121"/>
      <c r="AE15" s="121"/>
      <c r="AF15" s="121"/>
      <c r="AG15" s="106" t="str">
        <f t="shared" si="1"/>
        <v>  5.00 </v>
      </c>
      <c r="AH15" s="121"/>
      <c r="AI15" s="121"/>
      <c r="AJ15" s="121"/>
      <c r="AK15" s="108">
        <v>3.0</v>
      </c>
      <c r="AL15" s="122" t="s">
        <v>180</v>
      </c>
      <c r="AM15" s="108" t="s">
        <v>168</v>
      </c>
      <c r="AN15" s="110" t="s">
        <v>169</v>
      </c>
      <c r="AO15" s="110" t="s">
        <v>170</v>
      </c>
      <c r="AP15" s="111" t="str">
        <f t="shared" si="6"/>
        <v>40%</v>
      </c>
      <c r="AQ15" s="110" t="s">
        <v>171</v>
      </c>
      <c r="AR15" s="110" t="s">
        <v>172</v>
      </c>
      <c r="AS15" s="110" t="s">
        <v>173</v>
      </c>
      <c r="AT15" s="112" t="str">
        <f>IFERROR(IF(AND(AM14="Probabilidad",AM15="Probabilidad"),(AV14-(+AV14*AP15)),IF(AND(AM14="Impacto",AM15="Probabilidad"),(AV13-(+AV13*AP15)),IF(AM15="Impacto",AV14,""))),"")</f>
        <v>20.2%</v>
      </c>
      <c r="AU15" s="113" t="str">
        <f t="shared" si="2"/>
        <v>Baja</v>
      </c>
      <c r="AV15" s="114" t="str">
        <f t="shared" si="3"/>
        <v>20%</v>
      </c>
      <c r="AW15" s="113" t="str">
        <f t="shared" si="4"/>
        <v>Mayor</v>
      </c>
      <c r="AX15" s="114" t="str">
        <f>IFERROR(IF(AND(AM14="Impacto",AM15="Impacto"),(AX14-(+AX14*AP15)),IF(AND(AM14="Probabilidad",AM15="Impacto"),(AX13-(+AX13*AP15)),IF(AM15="Probabilidad",AX14,""))),"")</f>
        <v>80%</v>
      </c>
      <c r="AY15" s="115" t="str">
        <f t="shared" si="5"/>
        <v>Alto</v>
      </c>
      <c r="AZ15" s="116" t="s">
        <v>174</v>
      </c>
      <c r="BA15" s="117"/>
      <c r="BB15" s="118" t="s">
        <v>181</v>
      </c>
      <c r="BC15" s="118" t="s">
        <v>182</v>
      </c>
      <c r="BD15" s="118" t="s">
        <v>183</v>
      </c>
      <c r="BE15" s="118" t="s">
        <v>184</v>
      </c>
      <c r="BF15" s="119">
        <v>44407.0</v>
      </c>
      <c r="BG15" s="119">
        <v>44561.0</v>
      </c>
      <c r="BH15" s="108">
        <v>3840.0</v>
      </c>
      <c r="BI15" s="108"/>
      <c r="BJ15" s="54"/>
      <c r="BK15" s="54"/>
      <c r="BL15" s="54"/>
      <c r="BM15" s="54"/>
      <c r="BN15" s="54"/>
      <c r="BO15" s="54"/>
      <c r="BP15" s="54"/>
      <c r="BQ15" s="54"/>
      <c r="BR15" s="54"/>
      <c r="BS15" s="54"/>
      <c r="BT15" s="54"/>
      <c r="BU15" s="54"/>
      <c r="BV15" s="54"/>
      <c r="BW15" s="54"/>
      <c r="BX15" s="54"/>
      <c r="BY15" s="54"/>
      <c r="BZ15" s="54"/>
      <c r="CA15" s="54"/>
      <c r="CB15" s="54"/>
      <c r="CC15" s="54"/>
    </row>
    <row r="16" ht="78.75" customHeight="1">
      <c r="A16" s="100">
        <v>2.0</v>
      </c>
      <c r="B16" s="101" t="s">
        <v>0</v>
      </c>
      <c r="C16" s="123" t="s">
        <v>185</v>
      </c>
      <c r="D16" s="123" t="s">
        <v>186</v>
      </c>
      <c r="E16" s="101" t="s">
        <v>187</v>
      </c>
      <c r="F16" s="101" t="s">
        <v>188</v>
      </c>
      <c r="G16" s="101" t="s">
        <v>189</v>
      </c>
      <c r="H16" s="102" t="s">
        <v>190</v>
      </c>
      <c r="I16" s="101" t="s">
        <v>164</v>
      </c>
      <c r="J16" s="100">
        <v>24.0</v>
      </c>
      <c r="K16" s="103" t="str">
        <f>IF(J16&lt;=0,"",IF(J16&lt;=2,"Muy Baja",IF(J16&lt;=24,"Baja",IF(J16&lt;=500,"Media",IF(J16&lt;=5000,"Alta","Muy Alta")))))</f>
        <v>Baja</v>
      </c>
      <c r="L16" s="104" t="str">
        <f>IF(K16="","",IF(K16="Muy Baja",0.2,IF(K16="Baja",0.4,IF(K16="Media",0.6,IF(K16="Alta",0.8,IF(K16="Muy Alta",1,))))))</f>
        <v>40%</v>
      </c>
      <c r="M16" s="104" t="s">
        <v>166</v>
      </c>
      <c r="N16" s="104" t="s">
        <v>166</v>
      </c>
      <c r="O16" s="104" t="s">
        <v>166</v>
      </c>
      <c r="P16" s="104" t="s">
        <v>166</v>
      </c>
      <c r="Q16" s="104" t="s">
        <v>165</v>
      </c>
      <c r="R16" s="104" t="s">
        <v>166</v>
      </c>
      <c r="S16" s="104" t="s">
        <v>166</v>
      </c>
      <c r="T16" s="104" t="s">
        <v>166</v>
      </c>
      <c r="U16" s="104" t="s">
        <v>166</v>
      </c>
      <c r="V16" s="104" t="s">
        <v>166</v>
      </c>
      <c r="W16" s="104" t="s">
        <v>165</v>
      </c>
      <c r="X16" s="104" t="s">
        <v>165</v>
      </c>
      <c r="Y16" s="104" t="s">
        <v>166</v>
      </c>
      <c r="Z16" s="104" t="s">
        <v>166</v>
      </c>
      <c r="AA16" s="104" t="s">
        <v>166</v>
      </c>
      <c r="AB16" s="104" t="s">
        <v>166</v>
      </c>
      <c r="AC16" s="104" t="s">
        <v>165</v>
      </c>
      <c r="AD16" s="104" t="s">
        <v>165</v>
      </c>
      <c r="AE16" s="104" t="s">
        <v>166</v>
      </c>
      <c r="AF16" s="105" t="str">
        <f>IF(AB16="Si","19",COUNTIF(M16:AE16,"si"))</f>
        <v>  5.000 </v>
      </c>
      <c r="AG16" s="106" t="str">
        <f t="shared" si="1"/>
        <v>  5.00 </v>
      </c>
      <c r="AH16" s="103" t="str">
        <f>IF(AG16=5,"Moderado",IF(AG16=10,"Mayor",IF(AG16=20,"Catastrófico",0)))</f>
        <v>Moderado</v>
      </c>
      <c r="AI16" s="104" t="str">
        <f>IF(AH16="","",IF(AH16="Leve",0.2,IF(AH16="Menor",0.4,IF(AH16="Moderado",0.6,IF(AH16="Mayor",0.8,IF(AH16="Catastrófico",1,))))))</f>
        <v>60%</v>
      </c>
      <c r="AJ16" s="107" t="str">
        <f>IF(OR(AND(K16="Muy Baja",AH16="Leve"),AND(K16="Muy Baja",AH16="Menor"),AND(K16="Baja",AH16="Leve")),"Bajo",IF(OR(AND(K16="Muy baja",AH16="Moderado"),AND(K16="Baja",AH16="Menor"),AND(K16="Baja",AH16="Moderado"),AND(K16="Media",AH16="Leve"),AND(K16="Media",AH16="Menor"),AND(K16="Media",AH16="Moderado"),AND(K16="Alta",AH16="Leve"),AND(K16="Alta",AH16="Menor")),"Moderado",IF(OR(AND(K16="Muy Baja",AH16="Mayor"),AND(K16="Baja",AH16="Mayor"),AND(K16="Media",AH16="Mayor"),AND(K16="Alta",AH16="Moderado"),AND(K16="Alta",AH16="Mayor"),AND(K16="Muy Alta",AH16="Leve"),AND(K16="Muy Alta",AH16="Menor"),AND(K16="Muy Alta",AH16="Moderado"),AND(K16="Muy Alta",AH16="Mayor")),"Alto",IF(OR(AND(K16="Muy Baja",AH16="Catastrófico"),AND(K16="Baja",AH16="Catastrófico"),AND(K16="Media",AH16="Catastrófico"),AND(K16="Alta",AH16="Catastrófico"),AND(K16="Muy Alta",AH16="Catastrófico")),"Extremo",""))))</f>
        <v>Moderado</v>
      </c>
      <c r="AK16" s="108">
        <v>1.0</v>
      </c>
      <c r="AL16" s="109" t="s">
        <v>191</v>
      </c>
      <c r="AM16" s="108" t="s">
        <v>168</v>
      </c>
      <c r="AN16" s="110" t="s">
        <v>169</v>
      </c>
      <c r="AO16" s="110" t="s">
        <v>170</v>
      </c>
      <c r="AP16" s="111" t="str">
        <f t="shared" si="6"/>
        <v>40%</v>
      </c>
      <c r="AQ16" s="110" t="s">
        <v>171</v>
      </c>
      <c r="AR16" s="110" t="s">
        <v>192</v>
      </c>
      <c r="AS16" s="110" t="s">
        <v>173</v>
      </c>
      <c r="AT16" s="112" t="str">
        <f>IFERROR(IF(AM16="Probabilidad",(L16-(+L16*AP16)),IF(AM16="Impacto",L16,"")),"")</f>
        <v>24.0%</v>
      </c>
      <c r="AU16" s="113" t="str">
        <f t="shared" si="2"/>
        <v>Baja</v>
      </c>
      <c r="AV16" s="114" t="str">
        <f t="shared" si="3"/>
        <v>24%</v>
      </c>
      <c r="AW16" s="113" t="str">
        <f t="shared" si="4"/>
        <v>Moderado</v>
      </c>
      <c r="AX16" s="114" t="str">
        <f>IFERROR(IF(AM16="Impacto",(AI16-(+AI16*AP16)),IF(AM16="Probabilidad",AI16,"")),"")</f>
        <v>60%</v>
      </c>
      <c r="AY16" s="115" t="str">
        <f t="shared" si="5"/>
        <v>Moderado</v>
      </c>
      <c r="AZ16" s="116" t="s">
        <v>174</v>
      </c>
      <c r="BA16" s="117"/>
      <c r="BB16" s="118" t="s">
        <v>193</v>
      </c>
      <c r="BC16" s="118" t="s">
        <v>194</v>
      </c>
      <c r="BD16" s="118" t="s">
        <v>195</v>
      </c>
      <c r="BE16" s="118" t="s">
        <v>193</v>
      </c>
      <c r="BF16" s="119">
        <v>44319.0</v>
      </c>
      <c r="BG16" s="119">
        <v>44561.0</v>
      </c>
      <c r="BH16" s="108">
        <v>3841.0</v>
      </c>
      <c r="BI16" s="108"/>
      <c r="BK16" s="54"/>
      <c r="BL16" s="54"/>
      <c r="BM16" s="54"/>
      <c r="BN16" s="54"/>
      <c r="BO16" s="54"/>
      <c r="BP16" s="54"/>
      <c r="BQ16" s="54"/>
      <c r="BR16" s="54"/>
      <c r="BS16" s="54"/>
      <c r="BT16" s="54"/>
      <c r="BU16" s="54"/>
      <c r="BV16" s="54"/>
      <c r="BW16" s="54"/>
      <c r="BX16" s="54"/>
      <c r="BY16" s="54"/>
      <c r="BZ16" s="54"/>
      <c r="CA16" s="54"/>
      <c r="CB16" s="54"/>
      <c r="CC16" s="54"/>
    </row>
    <row r="17" ht="78.75" customHeight="1">
      <c r="A17" s="121"/>
      <c r="B17" s="121"/>
      <c r="C17" s="121"/>
      <c r="D17" s="121"/>
      <c r="E17" s="121"/>
      <c r="F17" s="94"/>
      <c r="G17" s="94"/>
      <c r="H17" s="121"/>
      <c r="I17" s="121"/>
      <c r="J17" s="121"/>
      <c r="K17" s="121"/>
      <c r="L17" s="121"/>
      <c r="M17" s="121"/>
      <c r="N17" s="121"/>
      <c r="O17" s="121"/>
      <c r="P17" s="121"/>
      <c r="Q17" s="121"/>
      <c r="R17" s="121"/>
      <c r="S17" s="121"/>
      <c r="T17" s="121"/>
      <c r="U17" s="121"/>
      <c r="V17" s="121"/>
      <c r="W17" s="121"/>
      <c r="X17" s="121"/>
      <c r="Y17" s="121"/>
      <c r="Z17" s="121"/>
      <c r="AA17" s="121"/>
      <c r="AB17" s="121"/>
      <c r="AC17" s="121"/>
      <c r="AD17" s="121"/>
      <c r="AE17" s="121"/>
      <c r="AF17" s="121"/>
      <c r="AG17" s="106" t="str">
        <f t="shared" si="1"/>
        <v>  5.00 </v>
      </c>
      <c r="AH17" s="121"/>
      <c r="AI17" s="121"/>
      <c r="AJ17" s="121"/>
      <c r="AK17" s="108">
        <v>2.0</v>
      </c>
      <c r="AL17" s="109" t="s">
        <v>196</v>
      </c>
      <c r="AM17" s="108" t="s">
        <v>168</v>
      </c>
      <c r="AN17" s="110" t="s">
        <v>169</v>
      </c>
      <c r="AO17" s="110" t="s">
        <v>170</v>
      </c>
      <c r="AP17" s="111" t="str">
        <f t="shared" si="6"/>
        <v>40%</v>
      </c>
      <c r="AQ17" s="110" t="s">
        <v>171</v>
      </c>
      <c r="AR17" s="110" t="s">
        <v>192</v>
      </c>
      <c r="AS17" s="110" t="s">
        <v>173</v>
      </c>
      <c r="AT17" s="112" t="str">
        <f>IFERROR(IF(AND(AM16="Probabilidad",AM17="Probabilidad"),(AV16-(+AV16*AP17)),IF(AM17="Probabilidad",(L16-(+L16*AP17)),IF(AM17="Impacto",AV16,""))),"")</f>
        <v>14.4%</v>
      </c>
      <c r="AU17" s="113" t="str">
        <f t="shared" si="2"/>
        <v>Muy Baja</v>
      </c>
      <c r="AV17" s="114" t="str">
        <f t="shared" si="3"/>
        <v>14%</v>
      </c>
      <c r="AW17" s="113" t="str">
        <f t="shared" si="4"/>
        <v>Moderado</v>
      </c>
      <c r="AX17" s="114" t="str">
        <f>IFERROR(IF(AND(AM16="Impacto",AM17="Impacto"),(AX16-(+AX16*AP17)),IF(AM17="Impacto",(AI16-(+AI16*AP17)),IF(AM17="Probabilidad",AX16,""))),"")</f>
        <v>60%</v>
      </c>
      <c r="AY17" s="115" t="str">
        <f t="shared" si="5"/>
        <v>Moderado</v>
      </c>
      <c r="AZ17" s="116" t="s">
        <v>174</v>
      </c>
      <c r="BA17" s="117"/>
      <c r="BB17" s="118" t="s">
        <v>193</v>
      </c>
      <c r="BC17" s="118" t="s">
        <v>194</v>
      </c>
      <c r="BD17" s="118" t="s">
        <v>195</v>
      </c>
      <c r="BE17" s="118" t="s">
        <v>193</v>
      </c>
      <c r="BF17" s="119">
        <v>44319.0</v>
      </c>
      <c r="BG17" s="119">
        <v>44561.0</v>
      </c>
      <c r="BH17" s="108">
        <v>3841.0</v>
      </c>
      <c r="BI17" s="108"/>
      <c r="BK17" s="54"/>
      <c r="BL17" s="54"/>
      <c r="BM17" s="54"/>
      <c r="BN17" s="54"/>
      <c r="BO17" s="54"/>
      <c r="BP17" s="54"/>
      <c r="BQ17" s="54"/>
      <c r="BR17" s="54"/>
      <c r="BS17" s="54"/>
      <c r="BT17" s="54"/>
      <c r="BU17" s="54"/>
      <c r="BV17" s="54"/>
      <c r="BW17" s="54"/>
      <c r="BX17" s="54"/>
      <c r="BY17" s="54"/>
      <c r="BZ17" s="54"/>
      <c r="CA17" s="54"/>
      <c r="CB17" s="54"/>
      <c r="CC17" s="54"/>
    </row>
    <row r="18" ht="217.5" customHeight="1">
      <c r="A18" s="100">
        <v>3.0</v>
      </c>
      <c r="B18" s="101" t="s">
        <v>197</v>
      </c>
      <c r="C18" s="124" t="s">
        <v>198</v>
      </c>
      <c r="D18" s="124" t="s">
        <v>199</v>
      </c>
      <c r="E18" s="101" t="s">
        <v>187</v>
      </c>
      <c r="F18" s="101" t="s">
        <v>200</v>
      </c>
      <c r="G18" s="101" t="s">
        <v>201</v>
      </c>
      <c r="H18" s="102" t="s">
        <v>202</v>
      </c>
      <c r="I18" s="101" t="s">
        <v>203</v>
      </c>
      <c r="J18" s="100">
        <v>20.0</v>
      </c>
      <c r="K18" s="103" t="str">
        <f t="shared" ref="K18:K20" si="7">IF(J18&lt;=0,"",IF(J18&lt;=2,"Muy Baja",IF(J18&lt;=24,"Baja",IF(J18&lt;=500,"Media",IF(J18&lt;=5000,"Alta","Muy Alta")))))</f>
        <v>Baja</v>
      </c>
      <c r="L18" s="104" t="str">
        <f t="shared" ref="L18:L20" si="8">IF(K18="","",IF(K18="Muy Baja",0.2,IF(K18="Baja",0.4,IF(K18="Media",0.6,IF(K18="Alta",0.8,IF(K18="Muy Alta",1,))))))</f>
        <v>40%</v>
      </c>
      <c r="M18" s="104" t="s">
        <v>165</v>
      </c>
      <c r="N18" s="104" t="s">
        <v>165</v>
      </c>
      <c r="O18" s="104" t="s">
        <v>165</v>
      </c>
      <c r="P18" s="104" t="s">
        <v>165</v>
      </c>
      <c r="Q18" s="104" t="s">
        <v>165</v>
      </c>
      <c r="R18" s="104" t="s">
        <v>165</v>
      </c>
      <c r="S18" s="104" t="s">
        <v>166</v>
      </c>
      <c r="T18" s="104" t="s">
        <v>166</v>
      </c>
      <c r="U18" s="104" t="s">
        <v>166</v>
      </c>
      <c r="V18" s="104" t="s">
        <v>165</v>
      </c>
      <c r="W18" s="104" t="s">
        <v>165</v>
      </c>
      <c r="X18" s="104" t="s">
        <v>165</v>
      </c>
      <c r="Y18" s="104" t="s">
        <v>165</v>
      </c>
      <c r="Z18" s="104" t="s">
        <v>165</v>
      </c>
      <c r="AA18" s="104" t="s">
        <v>165</v>
      </c>
      <c r="AB18" s="104" t="s">
        <v>166</v>
      </c>
      <c r="AC18" s="104" t="s">
        <v>165</v>
      </c>
      <c r="AD18" s="104" t="s">
        <v>165</v>
      </c>
      <c r="AE18" s="104" t="s">
        <v>166</v>
      </c>
      <c r="AF18" s="125" t="str">
        <f>IF(AB18="Si","19",COUNTIF(M18:AE18,"si"))</f>
        <v>14.000</v>
      </c>
      <c r="AG18" s="106" t="str">
        <f t="shared" si="1"/>
        <v>  20.00 </v>
      </c>
      <c r="AH18" s="103" t="str">
        <f t="shared" ref="AH18:AH20" si="9">IF(AG18=5,"Moderado",IF(AG18=10,"Mayor",IF(AG18=20,"Catastrófico",0)))</f>
        <v>Catastrófico</v>
      </c>
      <c r="AI18" s="104" t="str">
        <f>IF(AH18="","",IF(AH18="Leve",0.2,IF(AH18="Menor",0.4,IF(AH18="Moderado",0.6,IF(AH18="Mayor",0.8,IF(AH18="Catastrófico",1,))))))</f>
        <v>100%</v>
      </c>
      <c r="AJ18" s="107" t="str">
        <f t="shared" ref="AJ18:AJ20" si="10">IF(OR(AND(K18="Muy Baja",AH18="Leve"),AND(K18="Muy Baja",AH18="Menor"),AND(K18="Baja",AH18="Leve")),"Bajo",IF(OR(AND(K18="Muy baja",AH18="Moderado"),AND(K18="Baja",AH18="Menor"),AND(K18="Baja",AH18="Moderado"),AND(K18="Media",AH18="Leve"),AND(K18="Media",AH18="Menor"),AND(K18="Media",AH18="Moderado"),AND(K18="Alta",AH18="Leve"),AND(K18="Alta",AH18="Menor")),"Moderado",IF(OR(AND(K18="Muy Baja",AH18="Mayor"),AND(K18="Baja",AH18="Mayor"),AND(K18="Media",AH18="Mayor"),AND(K18="Alta",AH18="Moderado"),AND(K18="Alta",AH18="Mayor"),AND(K18="Muy Alta",AH18="Leve"),AND(K18="Muy Alta",AH18="Menor"),AND(K18="Muy Alta",AH18="Moderado"),AND(K18="Muy Alta",AH18="Mayor")),"Alto",IF(OR(AND(K18="Muy Baja",AH18="Catastrófico"),AND(K18="Baja",AH18="Catastrófico"),AND(K18="Media",AH18="Catastrófico"),AND(K18="Alta",AH18="Catastrófico"),AND(K18="Muy Alta",AH18="Catastrófico")),"Extremo",""))))</f>
        <v>Extremo</v>
      </c>
      <c r="AK18" s="108">
        <v>1.0</v>
      </c>
      <c r="AL18" s="109" t="s">
        <v>204</v>
      </c>
      <c r="AM18" s="108" t="s">
        <v>168</v>
      </c>
      <c r="AN18" s="110" t="s">
        <v>169</v>
      </c>
      <c r="AO18" s="110" t="s">
        <v>170</v>
      </c>
      <c r="AP18" s="111" t="str">
        <f t="shared" si="6"/>
        <v>40%</v>
      </c>
      <c r="AQ18" s="110" t="s">
        <v>171</v>
      </c>
      <c r="AR18" s="110" t="s">
        <v>192</v>
      </c>
      <c r="AS18" s="110" t="s">
        <v>173</v>
      </c>
      <c r="AT18" s="112" t="str">
        <f t="shared" ref="AT18:AT20" si="11">IFERROR(IF(AM18="Probabilidad",(L18-(+L18*AP18)),IF(AM18="Impacto",L18,"")),"")</f>
        <v>24.0%</v>
      </c>
      <c r="AU18" s="113" t="str">
        <f t="shared" si="2"/>
        <v>Baja</v>
      </c>
      <c r="AV18" s="114" t="str">
        <f t="shared" si="3"/>
        <v>24%</v>
      </c>
      <c r="AW18" s="113" t="str">
        <f t="shared" si="4"/>
        <v>Catastrófico</v>
      </c>
      <c r="AX18" s="114" t="str">
        <f t="shared" ref="AX18:AX20" si="12">IFERROR(IF(AM18="Impacto",(AI18-(+AI18*AP18)),IF(AM18="Probabilidad",AI18,"")),"")</f>
        <v>100%</v>
      </c>
      <c r="AY18" s="115" t="str">
        <f t="shared" si="5"/>
        <v>Extremo</v>
      </c>
      <c r="AZ18" s="116" t="s">
        <v>174</v>
      </c>
      <c r="BA18" s="117"/>
      <c r="BB18" s="118" t="s">
        <v>205</v>
      </c>
      <c r="BC18" s="118" t="s">
        <v>206</v>
      </c>
      <c r="BD18" s="118" t="s">
        <v>207</v>
      </c>
      <c r="BE18" s="118" t="s">
        <v>208</v>
      </c>
      <c r="BF18" s="119">
        <v>44383.0</v>
      </c>
      <c r="BG18" s="119">
        <v>44551.0</v>
      </c>
      <c r="BH18" s="108">
        <v>3838.0</v>
      </c>
      <c r="BI18" s="108"/>
      <c r="BJ18" s="54"/>
      <c r="BK18" s="54"/>
      <c r="BL18" s="54"/>
      <c r="BM18" s="54"/>
      <c r="BN18" s="54"/>
      <c r="BO18" s="54"/>
      <c r="BP18" s="54"/>
      <c r="BQ18" s="54"/>
      <c r="BR18" s="54"/>
      <c r="BS18" s="54"/>
      <c r="BT18" s="54"/>
      <c r="BU18" s="54"/>
      <c r="BV18" s="54"/>
      <c r="BW18" s="54"/>
      <c r="BX18" s="54"/>
      <c r="BY18" s="54"/>
      <c r="BZ18" s="54"/>
      <c r="CA18" s="54"/>
      <c r="CB18" s="54"/>
      <c r="CC18" s="54"/>
    </row>
    <row r="19" ht="16.5" customHeight="1">
      <c r="A19" s="100">
        <v>4.0</v>
      </c>
      <c r="B19" s="101" t="s">
        <v>209</v>
      </c>
      <c r="C19" s="101" t="s">
        <v>210</v>
      </c>
      <c r="D19" s="101" t="s">
        <v>211</v>
      </c>
      <c r="E19" s="101" t="s">
        <v>160</v>
      </c>
      <c r="F19" s="101" t="s">
        <v>212</v>
      </c>
      <c r="G19" s="101" t="s">
        <v>213</v>
      </c>
      <c r="H19" s="102" t="s">
        <v>214</v>
      </c>
      <c r="I19" s="101" t="s">
        <v>164</v>
      </c>
      <c r="J19" s="100" t="s">
        <v>215</v>
      </c>
      <c r="K19" s="103" t="str">
        <f t="shared" si="7"/>
        <v>Muy Alta</v>
      </c>
      <c r="L19" s="104" t="str">
        <f t="shared" si="8"/>
        <v>100%</v>
      </c>
      <c r="M19" s="104" t="s">
        <v>165</v>
      </c>
      <c r="N19" s="104" t="s">
        <v>165</v>
      </c>
      <c r="O19" s="104" t="s">
        <v>165</v>
      </c>
      <c r="P19" s="104" t="s">
        <v>165</v>
      </c>
      <c r="Q19" s="104" t="s">
        <v>165</v>
      </c>
      <c r="R19" s="104" t="s">
        <v>165</v>
      </c>
      <c r="S19" s="104" t="s">
        <v>166</v>
      </c>
      <c r="T19" s="104" t="s">
        <v>166</v>
      </c>
      <c r="U19" s="104" t="s">
        <v>165</v>
      </c>
      <c r="V19" s="104" t="s">
        <v>165</v>
      </c>
      <c r="W19" s="104" t="s">
        <v>165</v>
      </c>
      <c r="X19" s="104" t="s">
        <v>165</v>
      </c>
      <c r="Y19" s="104" t="s">
        <v>165</v>
      </c>
      <c r="Z19" s="104" t="s">
        <v>165</v>
      </c>
      <c r="AA19" s="104" t="s">
        <v>165</v>
      </c>
      <c r="AB19" s="104" t="s">
        <v>165</v>
      </c>
      <c r="AC19" s="104" t="s">
        <v>165</v>
      </c>
      <c r="AD19" s="104" t="s">
        <v>165</v>
      </c>
      <c r="AE19" s="104" t="s">
        <v>166</v>
      </c>
      <c r="AF19" s="125">
        <v>16.0</v>
      </c>
      <c r="AG19" s="106" t="str">
        <f t="shared" si="1"/>
        <v>  20.00 </v>
      </c>
      <c r="AH19" s="103" t="str">
        <f t="shared" si="9"/>
        <v>Catastrófico</v>
      </c>
      <c r="AI19" s="104">
        <v>1.0</v>
      </c>
      <c r="AJ19" s="107" t="str">
        <f t="shared" si="10"/>
        <v>Extremo</v>
      </c>
      <c r="AK19" s="108">
        <v>1.0</v>
      </c>
      <c r="AL19" s="109" t="s">
        <v>216</v>
      </c>
      <c r="AM19" s="108" t="s">
        <v>168</v>
      </c>
      <c r="AN19" s="110" t="s">
        <v>217</v>
      </c>
      <c r="AO19" s="110" t="s">
        <v>218</v>
      </c>
      <c r="AP19" s="111" t="str">
        <f t="shared" si="6"/>
        <v>40%</v>
      </c>
      <c r="AQ19" s="110" t="s">
        <v>171</v>
      </c>
      <c r="AR19" s="110" t="s">
        <v>192</v>
      </c>
      <c r="AS19" s="110" t="s">
        <v>173</v>
      </c>
      <c r="AT19" s="112" t="str">
        <f t="shared" si="11"/>
        <v>60.0%</v>
      </c>
      <c r="AU19" s="113" t="str">
        <f t="shared" si="2"/>
        <v>Media</v>
      </c>
      <c r="AV19" s="114" t="str">
        <f t="shared" si="3"/>
        <v>60%</v>
      </c>
      <c r="AW19" s="113" t="str">
        <f t="shared" si="4"/>
        <v>Catastrófico</v>
      </c>
      <c r="AX19" s="114" t="str">
        <f t="shared" si="12"/>
        <v>100%</v>
      </c>
      <c r="AY19" s="115" t="str">
        <f t="shared" si="5"/>
        <v>Extremo</v>
      </c>
      <c r="AZ19" s="116" t="s">
        <v>219</v>
      </c>
      <c r="BA19" s="117"/>
      <c r="BB19" s="108" t="s">
        <v>220</v>
      </c>
      <c r="BC19" s="118" t="s">
        <v>221</v>
      </c>
      <c r="BD19" s="118" t="s">
        <v>222</v>
      </c>
      <c r="BE19" s="118" t="s">
        <v>223</v>
      </c>
      <c r="BF19" s="119"/>
      <c r="BG19" s="119"/>
      <c r="BH19" s="108">
        <v>3864.0</v>
      </c>
      <c r="BI19" s="108"/>
      <c r="BJ19" s="54"/>
      <c r="BK19" s="54"/>
      <c r="BL19" s="54"/>
      <c r="BM19" s="54"/>
      <c r="BN19" s="54"/>
      <c r="BO19" s="54"/>
      <c r="BP19" s="54"/>
      <c r="BQ19" s="54"/>
      <c r="BR19" s="54"/>
      <c r="BS19" s="54"/>
      <c r="BT19" s="54"/>
      <c r="BU19" s="54"/>
      <c r="BV19" s="54"/>
      <c r="BW19" s="54"/>
      <c r="BX19" s="54"/>
      <c r="BY19" s="54"/>
      <c r="BZ19" s="54"/>
      <c r="CA19" s="54"/>
      <c r="CB19" s="54"/>
      <c r="CC19" s="54"/>
    </row>
    <row r="20" ht="78.75" customHeight="1">
      <c r="A20" s="100">
        <v>5.0</v>
      </c>
      <c r="B20" s="101" t="s">
        <v>224</v>
      </c>
      <c r="C20" s="123" t="s">
        <v>225</v>
      </c>
      <c r="D20" s="123" t="s">
        <v>226</v>
      </c>
      <c r="E20" s="101" t="s">
        <v>187</v>
      </c>
      <c r="F20" s="101" t="s">
        <v>227</v>
      </c>
      <c r="G20" s="101" t="s">
        <v>227</v>
      </c>
      <c r="H20" s="102" t="s">
        <v>228</v>
      </c>
      <c r="I20" s="101" t="s">
        <v>164</v>
      </c>
      <c r="J20" s="100">
        <v>12.0</v>
      </c>
      <c r="K20" s="103" t="str">
        <f t="shared" si="7"/>
        <v>Baja</v>
      </c>
      <c r="L20" s="104" t="str">
        <f t="shared" si="8"/>
        <v>40%</v>
      </c>
      <c r="M20" s="104" t="s">
        <v>165</v>
      </c>
      <c r="N20" s="104" t="s">
        <v>165</v>
      </c>
      <c r="O20" s="104" t="s">
        <v>165</v>
      </c>
      <c r="P20" s="104" t="s">
        <v>165</v>
      </c>
      <c r="Q20" s="104" t="s">
        <v>165</v>
      </c>
      <c r="R20" s="104" t="s">
        <v>166</v>
      </c>
      <c r="S20" s="104" t="s">
        <v>165</v>
      </c>
      <c r="T20" s="104" t="s">
        <v>166</v>
      </c>
      <c r="U20" s="104" t="s">
        <v>165</v>
      </c>
      <c r="V20" s="104" t="s">
        <v>165</v>
      </c>
      <c r="W20" s="104" t="s">
        <v>166</v>
      </c>
      <c r="X20" s="104" t="s">
        <v>165</v>
      </c>
      <c r="Y20" s="104" t="s">
        <v>165</v>
      </c>
      <c r="Z20" s="104" t="s">
        <v>165</v>
      </c>
      <c r="AA20" s="104" t="s">
        <v>165</v>
      </c>
      <c r="AB20" s="104" t="s">
        <v>166</v>
      </c>
      <c r="AC20" s="104" t="s">
        <v>165</v>
      </c>
      <c r="AD20" s="104" t="s">
        <v>166</v>
      </c>
      <c r="AE20" s="104" t="s">
        <v>166</v>
      </c>
      <c r="AF20" s="125" t="str">
        <f>IF(AB20="Si","19",COUNTIF(M20:AE20,"si"))</f>
        <v>13.000</v>
      </c>
      <c r="AG20" s="106" t="str">
        <f t="shared" si="1"/>
        <v>  20.00 </v>
      </c>
      <c r="AH20" s="103" t="str">
        <f t="shared" si="9"/>
        <v>Catastrófico</v>
      </c>
      <c r="AI20" s="104" t="str">
        <f>IF(AH20="","",IF(AH20="Leve",0.2,IF(AH20="Menor",0.4,IF(AH20="Moderado",0.6,IF(AH20="Mayor",0.8,IF(AH20="Catastrófico",1,))))))</f>
        <v>100%</v>
      </c>
      <c r="AJ20" s="107" t="str">
        <f t="shared" si="10"/>
        <v>Extremo</v>
      </c>
      <c r="AK20" s="108">
        <v>1.0</v>
      </c>
      <c r="AL20" s="109" t="s">
        <v>229</v>
      </c>
      <c r="AM20" s="108" t="s">
        <v>168</v>
      </c>
      <c r="AN20" s="110" t="s">
        <v>169</v>
      </c>
      <c r="AO20" s="110" t="s">
        <v>170</v>
      </c>
      <c r="AP20" s="111" t="str">
        <f t="shared" si="6"/>
        <v>40%</v>
      </c>
      <c r="AQ20" s="110" t="s">
        <v>171</v>
      </c>
      <c r="AR20" s="110" t="s">
        <v>192</v>
      </c>
      <c r="AS20" s="110" t="s">
        <v>173</v>
      </c>
      <c r="AT20" s="112" t="str">
        <f t="shared" si="11"/>
        <v>24.0%</v>
      </c>
      <c r="AU20" s="113" t="str">
        <f t="shared" si="2"/>
        <v>Baja</v>
      </c>
      <c r="AV20" s="114" t="str">
        <f t="shared" si="3"/>
        <v>24%</v>
      </c>
      <c r="AW20" s="113" t="str">
        <f t="shared" si="4"/>
        <v>Catastrófico</v>
      </c>
      <c r="AX20" s="114" t="str">
        <f t="shared" si="12"/>
        <v>100%</v>
      </c>
      <c r="AY20" s="115" t="str">
        <f t="shared" si="5"/>
        <v>Extremo</v>
      </c>
      <c r="AZ20" s="116" t="s">
        <v>174</v>
      </c>
      <c r="BA20" s="117"/>
      <c r="BB20" s="108" t="s">
        <v>230</v>
      </c>
      <c r="BC20" s="118" t="s">
        <v>231</v>
      </c>
      <c r="BD20" s="118" t="s">
        <v>232</v>
      </c>
      <c r="BE20" s="118" t="s">
        <v>233</v>
      </c>
      <c r="BF20" s="119"/>
      <c r="BG20" s="119">
        <v>44561.0</v>
      </c>
      <c r="BH20" s="108">
        <v>3839.0</v>
      </c>
      <c r="BI20" s="108"/>
      <c r="BJ20" s="54"/>
      <c r="BK20" s="54"/>
      <c r="BL20" s="54"/>
      <c r="BM20" s="54"/>
      <c r="BN20" s="54"/>
      <c r="BO20" s="54"/>
      <c r="BP20" s="54"/>
      <c r="BQ20" s="54"/>
      <c r="BR20" s="54"/>
      <c r="BS20" s="54"/>
      <c r="BT20" s="54"/>
      <c r="BU20" s="54"/>
      <c r="BV20" s="54"/>
      <c r="BW20" s="54"/>
      <c r="BX20" s="54"/>
      <c r="BY20" s="54"/>
      <c r="BZ20" s="54"/>
      <c r="CA20" s="54"/>
      <c r="CB20" s="54"/>
      <c r="CC20" s="54"/>
    </row>
    <row r="21" ht="78.75" customHeight="1">
      <c r="A21" s="121"/>
      <c r="B21" s="121"/>
      <c r="C21" s="121"/>
      <c r="D21" s="121"/>
      <c r="E21" s="121"/>
      <c r="F21" s="121"/>
      <c r="G21" s="121"/>
      <c r="H21" s="121"/>
      <c r="I21" s="121"/>
      <c r="J21" s="121"/>
      <c r="K21" s="121"/>
      <c r="L21" s="121"/>
      <c r="M21" s="121"/>
      <c r="N21" s="121"/>
      <c r="O21" s="121"/>
      <c r="P21" s="121"/>
      <c r="Q21" s="121"/>
      <c r="R21" s="121"/>
      <c r="S21" s="121"/>
      <c r="T21" s="121"/>
      <c r="U21" s="121"/>
      <c r="V21" s="121"/>
      <c r="W21" s="121"/>
      <c r="X21" s="121"/>
      <c r="Y21" s="121"/>
      <c r="Z21" s="121"/>
      <c r="AA21" s="121"/>
      <c r="AB21" s="121"/>
      <c r="AC21" s="121"/>
      <c r="AD21" s="121"/>
      <c r="AE21" s="121"/>
      <c r="AF21" s="121"/>
      <c r="AG21" s="106" t="str">
        <f t="shared" si="1"/>
        <v>  5.00 </v>
      </c>
      <c r="AH21" s="121"/>
      <c r="AI21" s="121"/>
      <c r="AJ21" s="121"/>
      <c r="AK21" s="108">
        <v>2.0</v>
      </c>
      <c r="AL21" s="109" t="s">
        <v>234</v>
      </c>
      <c r="AM21" s="108" t="s">
        <v>168</v>
      </c>
      <c r="AN21" s="110" t="s">
        <v>169</v>
      </c>
      <c r="AO21" s="110" t="s">
        <v>170</v>
      </c>
      <c r="AP21" s="111" t="str">
        <f t="shared" si="6"/>
        <v>40%</v>
      </c>
      <c r="AQ21" s="110" t="s">
        <v>171</v>
      </c>
      <c r="AR21" s="110" t="s">
        <v>192</v>
      </c>
      <c r="AS21" s="110" t="s">
        <v>173</v>
      </c>
      <c r="AT21" s="112" t="str">
        <f>IFERROR(IF(AND(AM20="Probabilidad",AM21="Probabilidad"),(AV20-(+AV20*AP21)),IF(AM21="Probabilidad",(L20-(+L20*AP21)),IF(AM21="Impacto",AV20,""))),"")</f>
        <v>14.4%</v>
      </c>
      <c r="AU21" s="113" t="str">
        <f t="shared" si="2"/>
        <v>Muy Baja</v>
      </c>
      <c r="AV21" s="114" t="str">
        <f t="shared" si="3"/>
        <v>14%</v>
      </c>
      <c r="AW21" s="113" t="str">
        <f t="shared" si="4"/>
        <v>Catastrófico</v>
      </c>
      <c r="AX21" s="114" t="str">
        <f>IFERROR(IF(AND(AM20="Impacto",AM21="Impacto"),(AX20-(+AX20*AP21)),IF(AM21="Impacto",(AI20-(+AI20*AP21)),IF(AM21="Probabilidad",AX20,""))),"")</f>
        <v>100%</v>
      </c>
      <c r="AY21" s="115" t="str">
        <f t="shared" si="5"/>
        <v>Extremo</v>
      </c>
      <c r="AZ21" s="116" t="s">
        <v>174</v>
      </c>
      <c r="BA21" s="117"/>
      <c r="BB21" s="108" t="s">
        <v>235</v>
      </c>
      <c r="BC21" s="118" t="s">
        <v>236</v>
      </c>
      <c r="BD21" s="118" t="s">
        <v>237</v>
      </c>
      <c r="BE21" s="118" t="s">
        <v>236</v>
      </c>
      <c r="BF21" s="119"/>
      <c r="BG21" s="119">
        <v>44561.0</v>
      </c>
      <c r="BH21" s="108">
        <v>3839.0</v>
      </c>
      <c r="BI21" s="108"/>
      <c r="BJ21" s="54"/>
      <c r="BK21" s="54"/>
      <c r="BL21" s="54"/>
      <c r="BM21" s="54"/>
      <c r="BN21" s="54"/>
      <c r="BO21" s="54"/>
      <c r="BP21" s="54"/>
      <c r="BQ21" s="54"/>
      <c r="BR21" s="54"/>
      <c r="BS21" s="54"/>
      <c r="BT21" s="54"/>
      <c r="BU21" s="54"/>
      <c r="BV21" s="54"/>
      <c r="BW21" s="54"/>
      <c r="BX21" s="54"/>
      <c r="BY21" s="54"/>
      <c r="BZ21" s="54"/>
      <c r="CA21" s="54"/>
      <c r="CB21" s="54"/>
      <c r="CC21" s="54"/>
    </row>
    <row r="22" ht="78.75" customHeight="1">
      <c r="A22" s="121"/>
      <c r="B22" s="121"/>
      <c r="C22" s="121"/>
      <c r="D22" s="121"/>
      <c r="E22" s="121"/>
      <c r="F22" s="94"/>
      <c r="G22" s="94"/>
      <c r="H22" s="121"/>
      <c r="I22" s="121"/>
      <c r="J22" s="121"/>
      <c r="K22" s="121"/>
      <c r="L22" s="121"/>
      <c r="M22" s="121"/>
      <c r="N22" s="121"/>
      <c r="O22" s="121"/>
      <c r="P22" s="121"/>
      <c r="Q22" s="121"/>
      <c r="R22" s="121"/>
      <c r="S22" s="121"/>
      <c r="T22" s="121"/>
      <c r="U22" s="121"/>
      <c r="V22" s="121"/>
      <c r="W22" s="121"/>
      <c r="X22" s="121"/>
      <c r="Y22" s="121"/>
      <c r="Z22" s="121"/>
      <c r="AA22" s="121"/>
      <c r="AB22" s="121"/>
      <c r="AC22" s="121"/>
      <c r="AD22" s="121"/>
      <c r="AE22" s="121"/>
      <c r="AF22" s="121"/>
      <c r="AG22" s="106" t="str">
        <f t="shared" si="1"/>
        <v>  5.00 </v>
      </c>
      <c r="AH22" s="121"/>
      <c r="AI22" s="121"/>
      <c r="AJ22" s="121"/>
      <c r="AK22" s="108">
        <v>3.0</v>
      </c>
      <c r="AL22" s="122" t="s">
        <v>238</v>
      </c>
      <c r="AM22" s="108" t="s">
        <v>168</v>
      </c>
      <c r="AN22" s="110" t="s">
        <v>169</v>
      </c>
      <c r="AO22" s="110" t="s">
        <v>170</v>
      </c>
      <c r="AP22" s="111" t="str">
        <f t="shared" si="6"/>
        <v>40%</v>
      </c>
      <c r="AQ22" s="110" t="s">
        <v>171</v>
      </c>
      <c r="AR22" s="110" t="s">
        <v>192</v>
      </c>
      <c r="AS22" s="110" t="s">
        <v>173</v>
      </c>
      <c r="AT22" s="112" t="str">
        <f>IFERROR(IF(AND(AM21="Probabilidad",AM22="Probabilidad"),(AV21-(+AV21*AP22)),IF(AND(AM21="Impacto",AM22="Probabilidad"),(AV20-(+AV20*AP22)),IF(AM22="Impacto",AV21,""))),"")</f>
        <v>8.6%</v>
      </c>
      <c r="AU22" s="113" t="str">
        <f t="shared" si="2"/>
        <v>Muy Baja</v>
      </c>
      <c r="AV22" s="114" t="str">
        <f t="shared" si="3"/>
        <v>9%</v>
      </c>
      <c r="AW22" s="113" t="str">
        <f t="shared" si="4"/>
        <v>Catastrófico</v>
      </c>
      <c r="AX22" s="114" t="str">
        <f>IFERROR(IF(AND(AM21="Impacto",AM22="Impacto"),(AX21-(+AX21*AP22)),IF(AND(AM21="Probabilidad",AM22="Impacto"),(AX20-(+AX20*AP22)),IF(AM22="Probabilidad",AX21,""))),"")</f>
        <v>100%</v>
      </c>
      <c r="AY22" s="115" t="str">
        <f t="shared" si="5"/>
        <v>Extremo</v>
      </c>
      <c r="AZ22" s="116" t="s">
        <v>174</v>
      </c>
      <c r="BA22" s="117"/>
      <c r="BB22" s="108" t="s">
        <v>235</v>
      </c>
      <c r="BC22" s="118" t="s">
        <v>236</v>
      </c>
      <c r="BD22" s="118" t="s">
        <v>237</v>
      </c>
      <c r="BE22" s="118" t="s">
        <v>236</v>
      </c>
      <c r="BF22" s="119"/>
      <c r="BG22" s="119">
        <v>44561.0</v>
      </c>
      <c r="BH22" s="108">
        <v>3839.0</v>
      </c>
      <c r="BI22" s="108"/>
      <c r="BJ22" s="54"/>
      <c r="BK22" s="54"/>
      <c r="BL22" s="54"/>
      <c r="BM22" s="54"/>
      <c r="BN22" s="54"/>
      <c r="BO22" s="54"/>
      <c r="BP22" s="54"/>
      <c r="BQ22" s="54"/>
      <c r="BR22" s="54"/>
      <c r="BS22" s="54"/>
      <c r="BT22" s="54"/>
      <c r="BU22" s="54"/>
      <c r="BV22" s="54"/>
      <c r="BW22" s="54"/>
      <c r="BX22" s="54"/>
      <c r="BY22" s="54"/>
      <c r="BZ22" s="54"/>
      <c r="CA22" s="54"/>
      <c r="CB22" s="54"/>
      <c r="CC22" s="54"/>
    </row>
    <row r="23" ht="78.75" customHeight="1">
      <c r="A23" s="100">
        <v>6.0</v>
      </c>
      <c r="B23" s="101" t="s">
        <v>239</v>
      </c>
      <c r="C23" s="123" t="s">
        <v>240</v>
      </c>
      <c r="D23" s="123" t="s">
        <v>241</v>
      </c>
      <c r="E23" s="101" t="s">
        <v>187</v>
      </c>
      <c r="F23" s="101" t="s">
        <v>242</v>
      </c>
      <c r="G23" s="101" t="s">
        <v>243</v>
      </c>
      <c r="H23" s="102" t="s">
        <v>244</v>
      </c>
      <c r="I23" s="101" t="s">
        <v>164</v>
      </c>
      <c r="J23" s="100">
        <v>22695.0</v>
      </c>
      <c r="K23" s="103" t="str">
        <f>IF(J23&lt;=0,"",IF(J23&lt;=2,"Muy Baja",IF(J23&lt;=24,"Baja",IF(J23&lt;=500,"Media",IF(J23&lt;=5000,"Alta","Muy Alta")))))</f>
        <v>Muy Alta</v>
      </c>
      <c r="L23" s="104" t="str">
        <f>IF(K23="","",IF(K23="Muy Baja",0.2,IF(K23="Baja",0.4,IF(K23="Media",0.6,IF(K23="Alta",0.8,IF(K23="Muy Alta",1,))))))</f>
        <v>100%</v>
      </c>
      <c r="M23" s="104" t="s">
        <v>166</v>
      </c>
      <c r="N23" s="104" t="s">
        <v>166</v>
      </c>
      <c r="O23" s="104" t="s">
        <v>166</v>
      </c>
      <c r="P23" s="104" t="s">
        <v>166</v>
      </c>
      <c r="Q23" s="104" t="s">
        <v>166</v>
      </c>
      <c r="R23" s="104" t="s">
        <v>166</v>
      </c>
      <c r="S23" s="104" t="s">
        <v>166</v>
      </c>
      <c r="T23" s="104" t="s">
        <v>166</v>
      </c>
      <c r="U23" s="104" t="s">
        <v>166</v>
      </c>
      <c r="V23" s="104" t="s">
        <v>166</v>
      </c>
      <c r="W23" s="104" t="s">
        <v>165</v>
      </c>
      <c r="X23" s="104" t="s">
        <v>165</v>
      </c>
      <c r="Y23" s="104" t="s">
        <v>165</v>
      </c>
      <c r="Z23" s="104" t="s">
        <v>165</v>
      </c>
      <c r="AA23" s="104" t="s">
        <v>165</v>
      </c>
      <c r="AB23" s="104" t="s">
        <v>166</v>
      </c>
      <c r="AC23" s="104" t="s">
        <v>166</v>
      </c>
      <c r="AD23" s="104" t="s">
        <v>166</v>
      </c>
      <c r="AE23" s="104" t="s">
        <v>165</v>
      </c>
      <c r="AF23" s="125" t="str">
        <f>IF(AB23="Si","19",COUNTIF(M23:AE23,"si"))</f>
        <v>6.000</v>
      </c>
      <c r="AG23" s="106" t="str">
        <f t="shared" si="1"/>
        <v>  10.00 </v>
      </c>
      <c r="AH23" s="103" t="str">
        <f>IF(AG23=5,"Moderado",IF(AG23=10,"Mayor",IF(AG23=20,"Catastrófico",0)))</f>
        <v>Mayor</v>
      </c>
      <c r="AI23" s="104" t="str">
        <f>IF(AH23="","",IF(AH23="Leve",0.2,IF(AH23="Menor",0.4,IF(AH23="Moderado",0.6,IF(AH23="Mayor",0.8,IF(AH23="Catastrófico",1,))))))</f>
        <v>80%</v>
      </c>
      <c r="AJ23" s="107" t="str">
        <f>IF(OR(AND(K23="Muy Baja",AH23="Leve"),AND(K23="Muy Baja",AH23="Menor"),AND(K23="Baja",AH23="Leve")),"Bajo",IF(OR(AND(K23="Muy baja",AH23="Moderado"),AND(K23="Baja",AH23="Menor"),AND(K23="Baja",AH23="Moderado"),AND(K23="Media",AH23="Leve"),AND(K23="Media",AH23="Menor"),AND(K23="Media",AH23="Moderado"),AND(K23="Alta",AH23="Leve"),AND(K23="Alta",AH23="Menor")),"Moderado",IF(OR(AND(K23="Muy Baja",AH23="Mayor"),AND(K23="Baja",AH23="Mayor"),AND(K23="Media",AH23="Mayor"),AND(K23="Alta",AH23="Moderado"),AND(K23="Alta",AH23="Mayor"),AND(K23="Muy Alta",AH23="Leve"),AND(K23="Muy Alta",AH23="Menor"),AND(K23="Muy Alta",AH23="Moderado"),AND(K23="Muy Alta",AH23="Mayor")),"Alto",IF(OR(AND(K23="Muy Baja",AH23="Catastrófico"),AND(K23="Baja",AH23="Catastrófico"),AND(K23="Media",AH23="Catastrófico"),AND(K23="Alta",AH23="Catastrófico"),AND(K23="Muy Alta",AH23="Catastrófico")),"Extremo",""))))</f>
        <v>Alto</v>
      </c>
      <c r="AK23" s="108">
        <v>1.0</v>
      </c>
      <c r="AL23" s="109" t="s">
        <v>245</v>
      </c>
      <c r="AM23" s="108" t="s">
        <v>168</v>
      </c>
      <c r="AN23" s="110" t="s">
        <v>169</v>
      </c>
      <c r="AO23" s="110" t="s">
        <v>170</v>
      </c>
      <c r="AP23" s="111" t="str">
        <f t="shared" si="6"/>
        <v>40%</v>
      </c>
      <c r="AQ23" s="110" t="s">
        <v>171</v>
      </c>
      <c r="AR23" s="110" t="s">
        <v>192</v>
      </c>
      <c r="AS23" s="110" t="s">
        <v>173</v>
      </c>
      <c r="AT23" s="112" t="str">
        <f>IFERROR(IF(AM23="Probabilidad",(L23-(+L23*AP23)),IF(AM23="Impacto",L23,"")),"")</f>
        <v>60.0%</v>
      </c>
      <c r="AU23" s="113" t="str">
        <f t="shared" si="2"/>
        <v>Media</v>
      </c>
      <c r="AV23" s="114" t="str">
        <f t="shared" si="3"/>
        <v>60%</v>
      </c>
      <c r="AW23" s="113" t="str">
        <f t="shared" si="4"/>
        <v>Mayor</v>
      </c>
      <c r="AX23" s="114" t="str">
        <f>IFERROR(IF(AM23="Impacto",(AI23-(+AI23*AP23)),IF(AM23="Probabilidad",AI23,"")),"")</f>
        <v>80%</v>
      </c>
      <c r="AY23" s="115" t="str">
        <f t="shared" si="5"/>
        <v>Alto</v>
      </c>
      <c r="AZ23" s="116" t="s">
        <v>174</v>
      </c>
      <c r="BA23" s="117"/>
      <c r="BB23" s="108" t="s">
        <v>246</v>
      </c>
      <c r="BC23" s="118" t="s">
        <v>247</v>
      </c>
      <c r="BD23" s="118" t="s">
        <v>248</v>
      </c>
      <c r="BE23" s="118" t="s">
        <v>249</v>
      </c>
      <c r="BF23" s="119">
        <v>44319.0</v>
      </c>
      <c r="BG23" s="119">
        <v>44561.0</v>
      </c>
      <c r="BH23" s="108">
        <v>3842.0</v>
      </c>
      <c r="BI23" s="108"/>
      <c r="BJ23" s="54"/>
      <c r="BK23" s="54"/>
      <c r="BL23" s="54"/>
      <c r="BM23" s="54"/>
      <c r="BN23" s="54"/>
      <c r="BO23" s="54"/>
      <c r="BP23" s="54"/>
      <c r="BQ23" s="54"/>
      <c r="BR23" s="54"/>
      <c r="BS23" s="54"/>
      <c r="BT23" s="54"/>
      <c r="BU23" s="54"/>
      <c r="BV23" s="54"/>
      <c r="BW23" s="54"/>
      <c r="BX23" s="54"/>
      <c r="BY23" s="54"/>
      <c r="BZ23" s="54"/>
      <c r="CA23" s="54"/>
      <c r="CB23" s="54"/>
      <c r="CC23" s="54"/>
    </row>
    <row r="24" ht="78.75" customHeight="1">
      <c r="A24" s="121"/>
      <c r="B24" s="121"/>
      <c r="C24" s="94"/>
      <c r="D24" s="94"/>
      <c r="E24" s="121"/>
      <c r="F24" s="94"/>
      <c r="G24" s="94"/>
      <c r="H24" s="121"/>
      <c r="I24" s="121"/>
      <c r="J24" s="121"/>
      <c r="K24" s="121"/>
      <c r="L24" s="121"/>
      <c r="M24" s="121"/>
      <c r="N24" s="121"/>
      <c r="O24" s="121"/>
      <c r="P24" s="121"/>
      <c r="Q24" s="121"/>
      <c r="R24" s="121"/>
      <c r="S24" s="121"/>
      <c r="T24" s="121"/>
      <c r="U24" s="121"/>
      <c r="V24" s="121"/>
      <c r="W24" s="121"/>
      <c r="X24" s="121"/>
      <c r="Y24" s="121"/>
      <c r="Z24" s="121"/>
      <c r="AA24" s="121"/>
      <c r="AB24" s="121"/>
      <c r="AC24" s="121"/>
      <c r="AD24" s="121"/>
      <c r="AE24" s="121"/>
      <c r="AF24" s="121"/>
      <c r="AG24" s="106" t="str">
        <f t="shared" si="1"/>
        <v>  5.00 </v>
      </c>
      <c r="AH24" s="121"/>
      <c r="AI24" s="121"/>
      <c r="AJ24" s="121"/>
      <c r="AK24" s="108">
        <v>2.0</v>
      </c>
      <c r="AL24" s="109" t="s">
        <v>250</v>
      </c>
      <c r="AM24" s="108" t="s">
        <v>168</v>
      </c>
      <c r="AN24" s="110" t="s">
        <v>169</v>
      </c>
      <c r="AO24" s="110" t="s">
        <v>170</v>
      </c>
      <c r="AP24" s="111" t="str">
        <f t="shared" si="6"/>
        <v>40%</v>
      </c>
      <c r="AQ24" s="110" t="s">
        <v>171</v>
      </c>
      <c r="AR24" s="110" t="s">
        <v>192</v>
      </c>
      <c r="AS24" s="110" t="s">
        <v>173</v>
      </c>
      <c r="AT24" s="112">
        <v>0.42</v>
      </c>
      <c r="AU24" s="113" t="str">
        <f t="shared" si="2"/>
        <v>Media</v>
      </c>
      <c r="AV24" s="114" t="str">
        <f t="shared" si="3"/>
        <v>42%</v>
      </c>
      <c r="AW24" s="113" t="str">
        <f t="shared" si="4"/>
        <v>Mayor</v>
      </c>
      <c r="AX24" s="114" t="str">
        <f>IFERROR(IF(AND(AM23="Impacto",AM24="Impacto"),(AX23-(+AX23*AP24)),IF(AM24="Impacto",(AI23-(+AI23*AP24)),IF(AM24="Probabilidad",AX23,""))),"")</f>
        <v>80%</v>
      </c>
      <c r="AY24" s="115" t="str">
        <f t="shared" si="5"/>
        <v>Alto</v>
      </c>
      <c r="AZ24" s="116" t="s">
        <v>174</v>
      </c>
      <c r="BA24" s="117"/>
      <c r="BB24" s="108" t="s">
        <v>246</v>
      </c>
      <c r="BC24" s="118" t="s">
        <v>247</v>
      </c>
      <c r="BD24" s="118" t="s">
        <v>248</v>
      </c>
      <c r="BE24" s="118" t="s">
        <v>249</v>
      </c>
      <c r="BF24" s="119">
        <v>44319.0</v>
      </c>
      <c r="BG24" s="119">
        <v>44561.0</v>
      </c>
      <c r="BH24" s="108">
        <v>3842.0</v>
      </c>
      <c r="BI24" s="108"/>
      <c r="BJ24" s="54"/>
      <c r="BK24" s="54"/>
      <c r="BL24" s="54"/>
      <c r="BM24" s="54"/>
      <c r="BN24" s="54"/>
      <c r="BO24" s="54"/>
      <c r="BP24" s="54"/>
      <c r="BQ24" s="54"/>
      <c r="BR24" s="54"/>
      <c r="BS24" s="54"/>
      <c r="BT24" s="54"/>
      <c r="BU24" s="54"/>
      <c r="BV24" s="54"/>
      <c r="BW24" s="54"/>
      <c r="BX24" s="54"/>
      <c r="BY24" s="54"/>
      <c r="BZ24" s="54"/>
      <c r="CA24" s="54"/>
      <c r="CB24" s="54"/>
      <c r="CC24" s="54"/>
    </row>
    <row r="25" ht="78.75" customHeight="1">
      <c r="A25" s="100">
        <v>7.0</v>
      </c>
      <c r="B25" s="101" t="s">
        <v>251</v>
      </c>
      <c r="C25" s="101" t="s">
        <v>252</v>
      </c>
      <c r="D25" s="101" t="s">
        <v>253</v>
      </c>
      <c r="E25" s="101" t="s">
        <v>160</v>
      </c>
      <c r="F25" s="101" t="s">
        <v>254</v>
      </c>
      <c r="G25" s="101" t="s">
        <v>255</v>
      </c>
      <c r="H25" s="102" t="s">
        <v>256</v>
      </c>
      <c r="I25" s="101" t="s">
        <v>257</v>
      </c>
      <c r="J25" s="100">
        <v>10.0</v>
      </c>
      <c r="K25" s="103" t="str">
        <f>IF(J25&lt;=0,"",IF(J25&lt;=2,"Muy Baja",IF(J25&lt;=24,"Baja",IF(J25&lt;=500,"Media",IF(J25&lt;=5000,"Alta","Muy Alta")))))</f>
        <v>Baja</v>
      </c>
      <c r="L25" s="104" t="str">
        <f>IF(K25="","",IF(K25="Muy Baja",0.2,IF(K25="Baja",0.4,IF(K25="Media",0.6,IF(K25="Alta",0.8,IF(K25="Muy Alta",1,))))))</f>
        <v>40%</v>
      </c>
      <c r="M25" s="104" t="s">
        <v>165</v>
      </c>
      <c r="N25" s="104" t="s">
        <v>165</v>
      </c>
      <c r="O25" s="104" t="s">
        <v>165</v>
      </c>
      <c r="P25" s="104" t="s">
        <v>165</v>
      </c>
      <c r="Q25" s="104" t="s">
        <v>165</v>
      </c>
      <c r="R25" s="104" t="s">
        <v>165</v>
      </c>
      <c r="S25" s="104" t="s">
        <v>165</v>
      </c>
      <c r="T25" s="104" t="s">
        <v>165</v>
      </c>
      <c r="U25" s="104" t="s">
        <v>165</v>
      </c>
      <c r="V25" s="104" t="s">
        <v>166</v>
      </c>
      <c r="W25" s="104" t="s">
        <v>166</v>
      </c>
      <c r="X25" s="104" t="s">
        <v>165</v>
      </c>
      <c r="Y25" s="104" t="s">
        <v>166</v>
      </c>
      <c r="Z25" s="104" t="s">
        <v>166</v>
      </c>
      <c r="AA25" s="104" t="s">
        <v>165</v>
      </c>
      <c r="AB25" s="104" t="s">
        <v>166</v>
      </c>
      <c r="AC25" s="104" t="s">
        <v>165</v>
      </c>
      <c r="AD25" s="104" t="s">
        <v>165</v>
      </c>
      <c r="AE25" s="104" t="s">
        <v>166</v>
      </c>
      <c r="AF25" s="125" t="str">
        <f>IF(AB25="Si","19",COUNTIF(M25:AE25,"si"))</f>
        <v>13.000</v>
      </c>
      <c r="AG25" s="106" t="str">
        <f t="shared" si="1"/>
        <v>  20.00 </v>
      </c>
      <c r="AH25" s="103" t="str">
        <f>IF(AG25=5,"Moderado",IF(AG25=10,"Mayor",IF(AG25=20,"Catastrófico",0)))</f>
        <v>Catastrófico</v>
      </c>
      <c r="AI25" s="104" t="str">
        <f>IF(AH25="","",IF(AH25="Leve",0.2,IF(AH25="Menor",0.4,IF(AH25="Moderado",0.6,IF(AH25="Mayor",0.8,IF(AH25="Catastrófico",1,))))))</f>
        <v>100%</v>
      </c>
      <c r="AJ25" s="107" t="str">
        <f>IF(OR(AND(K25="Muy Baja",AH25="Leve"),AND(K25="Muy Baja",AH25="Menor"),AND(K25="Baja",AH25="Leve")),"Bajo",IF(OR(AND(K25="Muy baja",AH25="Moderado"),AND(K25="Baja",AH25="Menor"),AND(K25="Baja",AH25="Moderado"),AND(K25="Media",AH25="Leve"),AND(K25="Media",AH25="Menor"),AND(K25="Media",AH25="Moderado"),AND(K25="Alta",AH25="Leve"),AND(K25="Alta",AH25="Menor")),"Moderado",IF(OR(AND(K25="Muy Baja",AH25="Mayor"),AND(K25="Baja",AH25="Mayor"),AND(K25="Media",AH25="Mayor"),AND(K25="Alta",AH25="Moderado"),AND(K25="Alta",AH25="Mayor"),AND(K25="Muy Alta",AH25="Leve"),AND(K25="Muy Alta",AH25="Menor"),AND(K25="Muy Alta",AH25="Moderado"),AND(K25="Muy Alta",AH25="Mayor")),"Alto",IF(OR(AND(K25="Muy Baja",AH25="Catastrófico"),AND(K25="Baja",AH25="Catastrófico"),AND(K25="Media",AH25="Catastrófico"),AND(K25="Alta",AH25="Catastrófico"),AND(K25="Muy Alta",AH25="Catastrófico")),"Extremo",""))))</f>
        <v>Extremo</v>
      </c>
      <c r="AK25" s="108">
        <v>1.0</v>
      </c>
      <c r="AL25" s="109" t="s">
        <v>258</v>
      </c>
      <c r="AM25" s="108" t="s">
        <v>168</v>
      </c>
      <c r="AN25" s="110" t="s">
        <v>169</v>
      </c>
      <c r="AO25" s="110" t="s">
        <v>170</v>
      </c>
      <c r="AP25" s="111" t="str">
        <f t="shared" si="6"/>
        <v>40%</v>
      </c>
      <c r="AQ25" s="110" t="s">
        <v>171</v>
      </c>
      <c r="AR25" s="110" t="s">
        <v>192</v>
      </c>
      <c r="AS25" s="110" t="s">
        <v>173</v>
      </c>
      <c r="AT25" s="112" t="str">
        <f>IFERROR(IF(AM25="Probabilidad",(L25-(+L25*AP25)),IF(AM25="Impacto",L25,"")),"")</f>
        <v>24.0%</v>
      </c>
      <c r="AU25" s="113" t="str">
        <f t="shared" si="2"/>
        <v>Baja</v>
      </c>
      <c r="AV25" s="114" t="str">
        <f t="shared" si="3"/>
        <v>24%</v>
      </c>
      <c r="AW25" s="113" t="str">
        <f t="shared" si="4"/>
        <v>Catastrófico</v>
      </c>
      <c r="AX25" s="114" t="str">
        <f>IFERROR(IF(AM25="Impacto",(AI25-(+AI25*AP25)),IF(AM25="Probabilidad",AI25,"")),"")</f>
        <v>100%</v>
      </c>
      <c r="AY25" s="115" t="str">
        <f t="shared" si="5"/>
        <v>Extremo</v>
      </c>
      <c r="AZ25" s="116" t="s">
        <v>174</v>
      </c>
      <c r="BA25" s="117"/>
      <c r="BB25" s="118" t="s">
        <v>259</v>
      </c>
      <c r="BC25" s="126" t="s">
        <v>260</v>
      </c>
      <c r="BD25" s="126" t="s">
        <v>81</v>
      </c>
      <c r="BE25" s="126" t="s">
        <v>261</v>
      </c>
      <c r="BF25" s="127">
        <v>44499.0</v>
      </c>
      <c r="BG25" s="127">
        <v>44377.0</v>
      </c>
      <c r="BH25" s="118" t="s">
        <v>262</v>
      </c>
      <c r="BI25" s="108"/>
      <c r="BJ25" s="54"/>
      <c r="BK25" s="54"/>
      <c r="BL25" s="54"/>
      <c r="BM25" s="54"/>
      <c r="BN25" s="54"/>
      <c r="BO25" s="54"/>
      <c r="BP25" s="54"/>
      <c r="BQ25" s="54"/>
      <c r="BR25" s="54"/>
      <c r="BS25" s="54"/>
      <c r="BT25" s="54"/>
      <c r="BU25" s="54"/>
      <c r="BV25" s="54"/>
      <c r="BW25" s="54"/>
      <c r="BX25" s="54"/>
      <c r="BY25" s="54"/>
      <c r="BZ25" s="54"/>
      <c r="CA25" s="54"/>
      <c r="CB25" s="54"/>
      <c r="CC25" s="54"/>
    </row>
    <row r="26" ht="78.75" customHeight="1">
      <c r="A26" s="121"/>
      <c r="B26" s="121"/>
      <c r="C26" s="121"/>
      <c r="D26" s="121"/>
      <c r="E26" s="121"/>
      <c r="F26" s="118" t="s">
        <v>263</v>
      </c>
      <c r="G26" s="121"/>
      <c r="H26" s="121"/>
      <c r="I26" s="121"/>
      <c r="J26" s="121"/>
      <c r="K26" s="121"/>
      <c r="L26" s="121"/>
      <c r="M26" s="121"/>
      <c r="N26" s="121"/>
      <c r="O26" s="121"/>
      <c r="P26" s="121"/>
      <c r="Q26" s="121"/>
      <c r="R26" s="121"/>
      <c r="S26" s="121"/>
      <c r="T26" s="121"/>
      <c r="U26" s="121"/>
      <c r="V26" s="121"/>
      <c r="W26" s="121"/>
      <c r="X26" s="121"/>
      <c r="Y26" s="121"/>
      <c r="Z26" s="121"/>
      <c r="AA26" s="121"/>
      <c r="AB26" s="121"/>
      <c r="AC26" s="121"/>
      <c r="AD26" s="121"/>
      <c r="AE26" s="121"/>
      <c r="AF26" s="121"/>
      <c r="AG26" s="106" t="str">
        <f t="shared" si="1"/>
        <v>  5.00 </v>
      </c>
      <c r="AH26" s="121"/>
      <c r="AI26" s="121"/>
      <c r="AJ26" s="121"/>
      <c r="AK26" s="108">
        <v>2.0</v>
      </c>
      <c r="AL26" s="109" t="s">
        <v>264</v>
      </c>
      <c r="AM26" s="108" t="s">
        <v>168</v>
      </c>
      <c r="AN26" s="110" t="s">
        <v>169</v>
      </c>
      <c r="AO26" s="110" t="s">
        <v>170</v>
      </c>
      <c r="AP26" s="111" t="str">
        <f t="shared" si="6"/>
        <v>40%</v>
      </c>
      <c r="AQ26" s="110" t="s">
        <v>171</v>
      </c>
      <c r="AR26" s="110" t="s">
        <v>192</v>
      </c>
      <c r="AS26" s="110" t="s">
        <v>173</v>
      </c>
      <c r="AT26" s="112" t="str">
        <f>IFERROR(IF(AND(AM25="Probabilidad",AM26="Probabilidad"),(AV25-(+AV25*AP26)),IF(AM26="Probabilidad",(L25-(+L25*AP26)),IF(AM26="Impacto",AV25,""))),"")</f>
        <v>14.4%</v>
      </c>
      <c r="AU26" s="113" t="str">
        <f t="shared" si="2"/>
        <v>Muy Baja</v>
      </c>
      <c r="AV26" s="114" t="str">
        <f t="shared" si="3"/>
        <v>14%</v>
      </c>
      <c r="AW26" s="113" t="str">
        <f t="shared" si="4"/>
        <v>Catastrófico</v>
      </c>
      <c r="AX26" s="114" t="str">
        <f>IFERROR(IF(AND(AM25="Impacto",AM26="Impacto"),(AX25-(+AX25*AP26)),IF(AM26="Impacto",(AI25-(+AI25*AP26)),IF(AM26="Probabilidad",AX25,""))),"")</f>
        <v>100%</v>
      </c>
      <c r="AY26" s="115" t="str">
        <f t="shared" si="5"/>
        <v>Extremo</v>
      </c>
      <c r="AZ26" s="116" t="s">
        <v>174</v>
      </c>
      <c r="BA26" s="117"/>
      <c r="BB26" s="118" t="s">
        <v>259</v>
      </c>
      <c r="BC26" s="126" t="s">
        <v>260</v>
      </c>
      <c r="BD26" s="126" t="s">
        <v>81</v>
      </c>
      <c r="BE26" s="126" t="s">
        <v>261</v>
      </c>
      <c r="BF26" s="127">
        <v>44561.0</v>
      </c>
      <c r="BG26" s="127">
        <v>44377.0</v>
      </c>
      <c r="BH26" s="118" t="s">
        <v>262</v>
      </c>
      <c r="BI26" s="108"/>
      <c r="BJ26" s="54"/>
      <c r="BK26" s="54"/>
      <c r="BL26" s="54"/>
      <c r="BM26" s="54"/>
      <c r="BN26" s="54"/>
      <c r="BO26" s="54"/>
      <c r="BP26" s="54"/>
      <c r="BQ26" s="54"/>
      <c r="BR26" s="54"/>
      <c r="BS26" s="54"/>
      <c r="BT26" s="54"/>
      <c r="BU26" s="54"/>
      <c r="BV26" s="54"/>
      <c r="BW26" s="54"/>
      <c r="BX26" s="54"/>
      <c r="BY26" s="54"/>
      <c r="BZ26" s="54"/>
      <c r="CA26" s="54"/>
      <c r="CB26" s="54"/>
      <c r="CC26" s="54"/>
    </row>
    <row r="27" ht="78.75" customHeight="1">
      <c r="A27" s="121"/>
      <c r="B27" s="121"/>
      <c r="C27" s="121"/>
      <c r="D27" s="121"/>
      <c r="E27" s="121"/>
      <c r="F27" s="123" t="s">
        <v>265</v>
      </c>
      <c r="G27" s="118" t="s">
        <v>266</v>
      </c>
      <c r="H27" s="121"/>
      <c r="I27" s="121"/>
      <c r="J27" s="121"/>
      <c r="K27" s="121"/>
      <c r="L27" s="121"/>
      <c r="M27" s="121"/>
      <c r="N27" s="121"/>
      <c r="O27" s="121"/>
      <c r="P27" s="121"/>
      <c r="Q27" s="121"/>
      <c r="R27" s="121"/>
      <c r="S27" s="121"/>
      <c r="T27" s="121"/>
      <c r="U27" s="121"/>
      <c r="V27" s="121"/>
      <c r="W27" s="121"/>
      <c r="X27" s="121"/>
      <c r="Y27" s="121"/>
      <c r="Z27" s="121"/>
      <c r="AA27" s="121"/>
      <c r="AB27" s="121"/>
      <c r="AC27" s="121"/>
      <c r="AD27" s="121"/>
      <c r="AE27" s="121"/>
      <c r="AF27" s="121"/>
      <c r="AG27" s="106" t="str">
        <f t="shared" si="1"/>
        <v>  5.00 </v>
      </c>
      <c r="AH27" s="121"/>
      <c r="AI27" s="121"/>
      <c r="AJ27" s="121"/>
      <c r="AK27" s="108">
        <v>3.0</v>
      </c>
      <c r="AL27" s="109" t="s">
        <v>267</v>
      </c>
      <c r="AM27" s="108" t="s">
        <v>168</v>
      </c>
      <c r="AN27" s="110" t="s">
        <v>217</v>
      </c>
      <c r="AO27" s="110" t="s">
        <v>170</v>
      </c>
      <c r="AP27" s="111" t="str">
        <f t="shared" si="6"/>
        <v>30%</v>
      </c>
      <c r="AQ27" s="110" t="s">
        <v>268</v>
      </c>
      <c r="AR27" s="110" t="s">
        <v>192</v>
      </c>
      <c r="AS27" s="110" t="s">
        <v>173</v>
      </c>
      <c r="AT27" s="112" t="str">
        <f>IFERROR(IF(AND(AM26="Probabilidad",AM27="Probabilidad"),(AV26-(+AV26*AP27)),IF(AND(AM26="Impacto",AM27="Probabilidad"),(AV25-(+AV25*AP27)),IF(AM27="Impacto",AV26,""))),"")</f>
        <v>10.1%</v>
      </c>
      <c r="AU27" s="113" t="str">
        <f t="shared" si="2"/>
        <v>Muy Baja</v>
      </c>
      <c r="AV27" s="114" t="str">
        <f t="shared" si="3"/>
        <v>10%</v>
      </c>
      <c r="AW27" s="113" t="str">
        <f t="shared" si="4"/>
        <v>Catastrófico</v>
      </c>
      <c r="AX27" s="114" t="str">
        <f>IFERROR(IF(AND(AM26="Impacto",AM27="Impacto"),(AX26-(+AX26*AP27)),IF(AND(AM26="Probabilidad",AM27="Impacto"),(AX25-(+AX25*AP27)),IF(AM27="Probabilidad",AX26,""))),"")</f>
        <v>100%</v>
      </c>
      <c r="AY27" s="115" t="str">
        <f t="shared" si="5"/>
        <v>Extremo</v>
      </c>
      <c r="AZ27" s="116" t="s">
        <v>174</v>
      </c>
      <c r="BA27" s="117"/>
      <c r="BB27" s="118" t="s">
        <v>269</v>
      </c>
      <c r="BC27" s="118" t="s">
        <v>270</v>
      </c>
      <c r="BD27" s="126" t="s">
        <v>81</v>
      </c>
      <c r="BE27" s="126" t="s">
        <v>261</v>
      </c>
      <c r="BF27" s="127">
        <v>44561.0</v>
      </c>
      <c r="BG27" s="127">
        <v>44377.0</v>
      </c>
      <c r="BH27" s="118" t="s">
        <v>262</v>
      </c>
      <c r="BI27" s="108"/>
      <c r="BJ27" s="54"/>
      <c r="BK27" s="54"/>
      <c r="BL27" s="54"/>
      <c r="BM27" s="54"/>
      <c r="BN27" s="54"/>
      <c r="BO27" s="54"/>
      <c r="BP27" s="54"/>
      <c r="BQ27" s="54"/>
      <c r="BR27" s="54"/>
      <c r="BS27" s="54"/>
      <c r="BT27" s="54"/>
      <c r="BU27" s="54"/>
      <c r="BV27" s="54"/>
      <c r="BW27" s="54"/>
      <c r="BX27" s="54"/>
      <c r="BY27" s="54"/>
      <c r="BZ27" s="54"/>
      <c r="CA27" s="54"/>
      <c r="CB27" s="54"/>
      <c r="CC27" s="54"/>
    </row>
    <row r="28" ht="78.75" customHeight="1">
      <c r="A28" s="100">
        <v>8.0</v>
      </c>
      <c r="B28" s="101" t="s">
        <v>271</v>
      </c>
      <c r="C28" s="123" t="s">
        <v>272</v>
      </c>
      <c r="D28" s="123" t="s">
        <v>273</v>
      </c>
      <c r="E28" s="101" t="s">
        <v>187</v>
      </c>
      <c r="F28" s="101" t="s">
        <v>274</v>
      </c>
      <c r="G28" s="118" t="s">
        <v>275</v>
      </c>
      <c r="H28" s="102" t="s">
        <v>276</v>
      </c>
      <c r="I28" s="101" t="s">
        <v>164</v>
      </c>
      <c r="J28" s="100">
        <v>1000.0</v>
      </c>
      <c r="K28" s="103" t="str">
        <f>IF(J28&lt;=0,"",IF(J28&lt;=2,"Muy Baja",IF(J28&lt;=24,"Baja",IF(J28&lt;=500,"Media",IF(J28&lt;=5000,"Alta","Muy Alta")))))</f>
        <v>Alta</v>
      </c>
      <c r="L28" s="104" t="str">
        <f>IF(K28="","",IF(K28="Muy Baja",0.2,IF(K28="Baja",0.4,IF(K28="Media",0.6,IF(K28="Alta",0.8,IF(K28="Muy Alta",1,))))))</f>
        <v>80%</v>
      </c>
      <c r="M28" s="104" t="s">
        <v>166</v>
      </c>
      <c r="N28" s="104" t="s">
        <v>166</v>
      </c>
      <c r="O28" s="104" t="s">
        <v>166</v>
      </c>
      <c r="P28" s="104" t="s">
        <v>166</v>
      </c>
      <c r="Q28" s="104" t="s">
        <v>166</v>
      </c>
      <c r="R28" s="104" t="s">
        <v>166</v>
      </c>
      <c r="S28" s="104" t="s">
        <v>165</v>
      </c>
      <c r="T28" s="104" t="s">
        <v>166</v>
      </c>
      <c r="U28" s="104" t="s">
        <v>166</v>
      </c>
      <c r="V28" s="104" t="s">
        <v>166</v>
      </c>
      <c r="W28" s="104" t="s">
        <v>165</v>
      </c>
      <c r="X28" s="104" t="s">
        <v>165</v>
      </c>
      <c r="Y28" s="104" t="s">
        <v>165</v>
      </c>
      <c r="Z28" s="104" t="s">
        <v>166</v>
      </c>
      <c r="AA28" s="104" t="s">
        <v>165</v>
      </c>
      <c r="AB28" s="104" t="s">
        <v>166</v>
      </c>
      <c r="AC28" s="104" t="s">
        <v>166</v>
      </c>
      <c r="AD28" s="104" t="s">
        <v>166</v>
      </c>
      <c r="AE28" s="104" t="s">
        <v>166</v>
      </c>
      <c r="AF28" s="125" t="str">
        <f>IF(AB28="Si","19",COUNTIF(M28:AE28,"si"))</f>
        <v>5.000</v>
      </c>
      <c r="AG28" s="106" t="str">
        <f t="shared" si="1"/>
        <v>  5.00 </v>
      </c>
      <c r="AH28" s="103" t="str">
        <f>IF(AG28=5,"Moderado",IF(AG28=10,"Mayor",IF(AG28=20,"Catastrófico",0)))</f>
        <v>Moderado</v>
      </c>
      <c r="AI28" s="104" t="str">
        <f>IF(AH28="","",IF(AH28="Leve",0.2,IF(AH28="Menor",0.4,IF(AH28="Moderado",0.6,IF(AH28="Mayor",0.8,IF(AH28="Catastrófico",1,))))))</f>
        <v>60%</v>
      </c>
      <c r="AJ28" s="107" t="str">
        <f>IF(OR(AND(K28="Muy Baja",AH28="Leve"),AND(K28="Muy Baja",AH28="Menor"),AND(K28="Baja",AH28="Leve")),"Bajo",IF(OR(AND(K28="Muy baja",AH28="Moderado"),AND(K28="Baja",AH28="Menor"),AND(K28="Baja",AH28="Moderado"),AND(K28="Media",AH28="Leve"),AND(K28="Media",AH28="Menor"),AND(K28="Media",AH28="Moderado"),AND(K28="Alta",AH28="Leve"),AND(K28="Alta",AH28="Menor")),"Moderado",IF(OR(AND(K28="Muy Baja",AH28="Mayor"),AND(K28="Baja",AH28="Mayor"),AND(K28="Media",AH28="Mayor"),AND(K28="Alta",AH28="Moderado"),AND(K28="Alta",AH28="Mayor"),AND(K28="Muy Alta",AH28="Leve"),AND(K28="Muy Alta",AH28="Menor"),AND(K28="Muy Alta",AH28="Moderado"),AND(K28="Muy Alta",AH28="Mayor")),"Alto",IF(OR(AND(K28="Muy Baja",AH28="Catastrófico"),AND(K28="Baja",AH28="Catastrófico"),AND(K28="Media",AH28="Catastrófico"),AND(K28="Alta",AH28="Catastrófico"),AND(K28="Muy Alta",AH28="Catastrófico")),"Extremo",""))))</f>
        <v>Alto</v>
      </c>
      <c r="AK28" s="108">
        <v>1.0</v>
      </c>
      <c r="AL28" s="109" t="s">
        <v>277</v>
      </c>
      <c r="AM28" s="108" t="s">
        <v>168</v>
      </c>
      <c r="AN28" s="110" t="s">
        <v>169</v>
      </c>
      <c r="AO28" s="110" t="s">
        <v>170</v>
      </c>
      <c r="AP28" s="111" t="str">
        <f t="shared" si="6"/>
        <v>40%</v>
      </c>
      <c r="AQ28" s="110" t="s">
        <v>171</v>
      </c>
      <c r="AR28" s="110" t="s">
        <v>192</v>
      </c>
      <c r="AS28" s="110" t="s">
        <v>173</v>
      </c>
      <c r="AT28" s="112" t="str">
        <f>IFERROR(IF(AM28="Probabilidad",(L28-(+L28*AP28)),IF(AM28="Impacto",L28,"")),"")</f>
        <v>48.0%</v>
      </c>
      <c r="AU28" s="113" t="str">
        <f t="shared" si="2"/>
        <v>Media</v>
      </c>
      <c r="AV28" s="114" t="str">
        <f t="shared" si="3"/>
        <v>48%</v>
      </c>
      <c r="AW28" s="113" t="str">
        <f t="shared" si="4"/>
        <v>Moderado</v>
      </c>
      <c r="AX28" s="114" t="str">
        <f>IFERROR(IF(AM28="Impacto",(AI28-(+AI28*AP28)),IF(AM28="Probabilidad",AI28,"")),"")</f>
        <v>60%</v>
      </c>
      <c r="AY28" s="115" t="str">
        <f t="shared" si="5"/>
        <v>Moderado</v>
      </c>
      <c r="AZ28" s="116" t="s">
        <v>174</v>
      </c>
      <c r="BA28" s="117"/>
      <c r="BB28" s="118" t="s">
        <v>278</v>
      </c>
      <c r="BC28" s="118" t="s">
        <v>279</v>
      </c>
      <c r="BD28" s="118" t="s">
        <v>280</v>
      </c>
      <c r="BE28" s="118" t="s">
        <v>278</v>
      </c>
      <c r="BF28" s="128">
        <v>44379.0</v>
      </c>
      <c r="BG28" s="128">
        <v>44561.0</v>
      </c>
      <c r="BH28" s="118">
        <v>3836.0</v>
      </c>
      <c r="BI28" s="108"/>
      <c r="BJ28" s="54"/>
      <c r="BK28" s="54"/>
      <c r="BL28" s="54"/>
      <c r="BM28" s="54"/>
      <c r="BN28" s="54"/>
      <c r="BO28" s="54"/>
      <c r="BP28" s="54"/>
      <c r="BQ28" s="54"/>
      <c r="BR28" s="54"/>
      <c r="BS28" s="54"/>
      <c r="BT28" s="54"/>
      <c r="BU28" s="54"/>
      <c r="BV28" s="54"/>
      <c r="BW28" s="54"/>
      <c r="BX28" s="54"/>
      <c r="BY28" s="54"/>
      <c r="BZ28" s="54"/>
      <c r="CA28" s="54"/>
      <c r="CB28" s="54"/>
      <c r="CC28" s="54"/>
    </row>
    <row r="29" ht="78.75" customHeight="1">
      <c r="A29" s="121"/>
      <c r="B29" s="121"/>
      <c r="C29" s="121"/>
      <c r="D29" s="121"/>
      <c r="E29" s="121"/>
      <c r="F29" s="121"/>
      <c r="G29" s="101" t="s">
        <v>281</v>
      </c>
      <c r="H29" s="121"/>
      <c r="I29" s="121"/>
      <c r="J29" s="121"/>
      <c r="K29" s="121"/>
      <c r="L29" s="121"/>
      <c r="M29" s="121"/>
      <c r="N29" s="121"/>
      <c r="O29" s="121"/>
      <c r="P29" s="121"/>
      <c r="Q29" s="121"/>
      <c r="R29" s="121"/>
      <c r="S29" s="121"/>
      <c r="T29" s="121"/>
      <c r="U29" s="121"/>
      <c r="V29" s="121"/>
      <c r="W29" s="121"/>
      <c r="X29" s="121"/>
      <c r="Y29" s="121"/>
      <c r="Z29" s="121"/>
      <c r="AA29" s="121"/>
      <c r="AB29" s="121"/>
      <c r="AC29" s="121"/>
      <c r="AD29" s="121"/>
      <c r="AE29" s="121"/>
      <c r="AF29" s="121"/>
      <c r="AG29" s="106" t="str">
        <f t="shared" si="1"/>
        <v>  5.00 </v>
      </c>
      <c r="AH29" s="121"/>
      <c r="AI29" s="121"/>
      <c r="AJ29" s="121"/>
      <c r="AK29" s="100">
        <v>2.0</v>
      </c>
      <c r="AL29" s="129" t="s">
        <v>282</v>
      </c>
      <c r="AM29" s="100" t="s">
        <v>168</v>
      </c>
      <c r="AN29" s="116" t="s">
        <v>169</v>
      </c>
      <c r="AO29" s="116" t="s">
        <v>170</v>
      </c>
      <c r="AP29" s="114" t="str">
        <f t="shared" si="6"/>
        <v>40%</v>
      </c>
      <c r="AQ29" s="116" t="s">
        <v>171</v>
      </c>
      <c r="AR29" s="116" t="s">
        <v>192</v>
      </c>
      <c r="AS29" s="116" t="s">
        <v>173</v>
      </c>
      <c r="AT29" s="130" t="str">
        <f>IFERROR(IF(AND(AM28="Probabilidad",AM29="Probabilidad"),(AV28-(+AV28*AP29)),IF(AM29="Probabilidad",(L28-(+L28*AP29)),IF(AM29="Impacto",AV28,""))),"")</f>
        <v>28.8%</v>
      </c>
      <c r="AU29" s="131" t="str">
        <f t="shared" si="2"/>
        <v>Baja</v>
      </c>
      <c r="AV29" s="114" t="str">
        <f t="shared" si="3"/>
        <v>29%</v>
      </c>
      <c r="AW29" s="131" t="str">
        <f t="shared" si="4"/>
        <v>Moderado</v>
      </c>
      <c r="AX29" s="114" t="str">
        <f>IFERROR(IF(AND(AM28="Impacto",AM29="Impacto"),(AX28-(+AX28*AP29)),IF(AM29="Impacto",(AI28-(+AI28*AP29)),IF(AM29="Probabilidad",AX28,""))),"")</f>
        <v>60%</v>
      </c>
      <c r="AY29" s="132" t="str">
        <f t="shared" si="5"/>
        <v>Moderado</v>
      </c>
      <c r="AZ29" s="116" t="s">
        <v>174</v>
      </c>
      <c r="BA29" s="117"/>
      <c r="BB29" s="118" t="s">
        <v>283</v>
      </c>
      <c r="BC29" s="118" t="s">
        <v>279</v>
      </c>
      <c r="BD29" s="118" t="s">
        <v>284</v>
      </c>
      <c r="BE29" s="118" t="s">
        <v>283</v>
      </c>
      <c r="BF29" s="128">
        <v>44380.0</v>
      </c>
      <c r="BG29" s="128">
        <v>44562.0</v>
      </c>
      <c r="BH29" s="118">
        <v>3836.0</v>
      </c>
      <c r="BI29" s="108"/>
      <c r="BJ29" s="54"/>
      <c r="BK29" s="54"/>
      <c r="BL29" s="54"/>
      <c r="BM29" s="54"/>
      <c r="BN29" s="54"/>
      <c r="BO29" s="54"/>
      <c r="BP29" s="54"/>
      <c r="BQ29" s="54"/>
      <c r="BR29" s="54"/>
      <c r="BS29" s="54"/>
      <c r="BT29" s="54"/>
      <c r="BU29" s="54"/>
      <c r="BV29" s="54"/>
      <c r="BW29" s="54"/>
      <c r="BX29" s="54"/>
      <c r="BY29" s="54"/>
      <c r="BZ29" s="54"/>
      <c r="CA29" s="54"/>
      <c r="CB29" s="54"/>
      <c r="CC29" s="54"/>
    </row>
    <row r="30" ht="48.75" customHeight="1">
      <c r="A30" s="121"/>
      <c r="B30" s="121"/>
      <c r="C30" s="94"/>
      <c r="D30" s="94"/>
      <c r="E30" s="121"/>
      <c r="F30" s="94"/>
      <c r="G30" s="94"/>
      <c r="H30" s="121"/>
      <c r="I30" s="121"/>
      <c r="J30" s="121"/>
      <c r="K30" s="121"/>
      <c r="L30" s="121"/>
      <c r="M30" s="121"/>
      <c r="N30" s="121"/>
      <c r="O30" s="121"/>
      <c r="P30" s="121"/>
      <c r="Q30" s="121"/>
      <c r="R30" s="121"/>
      <c r="S30" s="121"/>
      <c r="T30" s="121"/>
      <c r="U30" s="121"/>
      <c r="V30" s="121"/>
      <c r="W30" s="121"/>
      <c r="X30" s="121"/>
      <c r="Y30" s="121"/>
      <c r="Z30" s="121"/>
      <c r="AA30" s="121"/>
      <c r="AB30" s="121"/>
      <c r="AC30" s="121"/>
      <c r="AD30" s="121"/>
      <c r="AE30" s="121"/>
      <c r="AF30" s="121"/>
      <c r="AG30" s="94"/>
      <c r="AH30" s="121"/>
      <c r="AI30" s="121"/>
      <c r="AJ30" s="121"/>
      <c r="AK30" s="94"/>
      <c r="AL30" s="94"/>
      <c r="AM30" s="94"/>
      <c r="AN30" s="94"/>
      <c r="AO30" s="94"/>
      <c r="AP30" s="94"/>
      <c r="AQ30" s="94"/>
      <c r="AR30" s="94"/>
      <c r="AS30" s="94"/>
      <c r="AT30" s="94"/>
      <c r="AU30" s="94"/>
      <c r="AV30" s="94"/>
      <c r="AW30" s="94"/>
      <c r="AX30" s="94"/>
      <c r="AY30" s="94"/>
      <c r="AZ30" s="94"/>
      <c r="BA30" s="117"/>
      <c r="BB30" s="118" t="s">
        <v>285</v>
      </c>
      <c r="BC30" s="118" t="s">
        <v>279</v>
      </c>
      <c r="BD30" s="118" t="s">
        <v>286</v>
      </c>
      <c r="BE30" s="118" t="s">
        <v>285</v>
      </c>
      <c r="BF30" s="128">
        <v>44381.0</v>
      </c>
      <c r="BG30" s="128">
        <v>44563.0</v>
      </c>
      <c r="BH30" s="118">
        <v>3836.0</v>
      </c>
      <c r="BI30" s="108"/>
      <c r="BJ30" s="54"/>
      <c r="BK30" s="54"/>
      <c r="BL30" s="54"/>
      <c r="BM30" s="54"/>
      <c r="BN30" s="54"/>
      <c r="BO30" s="54"/>
      <c r="BP30" s="54"/>
      <c r="BQ30" s="54"/>
      <c r="BR30" s="54"/>
      <c r="BS30" s="54"/>
      <c r="BT30" s="54"/>
      <c r="BU30" s="54"/>
      <c r="BV30" s="54"/>
      <c r="BW30" s="54"/>
      <c r="BX30" s="54"/>
      <c r="BY30" s="54"/>
      <c r="BZ30" s="54"/>
      <c r="CA30" s="54"/>
      <c r="CB30" s="54"/>
      <c r="CC30" s="54"/>
    </row>
    <row r="31" ht="108.0" customHeight="1">
      <c r="A31" s="100">
        <v>9.0</v>
      </c>
      <c r="B31" s="101" t="s">
        <v>287</v>
      </c>
      <c r="C31" s="101" t="s">
        <v>288</v>
      </c>
      <c r="D31" s="101" t="s">
        <v>289</v>
      </c>
      <c r="E31" s="101" t="s">
        <v>187</v>
      </c>
      <c r="F31" s="101" t="s">
        <v>290</v>
      </c>
      <c r="G31" s="118" t="s">
        <v>291</v>
      </c>
      <c r="H31" s="102" t="s">
        <v>292</v>
      </c>
      <c r="I31" s="101" t="s">
        <v>164</v>
      </c>
      <c r="J31" s="100">
        <v>50.0</v>
      </c>
      <c r="K31" s="103" t="str">
        <f>IF(J31&lt;=0,"",IF(J31&lt;=2,"Muy Baja",IF(J31&lt;=24,"Baja",IF(J31&lt;=500,"Media",IF(J31&lt;=5000,"Alta","Muy Alta")))))</f>
        <v>Media</v>
      </c>
      <c r="L31" s="104" t="str">
        <f>IF(K31="","",IF(K31="Muy Baja",0.2,IF(K31="Baja",0.4,IF(K31="Media",0.6,IF(K31="Alta",0.8,IF(K31="Muy Alta",1,))))))</f>
        <v>60%</v>
      </c>
      <c r="M31" s="104" t="s">
        <v>165</v>
      </c>
      <c r="N31" s="104" t="s">
        <v>166</v>
      </c>
      <c r="O31" s="104" t="s">
        <v>165</v>
      </c>
      <c r="P31" s="104" t="s">
        <v>165</v>
      </c>
      <c r="Q31" s="104" t="s">
        <v>166</v>
      </c>
      <c r="R31" s="104" t="s">
        <v>165</v>
      </c>
      <c r="S31" s="104" t="s">
        <v>166</v>
      </c>
      <c r="T31" s="104" t="s">
        <v>166</v>
      </c>
      <c r="U31" s="104" t="s">
        <v>165</v>
      </c>
      <c r="V31" s="104" t="s">
        <v>165</v>
      </c>
      <c r="W31" s="104" t="s">
        <v>165</v>
      </c>
      <c r="X31" s="104" t="s">
        <v>165</v>
      </c>
      <c r="Y31" s="104" t="s">
        <v>165</v>
      </c>
      <c r="Z31" s="104" t="s">
        <v>165</v>
      </c>
      <c r="AA31" s="104" t="s">
        <v>165</v>
      </c>
      <c r="AB31" s="104" t="s">
        <v>166</v>
      </c>
      <c r="AC31" s="104" t="s">
        <v>165</v>
      </c>
      <c r="AD31" s="104" t="s">
        <v>165</v>
      </c>
      <c r="AE31" s="104" t="s">
        <v>166</v>
      </c>
      <c r="AF31" s="125" t="str">
        <f>IF(AB31="Si","19",COUNTIF(M31:AE31,"si"))</f>
        <v>13.000</v>
      </c>
      <c r="AG31" s="106" t="str">
        <f t="shared" ref="AG31:AG35" si="13">VALUE(IF(AF31&lt;=5,5,IF(AND(AF31&gt;5,AF31&lt;=11),10,IF(AF31&gt;11,20,0))))</f>
        <v>  20.00 </v>
      </c>
      <c r="AH31" s="103" t="str">
        <f>IF(AG31=5,"Moderado",IF(AG31=10,"Mayor",IF(AG31=20,"Catastrófico",0)))</f>
        <v>Catastrófico</v>
      </c>
      <c r="AI31" s="104" t="str">
        <f>IF(AH31="","",IF(AH31="Leve",0.2,IF(AH31="Menor",0.4,IF(AH31="Moderado",0.6,IF(AH31="Mayor",0.8,IF(AH31="Catastrófico",1,))))))</f>
        <v>100%</v>
      </c>
      <c r="AJ31" s="107" t="str">
        <f>IF(OR(AND(K31="Muy Baja",AH31="Leve"),AND(K31="Muy Baja",AH31="Menor"),AND(K31="Baja",AH31="Leve")),"Bajo",IF(OR(AND(K31="Muy baja",AH31="Moderado"),AND(K31="Baja",AH31="Menor"),AND(K31="Baja",AH31="Moderado"),AND(K31="Media",AH31="Leve"),AND(K31="Media",AH31="Menor"),AND(K31="Media",AH31="Moderado"),AND(K31="Alta",AH31="Leve"),AND(K31="Alta",AH31="Menor")),"Moderado",IF(OR(AND(K31="Muy Baja",AH31="Mayor"),AND(K31="Baja",AH31="Mayor"),AND(K31="Media",AH31="Mayor"),AND(K31="Alta",AH31="Moderado"),AND(K31="Alta",AH31="Mayor"),AND(K31="Muy Alta",AH31="Leve"),AND(K31="Muy Alta",AH31="Menor"),AND(K31="Muy Alta",AH31="Moderado"),AND(K31="Muy Alta",AH31="Mayor")),"Alto",IF(OR(AND(K31="Muy Baja",AH31="Catastrófico"),AND(K31="Baja",AH31="Catastrófico"),AND(K31="Media",AH31="Catastrófico"),AND(K31="Alta",AH31="Catastrófico"),AND(K31="Muy Alta",AH31="Catastrófico")),"Extremo",""))))</f>
        <v>Extremo</v>
      </c>
      <c r="AK31" s="108">
        <v>1.0</v>
      </c>
      <c r="AL31" s="109" t="s">
        <v>293</v>
      </c>
      <c r="AM31" s="108" t="s">
        <v>168</v>
      </c>
      <c r="AN31" s="110" t="s">
        <v>169</v>
      </c>
      <c r="AO31" s="110" t="s">
        <v>170</v>
      </c>
      <c r="AP31" s="111" t="str">
        <f t="shared" ref="AP31:AP45" si="14">IF(AND(AN31="Preventivo",AO31="Automático"),"50%",IF(AND(AN31="Preventivo",AO31="Manual"),"40%",IF(AND(AN31="Detectivo",AO31="Automático"),"40%",IF(AND(AN31="Detectivo",AO31="Manual"),"30%",IF(AND(AN31="Correctivo",AO31="Automático"),"35%",IF(AND(AN31="Correctivo",AO31="Manual"),"25%",""))))))</f>
        <v>40%</v>
      </c>
      <c r="AQ31" s="110" t="s">
        <v>171</v>
      </c>
      <c r="AR31" s="110" t="s">
        <v>192</v>
      </c>
      <c r="AS31" s="110" t="s">
        <v>173</v>
      </c>
      <c r="AT31" s="112">
        <v>0.3</v>
      </c>
      <c r="AU31" s="113" t="str">
        <f t="shared" ref="AU31:AU45" si="15">IFERROR(IF(AT31="","",IF(AT31&lt;=0.2,"Muy Baja",IF(AT31&lt;=0.4,"Baja",IF(AT31&lt;=0.6,"Media",IF(AT31&lt;=0.8,"Alta","Muy Alta"))))),"")</f>
        <v>Baja</v>
      </c>
      <c r="AV31" s="114" t="str">
        <f t="shared" ref="AV31:AV40" si="16">+AT31</f>
        <v>30%</v>
      </c>
      <c r="AW31" s="113" t="str">
        <f t="shared" ref="AW31:AW45" si="17">IFERROR(IF(AX31="","",IF(AX31&lt;=0.2,"Leve",IF(AX31&lt;=0.4,"Menor",IF(AX31&lt;=0.6,"Moderado",IF(AX31&lt;=0.8,"Mayor","Catastrófico"))))),"")</f>
        <v>Moderado</v>
      </c>
      <c r="AX31" s="114">
        <v>0.6</v>
      </c>
      <c r="AY31" s="115" t="str">
        <f t="shared" ref="AY31:AY45" si="18">IFERROR(IF(OR(AND(AU31="Muy Baja",AW31="Leve"),AND(AU31="Muy Baja",AW31="Menor"),AND(AU31="Baja",AW31="Leve")),"Bajo",IF(OR(AND(AU31="Muy baja",AW31="Moderado"),AND(AU31="Baja",AW31="Menor"),AND(AU31="Baja",AW31="Moderado"),AND(AU31="Media",AW31="Leve"),AND(AU31="Media",AW31="Menor"),AND(AU31="Media",AW31="Moderado"),AND(AU31="Alta",AW31="Leve"),AND(AU31="Alta",AW31="Menor")),"Moderado",IF(OR(AND(AU31="Muy Baja",AW31="Mayor"),AND(AU31="Baja",AW31="Mayor"),AND(AU31="Media",AW31="Mayor"),AND(AU31="Alta",AW31="Moderado"),AND(AU31="Alta",AW31="Mayor"),AND(AU31="Muy Alta",AW31="Leve"),AND(AU31="Muy Alta",AW31="Menor"),AND(AU31="Muy Alta",AW31="Moderado"),AND(AU31="Muy Alta",AW31="Mayor")),"Alto",IF(OR(AND(AU31="Muy Baja",AW31="Catastrófico"),AND(AU31="Baja",AW31="Catastrófico"),AND(AU31="Media",AW31="Catastrófico"),AND(AU31="Alta",AW31="Catastrófico"),AND(AU31="Muy Alta",AW31="Catastrófico")),"Extremo","")))),"")</f>
        <v>Moderado</v>
      </c>
      <c r="AZ31" s="116" t="s">
        <v>174</v>
      </c>
      <c r="BA31" s="117"/>
      <c r="BB31" s="118" t="s">
        <v>294</v>
      </c>
      <c r="BC31" s="118" t="s">
        <v>295</v>
      </c>
      <c r="BD31" s="118" t="s">
        <v>296</v>
      </c>
      <c r="BE31" s="118" t="s">
        <v>294</v>
      </c>
      <c r="BF31" s="128" t="s">
        <v>297</v>
      </c>
      <c r="BG31" s="128" t="s">
        <v>35</v>
      </c>
      <c r="BH31" s="118">
        <v>3897.0</v>
      </c>
      <c r="BI31" s="108"/>
      <c r="BJ31" s="54"/>
      <c r="BK31" s="54"/>
      <c r="BL31" s="54"/>
      <c r="BM31" s="54"/>
      <c r="BN31" s="54"/>
      <c r="BO31" s="54"/>
      <c r="BP31" s="54"/>
      <c r="BQ31" s="54"/>
      <c r="BR31" s="54"/>
      <c r="BS31" s="54"/>
      <c r="BT31" s="54"/>
      <c r="BU31" s="54"/>
      <c r="BV31" s="54"/>
      <c r="BW31" s="54"/>
      <c r="BX31" s="54"/>
      <c r="BY31" s="54"/>
      <c r="BZ31" s="54"/>
      <c r="CA31" s="54"/>
      <c r="CB31" s="54"/>
      <c r="CC31" s="54"/>
    </row>
    <row r="32" ht="100.5" customHeight="1">
      <c r="A32" s="121"/>
      <c r="B32" s="121"/>
      <c r="C32" s="94"/>
      <c r="D32" s="94"/>
      <c r="E32" s="121"/>
      <c r="F32" s="94"/>
      <c r="G32" s="123" t="s">
        <v>298</v>
      </c>
      <c r="H32" s="121"/>
      <c r="I32" s="121"/>
      <c r="J32" s="121"/>
      <c r="K32" s="121"/>
      <c r="L32" s="121"/>
      <c r="M32" s="121"/>
      <c r="N32" s="121"/>
      <c r="O32" s="121"/>
      <c r="P32" s="121"/>
      <c r="Q32" s="121"/>
      <c r="R32" s="121"/>
      <c r="S32" s="121"/>
      <c r="T32" s="121"/>
      <c r="U32" s="121"/>
      <c r="V32" s="121"/>
      <c r="W32" s="121"/>
      <c r="X32" s="121"/>
      <c r="Y32" s="121"/>
      <c r="Z32" s="121"/>
      <c r="AA32" s="121"/>
      <c r="AB32" s="121"/>
      <c r="AC32" s="121"/>
      <c r="AD32" s="121"/>
      <c r="AE32" s="121"/>
      <c r="AF32" s="121"/>
      <c r="AG32" s="106" t="str">
        <f t="shared" si="13"/>
        <v>  5.00 </v>
      </c>
      <c r="AH32" s="121"/>
      <c r="AI32" s="121"/>
      <c r="AJ32" s="121"/>
      <c r="AK32" s="108">
        <v>2.0</v>
      </c>
      <c r="AL32" s="109" t="s">
        <v>299</v>
      </c>
      <c r="AM32" s="108" t="s">
        <v>168</v>
      </c>
      <c r="AN32" s="110" t="s">
        <v>169</v>
      </c>
      <c r="AO32" s="110" t="s">
        <v>170</v>
      </c>
      <c r="AP32" s="111" t="str">
        <f t="shared" si="14"/>
        <v>40%</v>
      </c>
      <c r="AQ32" s="110" t="s">
        <v>171</v>
      </c>
      <c r="AR32" s="110" t="s">
        <v>192</v>
      </c>
      <c r="AS32" s="110" t="s">
        <v>173</v>
      </c>
      <c r="AT32" s="112">
        <v>0.21</v>
      </c>
      <c r="AU32" s="113" t="str">
        <f t="shared" si="15"/>
        <v>Baja</v>
      </c>
      <c r="AV32" s="114" t="str">
        <f t="shared" si="16"/>
        <v>21%</v>
      </c>
      <c r="AW32" s="113" t="str">
        <f t="shared" si="17"/>
        <v>Moderado</v>
      </c>
      <c r="AX32" s="114">
        <v>0.6</v>
      </c>
      <c r="AY32" s="115" t="str">
        <f t="shared" si="18"/>
        <v>Moderado</v>
      </c>
      <c r="AZ32" s="116" t="s">
        <v>174</v>
      </c>
      <c r="BA32" s="117"/>
      <c r="BB32" s="118" t="s">
        <v>300</v>
      </c>
      <c r="BC32" s="118" t="s">
        <v>301</v>
      </c>
      <c r="BD32" s="118" t="s">
        <v>302</v>
      </c>
      <c r="BE32" s="118" t="s">
        <v>300</v>
      </c>
      <c r="BF32" s="128" t="s">
        <v>297</v>
      </c>
      <c r="BG32" s="128" t="s">
        <v>35</v>
      </c>
      <c r="BH32" s="118">
        <v>3897.0</v>
      </c>
      <c r="BI32" s="108"/>
      <c r="BJ32" s="54"/>
      <c r="BK32" s="54"/>
      <c r="BL32" s="54"/>
      <c r="BM32" s="54"/>
      <c r="BN32" s="54"/>
      <c r="BO32" s="54"/>
      <c r="BP32" s="54"/>
      <c r="BQ32" s="54"/>
      <c r="BR32" s="54"/>
      <c r="BS32" s="54"/>
      <c r="BT32" s="54"/>
      <c r="BU32" s="54"/>
      <c r="BV32" s="54"/>
      <c r="BW32" s="54"/>
      <c r="BX32" s="54"/>
      <c r="BY32" s="54"/>
      <c r="BZ32" s="54"/>
      <c r="CA32" s="54"/>
      <c r="CB32" s="54"/>
      <c r="CC32" s="54"/>
    </row>
    <row r="33" ht="99.0" customHeight="1">
      <c r="A33" s="100">
        <v>10.0</v>
      </c>
      <c r="B33" s="101" t="s">
        <v>287</v>
      </c>
      <c r="C33" s="101" t="s">
        <v>288</v>
      </c>
      <c r="D33" s="101" t="s">
        <v>289</v>
      </c>
      <c r="E33" s="101" t="s">
        <v>187</v>
      </c>
      <c r="F33" s="101" t="s">
        <v>303</v>
      </c>
      <c r="G33" s="118" t="s">
        <v>304</v>
      </c>
      <c r="H33" s="102" t="s">
        <v>305</v>
      </c>
      <c r="I33" s="101" t="s">
        <v>164</v>
      </c>
      <c r="J33" s="100">
        <v>20.0</v>
      </c>
      <c r="K33" s="103" t="str">
        <f>IF(J33&lt;=0,"",IF(J33&lt;=2,"Muy Baja",IF(J33&lt;=24,"Baja",IF(J33&lt;=500,"Media",IF(J33&lt;=5000,"Alta","Muy Alta")))))</f>
        <v>Baja</v>
      </c>
      <c r="L33" s="104" t="str">
        <f>IF(K33="","",IF(K33="Muy Baja",0.2,IF(K33="Baja",0.4,IF(K33="Media",0.6,IF(K33="Alta",0.8,IF(K33="Muy Alta",1,))))))</f>
        <v>40%</v>
      </c>
      <c r="M33" s="104" t="s">
        <v>165</v>
      </c>
      <c r="N33" s="104" t="s">
        <v>165</v>
      </c>
      <c r="O33" s="104" t="s">
        <v>165</v>
      </c>
      <c r="P33" s="104" t="s">
        <v>165</v>
      </c>
      <c r="Q33" s="104" t="s">
        <v>165</v>
      </c>
      <c r="R33" s="104" t="s">
        <v>165</v>
      </c>
      <c r="S33" s="104" t="s">
        <v>166</v>
      </c>
      <c r="T33" s="104" t="s">
        <v>166</v>
      </c>
      <c r="U33" s="104" t="s">
        <v>165</v>
      </c>
      <c r="V33" s="104" t="s">
        <v>165</v>
      </c>
      <c r="W33" s="104" t="s">
        <v>165</v>
      </c>
      <c r="X33" s="104" t="s">
        <v>165</v>
      </c>
      <c r="Y33" s="104" t="s">
        <v>165</v>
      </c>
      <c r="Z33" s="104" t="s">
        <v>165</v>
      </c>
      <c r="AA33" s="104" t="s">
        <v>165</v>
      </c>
      <c r="AB33" s="104" t="s">
        <v>166</v>
      </c>
      <c r="AC33" s="104" t="s">
        <v>166</v>
      </c>
      <c r="AD33" s="104" t="s">
        <v>166</v>
      </c>
      <c r="AE33" s="104" t="s">
        <v>166</v>
      </c>
      <c r="AF33" s="125" t="str">
        <f>IF(AB33="Si","19",COUNTIF(M33:AE33,"si"))</f>
        <v>13.000</v>
      </c>
      <c r="AG33" s="106" t="str">
        <f t="shared" si="13"/>
        <v>  20.00 </v>
      </c>
      <c r="AH33" s="103" t="str">
        <f>IF(AG33=5,"Moderado",IF(AG33=10,"Mayor",IF(AG33=20,"Catastrófico",0)))</f>
        <v>Catastrófico</v>
      </c>
      <c r="AI33" s="104" t="str">
        <f>IF(AH33="","",IF(AH33="Leve",0.2,IF(AH33="Menor",0.4,IF(AH33="Moderado",0.6,IF(AH33="Mayor",0.8,IF(AH33="Catastrófico",1,))))))</f>
        <v>100%</v>
      </c>
      <c r="AJ33" s="107" t="str">
        <f>IF(OR(AND(K33="Muy Baja",AH33="Leve"),AND(K33="Muy Baja",AH33="Menor"),AND(K33="Baja",AH33="Leve")),"Bajo",IF(OR(AND(K33="Muy baja",AH33="Moderado"),AND(K33="Baja",AH33="Menor"),AND(K33="Baja",AH33="Moderado"),AND(K33="Media",AH33="Leve"),AND(K33="Media",AH33="Menor"),AND(K33="Media",AH33="Moderado"),AND(K33="Alta",AH33="Leve"),AND(K33="Alta",AH33="Menor")),"Moderado",IF(OR(AND(K33="Muy Baja",AH33="Mayor"),AND(K33="Baja",AH33="Mayor"),AND(K33="Media",AH33="Mayor"),AND(K33="Alta",AH33="Moderado"),AND(K33="Alta",AH33="Mayor"),AND(K33="Muy Alta",AH33="Leve"),AND(K33="Muy Alta",AH33="Menor"),AND(K33="Muy Alta",AH33="Moderado"),AND(K33="Muy Alta",AH33="Mayor")),"Alto",IF(OR(AND(K33="Muy Baja",AH33="Catastrófico"),AND(K33="Baja",AH33="Catastrófico"),AND(K33="Media",AH33="Catastrófico"),AND(K33="Alta",AH33="Catastrófico"),AND(K33="Muy Alta",AH33="Catastrófico")),"Extremo",""))))</f>
        <v>Extremo</v>
      </c>
      <c r="AK33" s="108">
        <v>1.0</v>
      </c>
      <c r="AL33" s="109" t="s">
        <v>306</v>
      </c>
      <c r="AM33" s="108" t="s">
        <v>168</v>
      </c>
      <c r="AN33" s="110" t="s">
        <v>169</v>
      </c>
      <c r="AO33" s="110" t="s">
        <v>170</v>
      </c>
      <c r="AP33" s="111" t="str">
        <f t="shared" si="14"/>
        <v>40%</v>
      </c>
      <c r="AQ33" s="110" t="s">
        <v>171</v>
      </c>
      <c r="AR33" s="110" t="s">
        <v>192</v>
      </c>
      <c r="AS33" s="110" t="s">
        <v>173</v>
      </c>
      <c r="AT33" s="112">
        <v>0.12</v>
      </c>
      <c r="AU33" s="113" t="str">
        <f t="shared" si="15"/>
        <v>Muy Baja</v>
      </c>
      <c r="AV33" s="114" t="str">
        <f t="shared" si="16"/>
        <v>12%</v>
      </c>
      <c r="AW33" s="113" t="str">
        <f t="shared" si="17"/>
        <v>Moderado</v>
      </c>
      <c r="AX33" s="114">
        <v>0.6</v>
      </c>
      <c r="AY33" s="115" t="str">
        <f t="shared" si="18"/>
        <v>Moderado</v>
      </c>
      <c r="AZ33" s="116" t="s">
        <v>174</v>
      </c>
      <c r="BA33" s="117"/>
      <c r="BB33" s="118" t="s">
        <v>307</v>
      </c>
      <c r="BC33" s="118" t="s">
        <v>301</v>
      </c>
      <c r="BD33" s="118" t="s">
        <v>302</v>
      </c>
      <c r="BE33" s="118" t="s">
        <v>300</v>
      </c>
      <c r="BF33" s="128" t="s">
        <v>297</v>
      </c>
      <c r="BG33" s="128" t="s">
        <v>35</v>
      </c>
      <c r="BH33" s="118">
        <v>3898.0</v>
      </c>
      <c r="BI33" s="108"/>
      <c r="BJ33" s="54"/>
      <c r="BK33" s="54"/>
      <c r="BL33" s="54"/>
      <c r="BM33" s="54"/>
      <c r="BN33" s="54"/>
      <c r="BO33" s="54"/>
      <c r="BP33" s="54"/>
      <c r="BQ33" s="54"/>
      <c r="BR33" s="54"/>
      <c r="BS33" s="54"/>
      <c r="BT33" s="54"/>
      <c r="BU33" s="54"/>
      <c r="BV33" s="54"/>
      <c r="BW33" s="54"/>
      <c r="BX33" s="54"/>
      <c r="BY33" s="54"/>
      <c r="BZ33" s="54"/>
      <c r="CA33" s="54"/>
      <c r="CB33" s="54"/>
      <c r="CC33" s="54"/>
    </row>
    <row r="34" ht="102.0" customHeight="1">
      <c r="A34" s="121"/>
      <c r="B34" s="121"/>
      <c r="C34" s="121"/>
      <c r="D34" s="121"/>
      <c r="E34" s="121"/>
      <c r="F34" s="94"/>
      <c r="G34" s="123" t="s">
        <v>308</v>
      </c>
      <c r="H34" s="121"/>
      <c r="I34" s="121"/>
      <c r="J34" s="121"/>
      <c r="K34" s="121"/>
      <c r="L34" s="121"/>
      <c r="M34" s="121"/>
      <c r="N34" s="121"/>
      <c r="O34" s="121"/>
      <c r="P34" s="121"/>
      <c r="Q34" s="121"/>
      <c r="R34" s="121"/>
      <c r="S34" s="121"/>
      <c r="T34" s="121"/>
      <c r="U34" s="121"/>
      <c r="V34" s="121"/>
      <c r="W34" s="121"/>
      <c r="X34" s="121"/>
      <c r="Y34" s="121"/>
      <c r="Z34" s="121"/>
      <c r="AA34" s="121"/>
      <c r="AB34" s="121"/>
      <c r="AC34" s="121"/>
      <c r="AD34" s="121"/>
      <c r="AE34" s="121"/>
      <c r="AF34" s="121"/>
      <c r="AG34" s="106" t="str">
        <f t="shared" si="13"/>
        <v>  5.00 </v>
      </c>
      <c r="AH34" s="121"/>
      <c r="AI34" s="121"/>
      <c r="AJ34" s="121"/>
      <c r="AK34" s="108">
        <v>2.0</v>
      </c>
      <c r="AL34" s="109" t="s">
        <v>309</v>
      </c>
      <c r="AM34" s="108" t="s">
        <v>168</v>
      </c>
      <c r="AN34" s="110" t="s">
        <v>169</v>
      </c>
      <c r="AO34" s="110" t="s">
        <v>170</v>
      </c>
      <c r="AP34" s="111" t="str">
        <f t="shared" si="14"/>
        <v>40%</v>
      </c>
      <c r="AQ34" s="110" t="s">
        <v>171</v>
      </c>
      <c r="AR34" s="110" t="s">
        <v>192</v>
      </c>
      <c r="AS34" s="110" t="s">
        <v>173</v>
      </c>
      <c r="AT34" s="112" t="str">
        <f>IFERROR(IF(AND(AM33="Probabilidad",AM34="Probabilidad"),(AV33-(+AV33*AP34)),IF(AM34="Probabilidad",(L33-(+L33*AP34)),IF(AM34="Impacto",AV33,""))),"")</f>
        <v>7.2%</v>
      </c>
      <c r="AU34" s="113" t="str">
        <f t="shared" si="15"/>
        <v>Muy Baja</v>
      </c>
      <c r="AV34" s="114" t="str">
        <f t="shared" si="16"/>
        <v>7%</v>
      </c>
      <c r="AW34" s="113" t="str">
        <f t="shared" si="17"/>
        <v>Moderado</v>
      </c>
      <c r="AX34" s="114">
        <v>0.6</v>
      </c>
      <c r="AY34" s="115" t="str">
        <f t="shared" si="18"/>
        <v>Moderado</v>
      </c>
      <c r="AZ34" s="116" t="s">
        <v>174</v>
      </c>
      <c r="BA34" s="117"/>
      <c r="BB34" s="118" t="s">
        <v>310</v>
      </c>
      <c r="BC34" s="118" t="s">
        <v>311</v>
      </c>
      <c r="BD34" s="118" t="s">
        <v>302</v>
      </c>
      <c r="BE34" s="118" t="s">
        <v>300</v>
      </c>
      <c r="BF34" s="128" t="s">
        <v>297</v>
      </c>
      <c r="BG34" s="128" t="s">
        <v>35</v>
      </c>
      <c r="BH34" s="118">
        <v>3898.0</v>
      </c>
      <c r="BI34" s="108"/>
      <c r="BJ34" s="133"/>
      <c r="BK34" s="133"/>
      <c r="BL34" s="133"/>
      <c r="BM34" s="133"/>
      <c r="BN34" s="133"/>
      <c r="BO34" s="133"/>
      <c r="BP34" s="133"/>
      <c r="BQ34" s="133"/>
      <c r="BR34" s="133"/>
      <c r="BS34" s="133"/>
      <c r="BT34" s="133"/>
      <c r="BU34" s="133"/>
      <c r="BV34" s="133"/>
      <c r="BW34" s="133"/>
      <c r="BX34" s="133"/>
      <c r="BY34" s="133"/>
      <c r="BZ34" s="133"/>
      <c r="CA34" s="133"/>
      <c r="CB34" s="133"/>
      <c r="CC34" s="133"/>
    </row>
    <row r="35" ht="78.75" customHeight="1">
      <c r="A35" s="100">
        <v>11.0</v>
      </c>
      <c r="B35" s="101" t="s">
        <v>312</v>
      </c>
      <c r="C35" s="101" t="s">
        <v>313</v>
      </c>
      <c r="D35" s="101" t="s">
        <v>314</v>
      </c>
      <c r="E35" s="101" t="s">
        <v>160</v>
      </c>
      <c r="F35" s="101" t="s">
        <v>315</v>
      </c>
      <c r="G35" s="101" t="s">
        <v>316</v>
      </c>
      <c r="H35" s="102" t="s">
        <v>317</v>
      </c>
      <c r="I35" s="101" t="s">
        <v>203</v>
      </c>
      <c r="J35" s="100">
        <v>3758.0</v>
      </c>
      <c r="K35" s="103" t="str">
        <f>IF(J35&lt;=0,"",IF(J35&lt;=2,"Muy Baja",IF(J35&lt;=24,"Baja",IF(J35&lt;=500,"Media",IF(J35&lt;=5000,"Alta","Muy Alta")))))</f>
        <v>Alta</v>
      </c>
      <c r="L35" s="104" t="str">
        <f>IF(K35="","",IF(K35="Muy Baja",0.2,IF(K35="Baja",0.4,IF(K35="Media",0.6,IF(K35="Alta",0.8,IF(K35="Muy Alta",1,))))))</f>
        <v>80%</v>
      </c>
      <c r="M35" s="104" t="s">
        <v>165</v>
      </c>
      <c r="N35" s="104" t="s">
        <v>166</v>
      </c>
      <c r="O35" s="104" t="s">
        <v>166</v>
      </c>
      <c r="P35" s="104" t="s">
        <v>166</v>
      </c>
      <c r="Q35" s="104" t="s">
        <v>166</v>
      </c>
      <c r="R35" s="104" t="s">
        <v>165</v>
      </c>
      <c r="S35" s="104" t="s">
        <v>165</v>
      </c>
      <c r="T35" s="104" t="s">
        <v>165</v>
      </c>
      <c r="U35" s="104" t="s">
        <v>166</v>
      </c>
      <c r="V35" s="104" t="s">
        <v>166</v>
      </c>
      <c r="W35" s="104" t="s">
        <v>165</v>
      </c>
      <c r="X35" s="104" t="s">
        <v>166</v>
      </c>
      <c r="Y35" s="104" t="s">
        <v>166</v>
      </c>
      <c r="Z35" s="104" t="s">
        <v>166</v>
      </c>
      <c r="AA35" s="104" t="s">
        <v>166</v>
      </c>
      <c r="AB35" s="104" t="s">
        <v>166</v>
      </c>
      <c r="AC35" s="104" t="s">
        <v>166</v>
      </c>
      <c r="AD35" s="104" t="s">
        <v>166</v>
      </c>
      <c r="AE35" s="104" t="s">
        <v>166</v>
      </c>
      <c r="AF35" s="134">
        <v>5.0</v>
      </c>
      <c r="AG35" s="106" t="str">
        <f t="shared" si="13"/>
        <v>  5.00 </v>
      </c>
      <c r="AH35" s="103" t="str">
        <f>IF(AG35=5,"Moderado",IF(AG35=10,"Mayor",IF(AG35=20,"Catastrófico",0)))</f>
        <v>Moderado</v>
      </c>
      <c r="AI35" s="104" t="str">
        <f>IF(AH35="","",IF(AH35="Leve",0.2,IF(AH35="Menor",0.4,IF(AH35="Moderado",0.6,IF(AH35="Mayor",0.8,IF(AH35="Catastrófico",1,))))))</f>
        <v>60%</v>
      </c>
      <c r="AJ35" s="107" t="str">
        <f>IF(OR(AND(K35="Muy Baja",AH35="Leve"),AND(K35="Muy Baja",AH35="Menor"),AND(K35="Baja",AH35="Leve")),"Bajo",IF(OR(AND(K35="Muy baja",AH35="Moderado"),AND(K35="Baja",AH35="Menor"),AND(K35="Baja",AH35="Moderado"),AND(K35="Media",AH35="Leve"),AND(K35="Media",AH35="Menor"),AND(K35="Media",AH35="Moderado"),AND(K35="Alta",AH35="Leve"),AND(K35="Alta",AH35="Menor")),"Moderado",IF(OR(AND(K35="Muy Baja",AH35="Mayor"),AND(K35="Baja",AH35="Mayor"),AND(K35="Media",AH35="Mayor"),AND(K35="Alta",AH35="Moderado"),AND(K35="Alta",AH35="Mayor"),AND(K35="Muy Alta",AH35="Leve"),AND(K35="Muy Alta",AH35="Menor"),AND(K35="Muy Alta",AH35="Moderado"),AND(K35="Muy Alta",AH35="Mayor")),"Alto",IF(OR(AND(K35="Muy Baja",AH35="Catastrófico"),AND(K35="Baja",AH35="Catastrófico"),AND(K35="Media",AH35="Catastrófico"),AND(K35="Alta",AH35="Catastrófico"),AND(K35="Muy Alta",AH35="Catastrófico")),"Extremo",""))))</f>
        <v>Alto</v>
      </c>
      <c r="AK35" s="108">
        <v>1.0</v>
      </c>
      <c r="AL35" s="135" t="s">
        <v>318</v>
      </c>
      <c r="AM35" s="108" t="s">
        <v>168</v>
      </c>
      <c r="AN35" s="110" t="s">
        <v>169</v>
      </c>
      <c r="AO35" s="110" t="s">
        <v>170</v>
      </c>
      <c r="AP35" s="111" t="str">
        <f t="shared" si="14"/>
        <v>40%</v>
      </c>
      <c r="AQ35" s="110" t="s">
        <v>171</v>
      </c>
      <c r="AR35" s="110" t="s">
        <v>192</v>
      </c>
      <c r="AS35" s="110" t="s">
        <v>173</v>
      </c>
      <c r="AT35" s="112">
        <v>0.48</v>
      </c>
      <c r="AU35" s="113" t="str">
        <f t="shared" si="15"/>
        <v>Media</v>
      </c>
      <c r="AV35" s="114" t="str">
        <f t="shared" si="16"/>
        <v>48%</v>
      </c>
      <c r="AW35" s="113" t="str">
        <f t="shared" si="17"/>
        <v>Moderado</v>
      </c>
      <c r="AX35" s="114" t="str">
        <f>IFERROR(IF(AM35="Impacto",(AI35-(+AI35*AP35)),IF(AM35="Probabilidad",AI35,"")),"")</f>
        <v>60%</v>
      </c>
      <c r="AY35" s="115" t="str">
        <f t="shared" si="18"/>
        <v>Moderado</v>
      </c>
      <c r="AZ35" s="116" t="s">
        <v>174</v>
      </c>
      <c r="BA35" s="117"/>
      <c r="BB35" s="118" t="s">
        <v>319</v>
      </c>
      <c r="BC35" s="118" t="s">
        <v>320</v>
      </c>
      <c r="BD35" s="118" t="s">
        <v>321</v>
      </c>
      <c r="BE35" s="118" t="s">
        <v>322</v>
      </c>
      <c r="BF35" s="128">
        <v>44530.0</v>
      </c>
      <c r="BG35" s="128">
        <v>44530.0</v>
      </c>
      <c r="BH35" s="118"/>
      <c r="BI35" s="108"/>
      <c r="BJ35" s="54"/>
      <c r="BK35" s="54"/>
      <c r="BL35" s="54"/>
      <c r="BM35" s="54"/>
      <c r="BN35" s="54"/>
      <c r="BO35" s="54"/>
      <c r="BP35" s="54"/>
      <c r="BQ35" s="54"/>
      <c r="BR35" s="54"/>
      <c r="BS35" s="54"/>
      <c r="BT35" s="54"/>
      <c r="BU35" s="54"/>
      <c r="BV35" s="54"/>
      <c r="BW35" s="54"/>
      <c r="BX35" s="54"/>
      <c r="BY35" s="54"/>
      <c r="BZ35" s="54"/>
      <c r="CA35" s="54"/>
      <c r="CB35" s="54"/>
      <c r="CC35" s="54"/>
    </row>
    <row r="36" ht="78.75" customHeight="1">
      <c r="A36" s="121"/>
      <c r="B36" s="121"/>
      <c r="C36" s="121"/>
      <c r="D36" s="121"/>
      <c r="E36" s="121"/>
      <c r="F36" s="94"/>
      <c r="G36" s="121"/>
      <c r="H36" s="121"/>
      <c r="I36" s="121"/>
      <c r="J36" s="121"/>
      <c r="K36" s="121"/>
      <c r="L36" s="121"/>
      <c r="M36" s="121"/>
      <c r="N36" s="121"/>
      <c r="O36" s="121"/>
      <c r="P36" s="121"/>
      <c r="Q36" s="121"/>
      <c r="R36" s="121"/>
      <c r="S36" s="121"/>
      <c r="T36" s="121"/>
      <c r="U36" s="121"/>
      <c r="V36" s="121"/>
      <c r="W36" s="121"/>
      <c r="X36" s="121"/>
      <c r="Y36" s="121"/>
      <c r="Z36" s="121"/>
      <c r="AA36" s="121"/>
      <c r="AB36" s="121"/>
      <c r="AC36" s="121"/>
      <c r="AD36" s="121"/>
      <c r="AE36" s="121"/>
      <c r="AF36" s="121"/>
      <c r="AG36" s="121"/>
      <c r="AH36" s="121"/>
      <c r="AI36" s="121"/>
      <c r="AJ36" s="121"/>
      <c r="AK36" s="108">
        <v>2.0</v>
      </c>
      <c r="AL36" s="135" t="s">
        <v>323</v>
      </c>
      <c r="AM36" s="108" t="s">
        <v>168</v>
      </c>
      <c r="AN36" s="110" t="s">
        <v>169</v>
      </c>
      <c r="AO36" s="110" t="s">
        <v>170</v>
      </c>
      <c r="AP36" s="111" t="str">
        <f t="shared" si="14"/>
        <v>40%</v>
      </c>
      <c r="AQ36" s="110" t="s">
        <v>171</v>
      </c>
      <c r="AR36" s="110" t="s">
        <v>192</v>
      </c>
      <c r="AS36" s="110" t="s">
        <v>173</v>
      </c>
      <c r="AT36" s="112" t="str">
        <f t="shared" ref="AT36:AT39" si="19">IFERROR(IF(AND(AM35="Probabilidad",AM36="Probabilidad"),(AV35-(+AV35*AP36)),IF(AM36="Probabilidad",(L35-(+L35*AP36)),IF(AM36="Impacto",AV35,""))),"")</f>
        <v>28.8%</v>
      </c>
      <c r="AU36" s="113" t="str">
        <f t="shared" si="15"/>
        <v>Baja</v>
      </c>
      <c r="AV36" s="114" t="str">
        <f t="shared" si="16"/>
        <v>29%</v>
      </c>
      <c r="AW36" s="113" t="str">
        <f t="shared" si="17"/>
        <v>Moderado</v>
      </c>
      <c r="AX36" s="114">
        <v>0.6</v>
      </c>
      <c r="AY36" s="115" t="str">
        <f t="shared" si="18"/>
        <v>Moderado</v>
      </c>
      <c r="AZ36" s="116" t="s">
        <v>174</v>
      </c>
      <c r="BA36" s="117"/>
      <c r="BB36" s="118" t="s">
        <v>319</v>
      </c>
      <c r="BC36" s="118" t="s">
        <v>320</v>
      </c>
      <c r="BD36" s="118" t="s">
        <v>321</v>
      </c>
      <c r="BE36" s="118" t="s">
        <v>322</v>
      </c>
      <c r="BF36" s="128">
        <v>44377.0</v>
      </c>
      <c r="BG36" s="128">
        <v>44377.0</v>
      </c>
      <c r="BH36" s="118"/>
      <c r="BI36" s="108"/>
      <c r="BJ36" s="54"/>
      <c r="BK36" s="54"/>
      <c r="BL36" s="54"/>
      <c r="BM36" s="54"/>
      <c r="BN36" s="54"/>
      <c r="BO36" s="54"/>
      <c r="BP36" s="54"/>
      <c r="BQ36" s="54"/>
      <c r="BR36" s="54"/>
      <c r="BS36" s="54"/>
      <c r="BT36" s="54"/>
      <c r="BU36" s="54"/>
      <c r="BV36" s="54"/>
      <c r="BW36" s="54"/>
      <c r="BX36" s="54"/>
      <c r="BY36" s="54"/>
      <c r="BZ36" s="54"/>
      <c r="CA36" s="54"/>
      <c r="CB36" s="54"/>
      <c r="CC36" s="54"/>
    </row>
    <row r="37" ht="78.75" customHeight="1">
      <c r="A37" s="121"/>
      <c r="B37" s="121"/>
      <c r="C37" s="121"/>
      <c r="D37" s="121"/>
      <c r="E37" s="121"/>
      <c r="F37" s="123" t="s">
        <v>324</v>
      </c>
      <c r="G37" s="121"/>
      <c r="H37" s="121"/>
      <c r="I37" s="121"/>
      <c r="J37" s="121"/>
      <c r="K37" s="121"/>
      <c r="L37" s="121"/>
      <c r="M37" s="121"/>
      <c r="N37" s="121"/>
      <c r="O37" s="121"/>
      <c r="P37" s="121"/>
      <c r="Q37" s="121"/>
      <c r="R37" s="121"/>
      <c r="S37" s="121"/>
      <c r="T37" s="121"/>
      <c r="U37" s="121"/>
      <c r="V37" s="121"/>
      <c r="W37" s="121"/>
      <c r="X37" s="121"/>
      <c r="Y37" s="121"/>
      <c r="Z37" s="121"/>
      <c r="AA37" s="121"/>
      <c r="AB37" s="121"/>
      <c r="AC37" s="121"/>
      <c r="AD37" s="121"/>
      <c r="AE37" s="121"/>
      <c r="AF37" s="121"/>
      <c r="AG37" s="121"/>
      <c r="AH37" s="121"/>
      <c r="AI37" s="121"/>
      <c r="AJ37" s="121"/>
      <c r="AK37" s="108">
        <v>3.0</v>
      </c>
      <c r="AL37" s="135" t="s">
        <v>325</v>
      </c>
      <c r="AM37" s="108" t="s">
        <v>168</v>
      </c>
      <c r="AN37" s="110" t="s">
        <v>169</v>
      </c>
      <c r="AO37" s="110" t="s">
        <v>170</v>
      </c>
      <c r="AP37" s="111" t="str">
        <f t="shared" si="14"/>
        <v>40%</v>
      </c>
      <c r="AQ37" s="110" t="s">
        <v>171</v>
      </c>
      <c r="AR37" s="110" t="s">
        <v>192</v>
      </c>
      <c r="AS37" s="110" t="s">
        <v>173</v>
      </c>
      <c r="AT37" s="112" t="str">
        <f t="shared" si="19"/>
        <v>17.3%</v>
      </c>
      <c r="AU37" s="113" t="str">
        <f t="shared" si="15"/>
        <v>Muy Baja</v>
      </c>
      <c r="AV37" s="114" t="str">
        <f t="shared" si="16"/>
        <v>17%</v>
      </c>
      <c r="AW37" s="113" t="str">
        <f t="shared" si="17"/>
        <v>Moderado</v>
      </c>
      <c r="AX37" s="114">
        <v>0.6</v>
      </c>
      <c r="AY37" s="115" t="str">
        <f t="shared" si="18"/>
        <v>Moderado</v>
      </c>
      <c r="AZ37" s="116" t="s">
        <v>174</v>
      </c>
      <c r="BA37" s="117"/>
      <c r="BB37" s="118" t="s">
        <v>319</v>
      </c>
      <c r="BC37" s="118" t="s">
        <v>320</v>
      </c>
      <c r="BD37" s="118" t="s">
        <v>321</v>
      </c>
      <c r="BE37" s="118" t="s">
        <v>322</v>
      </c>
      <c r="BF37" s="128">
        <v>44530.0</v>
      </c>
      <c r="BG37" s="128">
        <v>44530.0</v>
      </c>
      <c r="BH37" s="118"/>
      <c r="BI37" s="108"/>
      <c r="BJ37" s="54"/>
      <c r="BK37" s="54"/>
      <c r="BL37" s="54"/>
      <c r="BM37" s="54"/>
      <c r="BN37" s="54"/>
      <c r="BO37" s="54"/>
      <c r="BP37" s="54"/>
      <c r="BQ37" s="54"/>
      <c r="BR37" s="54"/>
      <c r="BS37" s="54"/>
      <c r="BT37" s="54"/>
      <c r="BU37" s="54"/>
      <c r="BV37" s="54"/>
      <c r="BW37" s="54"/>
      <c r="BX37" s="54"/>
      <c r="BY37" s="54"/>
      <c r="BZ37" s="54"/>
      <c r="CA37" s="54"/>
      <c r="CB37" s="54"/>
      <c r="CC37" s="54"/>
    </row>
    <row r="38" ht="78.75" customHeight="1">
      <c r="A38" s="121"/>
      <c r="B38" s="121"/>
      <c r="C38" s="121"/>
      <c r="D38" s="121"/>
      <c r="E38" s="121"/>
      <c r="F38" s="121"/>
      <c r="G38" s="121"/>
      <c r="H38" s="121"/>
      <c r="I38" s="121"/>
      <c r="J38" s="121"/>
      <c r="K38" s="121"/>
      <c r="L38" s="121"/>
      <c r="M38" s="121"/>
      <c r="N38" s="121"/>
      <c r="O38" s="121"/>
      <c r="P38" s="121"/>
      <c r="Q38" s="121"/>
      <c r="R38" s="121"/>
      <c r="S38" s="121"/>
      <c r="T38" s="121"/>
      <c r="U38" s="121"/>
      <c r="V38" s="121"/>
      <c r="W38" s="121"/>
      <c r="X38" s="121"/>
      <c r="Y38" s="121"/>
      <c r="Z38" s="121"/>
      <c r="AA38" s="121"/>
      <c r="AB38" s="121"/>
      <c r="AC38" s="121"/>
      <c r="AD38" s="121"/>
      <c r="AE38" s="121"/>
      <c r="AF38" s="121"/>
      <c r="AG38" s="121"/>
      <c r="AH38" s="121"/>
      <c r="AI38" s="121"/>
      <c r="AJ38" s="121"/>
      <c r="AK38" s="108">
        <v>4.0</v>
      </c>
      <c r="AL38" s="135" t="s">
        <v>326</v>
      </c>
      <c r="AM38" s="108" t="s">
        <v>168</v>
      </c>
      <c r="AN38" s="110" t="s">
        <v>169</v>
      </c>
      <c r="AO38" s="110" t="s">
        <v>170</v>
      </c>
      <c r="AP38" s="111" t="str">
        <f t="shared" si="14"/>
        <v>40%</v>
      </c>
      <c r="AQ38" s="110" t="s">
        <v>171</v>
      </c>
      <c r="AR38" s="110" t="s">
        <v>192</v>
      </c>
      <c r="AS38" s="110" t="s">
        <v>173</v>
      </c>
      <c r="AT38" s="112" t="str">
        <f t="shared" si="19"/>
        <v>10.4%</v>
      </c>
      <c r="AU38" s="113" t="str">
        <f t="shared" si="15"/>
        <v>Muy Baja</v>
      </c>
      <c r="AV38" s="114" t="str">
        <f t="shared" si="16"/>
        <v>10%</v>
      </c>
      <c r="AW38" s="113" t="str">
        <f t="shared" si="17"/>
        <v>Moderado</v>
      </c>
      <c r="AX38" s="114">
        <v>0.6</v>
      </c>
      <c r="AY38" s="115" t="str">
        <f t="shared" si="18"/>
        <v>Moderado</v>
      </c>
      <c r="AZ38" s="116" t="s">
        <v>174</v>
      </c>
      <c r="BA38" s="117"/>
      <c r="BB38" s="118" t="s">
        <v>319</v>
      </c>
      <c r="BC38" s="118" t="s">
        <v>320</v>
      </c>
      <c r="BD38" s="118" t="s">
        <v>321</v>
      </c>
      <c r="BE38" s="118" t="s">
        <v>322</v>
      </c>
      <c r="BF38" s="128">
        <v>44530.0</v>
      </c>
      <c r="BG38" s="128">
        <v>44530.0</v>
      </c>
      <c r="BH38" s="118"/>
      <c r="BI38" s="108"/>
      <c r="BJ38" s="54"/>
      <c r="BK38" s="54"/>
      <c r="BL38" s="54"/>
      <c r="BM38" s="54"/>
      <c r="BN38" s="54"/>
      <c r="BO38" s="54"/>
      <c r="BP38" s="54"/>
      <c r="BQ38" s="54"/>
      <c r="BR38" s="54"/>
      <c r="BS38" s="54"/>
      <c r="BT38" s="54"/>
      <c r="BU38" s="54"/>
      <c r="BV38" s="54"/>
      <c r="BW38" s="54"/>
      <c r="BX38" s="54"/>
      <c r="BY38" s="54"/>
      <c r="BZ38" s="54"/>
      <c r="CA38" s="54"/>
      <c r="CB38" s="54"/>
      <c r="CC38" s="54"/>
    </row>
    <row r="39" ht="78.75" customHeight="1">
      <c r="A39" s="121"/>
      <c r="B39" s="94"/>
      <c r="C39" s="94"/>
      <c r="D39" s="94"/>
      <c r="E39" s="94"/>
      <c r="F39" s="94"/>
      <c r="G39" s="94"/>
      <c r="H39" s="94"/>
      <c r="I39" s="94"/>
      <c r="J39" s="94"/>
      <c r="K39" s="94"/>
      <c r="L39" s="94"/>
      <c r="M39" s="94"/>
      <c r="N39" s="94"/>
      <c r="O39" s="94"/>
      <c r="P39" s="94"/>
      <c r="Q39" s="94"/>
      <c r="R39" s="94"/>
      <c r="S39" s="94"/>
      <c r="T39" s="94"/>
      <c r="U39" s="94"/>
      <c r="V39" s="94"/>
      <c r="W39" s="94"/>
      <c r="X39" s="94"/>
      <c r="Y39" s="94"/>
      <c r="Z39" s="94"/>
      <c r="AA39" s="94"/>
      <c r="AB39" s="94"/>
      <c r="AC39" s="94"/>
      <c r="AD39" s="94"/>
      <c r="AE39" s="94"/>
      <c r="AF39" s="94"/>
      <c r="AG39" s="94"/>
      <c r="AH39" s="94"/>
      <c r="AI39" s="121"/>
      <c r="AJ39" s="121"/>
      <c r="AK39" s="108">
        <v>5.0</v>
      </c>
      <c r="AL39" s="135" t="s">
        <v>327</v>
      </c>
      <c r="AM39" s="108" t="s">
        <v>168</v>
      </c>
      <c r="AN39" s="110" t="s">
        <v>169</v>
      </c>
      <c r="AO39" s="110" t="s">
        <v>170</v>
      </c>
      <c r="AP39" s="111" t="str">
        <f t="shared" si="14"/>
        <v>40%</v>
      </c>
      <c r="AQ39" s="110" t="s">
        <v>171</v>
      </c>
      <c r="AR39" s="110" t="s">
        <v>192</v>
      </c>
      <c r="AS39" s="110" t="s">
        <v>173</v>
      </c>
      <c r="AT39" s="112" t="str">
        <f t="shared" si="19"/>
        <v>6.2%</v>
      </c>
      <c r="AU39" s="113" t="str">
        <f t="shared" si="15"/>
        <v>Muy Baja</v>
      </c>
      <c r="AV39" s="114" t="str">
        <f t="shared" si="16"/>
        <v>6%</v>
      </c>
      <c r="AW39" s="113" t="str">
        <f t="shared" si="17"/>
        <v>Moderado</v>
      </c>
      <c r="AX39" s="114">
        <v>0.6</v>
      </c>
      <c r="AY39" s="115" t="str">
        <f t="shared" si="18"/>
        <v>Moderado</v>
      </c>
      <c r="AZ39" s="116" t="s">
        <v>174</v>
      </c>
      <c r="BA39" s="117"/>
      <c r="BB39" s="118" t="s">
        <v>328</v>
      </c>
      <c r="BC39" s="118" t="s">
        <v>329</v>
      </c>
      <c r="BD39" s="118" t="s">
        <v>81</v>
      </c>
      <c r="BE39" s="118" t="s">
        <v>330</v>
      </c>
      <c r="BF39" s="128">
        <v>44561.0</v>
      </c>
      <c r="BG39" s="128">
        <v>44561.0</v>
      </c>
      <c r="BH39" s="118"/>
      <c r="BI39" s="108"/>
      <c r="BJ39" s="133"/>
      <c r="BK39" s="133"/>
      <c r="BL39" s="133"/>
      <c r="BM39" s="133"/>
      <c r="BN39" s="133"/>
      <c r="BO39" s="133"/>
      <c r="BP39" s="133"/>
      <c r="BQ39" s="133"/>
      <c r="BR39" s="133"/>
      <c r="BS39" s="133"/>
      <c r="BT39" s="133"/>
      <c r="BU39" s="133"/>
      <c r="BV39" s="133"/>
      <c r="BW39" s="133"/>
      <c r="BX39" s="133"/>
      <c r="BY39" s="133"/>
      <c r="BZ39" s="133"/>
      <c r="CA39" s="133"/>
      <c r="CB39" s="133"/>
      <c r="CC39" s="133"/>
    </row>
    <row r="40" ht="78.75" customHeight="1">
      <c r="A40" s="100">
        <v>12.0</v>
      </c>
      <c r="B40" s="101" t="s">
        <v>312</v>
      </c>
      <c r="C40" s="101" t="s">
        <v>313</v>
      </c>
      <c r="D40" s="101" t="s">
        <v>331</v>
      </c>
      <c r="E40" s="101" t="s">
        <v>160</v>
      </c>
      <c r="F40" s="101" t="s">
        <v>332</v>
      </c>
      <c r="G40" s="101" t="s">
        <v>333</v>
      </c>
      <c r="H40" s="102" t="s">
        <v>334</v>
      </c>
      <c r="I40" s="101" t="s">
        <v>203</v>
      </c>
      <c r="J40" s="100">
        <v>3758.0</v>
      </c>
      <c r="K40" s="103" t="str">
        <f>IF(J40&lt;=0,"",IF(J40&lt;=2,"Muy Baja",IF(J40&lt;=24,"Baja",IF(J40&lt;=500,"Media",IF(J40&lt;=5000,"Alta","Muy Alta")))))</f>
        <v>Alta</v>
      </c>
      <c r="L40" s="104" t="str">
        <f>IF(K40="","",IF(K40="Muy Baja",0.2,IF(K40="Baja",0.4,IF(K40="Media",0.6,IF(K40="Alta",0.8,IF(K40="Muy Alta",1,))))))</f>
        <v>80%</v>
      </c>
      <c r="M40" s="104" t="s">
        <v>165</v>
      </c>
      <c r="N40" s="104" t="s">
        <v>165</v>
      </c>
      <c r="O40" s="104" t="s">
        <v>165</v>
      </c>
      <c r="P40" s="104" t="s">
        <v>166</v>
      </c>
      <c r="Q40" s="104" t="s">
        <v>166</v>
      </c>
      <c r="R40" s="104" t="s">
        <v>165</v>
      </c>
      <c r="S40" s="104" t="s">
        <v>165</v>
      </c>
      <c r="T40" s="104" t="s">
        <v>166</v>
      </c>
      <c r="U40" s="104" t="s">
        <v>166</v>
      </c>
      <c r="V40" s="104" t="s">
        <v>166</v>
      </c>
      <c r="W40" s="104" t="s">
        <v>165</v>
      </c>
      <c r="X40" s="104" t="s">
        <v>165</v>
      </c>
      <c r="Y40" s="104" t="s">
        <v>165</v>
      </c>
      <c r="Z40" s="104" t="s">
        <v>166</v>
      </c>
      <c r="AA40" s="104" t="s">
        <v>165</v>
      </c>
      <c r="AB40" s="104" t="s">
        <v>166</v>
      </c>
      <c r="AC40" s="104" t="s">
        <v>166</v>
      </c>
      <c r="AD40" s="104" t="s">
        <v>166</v>
      </c>
      <c r="AE40" s="104" t="s">
        <v>166</v>
      </c>
      <c r="AF40" s="134">
        <v>9.0</v>
      </c>
      <c r="AG40" s="106">
        <v>5.0</v>
      </c>
      <c r="AH40" s="103" t="str">
        <f>IF(AG40=5,"Moderado",IF(AG40=10,"Mayor",IF(AG40=20,"Catastrófico",0)))</f>
        <v>Moderado</v>
      </c>
      <c r="AI40" s="104" t="str">
        <f>IF(AH40="","",IF(AH40="Leve",0.2,IF(AH40="Menor",0.4,IF(AH40="Moderado",0.6,IF(AH40="Mayor",0.8,IF(AH40="Catastrófico",1,))))))</f>
        <v>60%</v>
      </c>
      <c r="AJ40" s="107" t="str">
        <f>IF(OR(AND(K40="Muy Baja",AH40="Leve"),AND(K40="Muy Baja",AH40="Menor"),AND(K40="Baja",AH40="Leve")),"Bajo",IF(OR(AND(K40="Muy baja",AH40="Moderado"),AND(K40="Baja",AH40="Menor"),AND(K40="Baja",AH40="Moderado"),AND(K40="Media",AH40="Leve"),AND(K40="Media",AH40="Menor"),AND(K40="Media",AH40="Moderado"),AND(K40="Alta",AH40="Leve"),AND(K40="Alta",AH40="Menor")),"Moderado",IF(OR(AND(K40="Muy Baja",AH40="Mayor"),AND(K40="Baja",AH40="Mayor"),AND(K40="Media",AH40="Mayor"),AND(K40="Alta",AH40="Moderado"),AND(K40="Alta",AH40="Mayor"),AND(K40="Muy Alta",AH40="Leve"),AND(K40="Muy Alta",AH40="Menor"),AND(K40="Muy Alta",AH40="Moderado"),AND(K40="Muy Alta",AH40="Mayor")),"Alto",IF(OR(AND(K40="Muy Baja",AH40="Catastrófico"),AND(K40="Baja",AH40="Catastrófico"),AND(K40="Media",AH40="Catastrófico"),AND(K40="Alta",AH40="Catastrófico"),AND(K40="Muy Alta",AH40="Catastrófico")),"Extremo",""))))</f>
        <v>Alto</v>
      </c>
      <c r="AK40" s="108">
        <v>1.0</v>
      </c>
      <c r="AL40" s="136" t="s">
        <v>335</v>
      </c>
      <c r="AM40" s="108" t="s">
        <v>168</v>
      </c>
      <c r="AN40" s="110" t="s">
        <v>169</v>
      </c>
      <c r="AO40" s="110" t="s">
        <v>170</v>
      </c>
      <c r="AP40" s="111" t="str">
        <f t="shared" si="14"/>
        <v>40%</v>
      </c>
      <c r="AQ40" s="110" t="s">
        <v>171</v>
      </c>
      <c r="AR40" s="110" t="s">
        <v>192</v>
      </c>
      <c r="AS40" s="110" t="s">
        <v>173</v>
      </c>
      <c r="AT40" s="112" t="str">
        <f>IFERROR(IF(AM40="Probabilidad",(L40-(+L40*AP40)),IF(AM40="Impacto",L40,"")),"")</f>
        <v>48.0%</v>
      </c>
      <c r="AU40" s="113" t="str">
        <f t="shared" si="15"/>
        <v>Media</v>
      </c>
      <c r="AV40" s="114" t="str">
        <f t="shared" si="16"/>
        <v>48%</v>
      </c>
      <c r="AW40" s="113" t="str">
        <f t="shared" si="17"/>
        <v>Moderado</v>
      </c>
      <c r="AX40" s="114" t="str">
        <f>IFERROR(IF(AM40="Impacto",(AI40-(+AI40*AP40)),IF(AM40="Probabilidad",AI40,"")),"")</f>
        <v>60%</v>
      </c>
      <c r="AY40" s="115" t="str">
        <f t="shared" si="18"/>
        <v>Moderado</v>
      </c>
      <c r="AZ40" s="116" t="s">
        <v>174</v>
      </c>
      <c r="BA40" s="117"/>
      <c r="BB40" s="118" t="s">
        <v>319</v>
      </c>
      <c r="BC40" s="118" t="s">
        <v>320</v>
      </c>
      <c r="BD40" s="118" t="s">
        <v>321</v>
      </c>
      <c r="BE40" s="118" t="s">
        <v>322</v>
      </c>
      <c r="BF40" s="128">
        <v>44530.0</v>
      </c>
      <c r="BG40" s="128">
        <v>44530.0</v>
      </c>
      <c r="BH40" s="108"/>
      <c r="BI40" s="108"/>
      <c r="BJ40" s="54"/>
      <c r="BK40" s="54"/>
      <c r="BL40" s="54"/>
      <c r="BM40" s="54"/>
      <c r="BN40" s="54"/>
      <c r="BO40" s="54"/>
      <c r="BP40" s="54"/>
      <c r="BQ40" s="54"/>
      <c r="BR40" s="54"/>
      <c r="BS40" s="54"/>
      <c r="BT40" s="54"/>
      <c r="BU40" s="54"/>
      <c r="BV40" s="54"/>
      <c r="BW40" s="54"/>
      <c r="BX40" s="54"/>
      <c r="BY40" s="54"/>
      <c r="BZ40" s="54"/>
      <c r="CA40" s="54"/>
      <c r="CB40" s="54"/>
      <c r="CC40" s="54"/>
    </row>
    <row r="41" ht="78.75" customHeight="1">
      <c r="A41" s="121"/>
      <c r="B41" s="121"/>
      <c r="C41" s="121"/>
      <c r="D41" s="121"/>
      <c r="E41" s="121"/>
      <c r="F41" s="121"/>
      <c r="G41" s="121"/>
      <c r="H41" s="121"/>
      <c r="I41" s="121"/>
      <c r="J41" s="121"/>
      <c r="K41" s="121"/>
      <c r="L41" s="121"/>
      <c r="M41" s="121"/>
      <c r="N41" s="121"/>
      <c r="O41" s="121"/>
      <c r="P41" s="121"/>
      <c r="Q41" s="121"/>
      <c r="R41" s="121"/>
      <c r="S41" s="121"/>
      <c r="T41" s="121"/>
      <c r="U41" s="121"/>
      <c r="V41" s="121"/>
      <c r="W41" s="121"/>
      <c r="X41" s="121"/>
      <c r="Y41" s="121"/>
      <c r="Z41" s="121"/>
      <c r="AA41" s="121"/>
      <c r="AB41" s="121"/>
      <c r="AC41" s="121"/>
      <c r="AD41" s="121"/>
      <c r="AE41" s="121"/>
      <c r="AF41" s="121"/>
      <c r="AG41" s="106" t="str">
        <f t="shared" ref="AG41:AG45" si="20">VALUE(IF(AF41&lt;=5,5,IF(AND(AF41&gt;5,AF41&lt;=11),10,IF(AF41&gt;11,20,0))))</f>
        <v>  5.00 </v>
      </c>
      <c r="AH41" s="121"/>
      <c r="AI41" s="121"/>
      <c r="AJ41" s="121"/>
      <c r="AK41" s="108">
        <v>2.0</v>
      </c>
      <c r="AL41" s="136" t="s">
        <v>336</v>
      </c>
      <c r="AM41" s="108" t="s">
        <v>168</v>
      </c>
      <c r="AN41" s="110" t="s">
        <v>169</v>
      </c>
      <c r="AO41" s="110" t="s">
        <v>170</v>
      </c>
      <c r="AP41" s="111" t="str">
        <f t="shared" si="14"/>
        <v>40%</v>
      </c>
      <c r="AQ41" s="110" t="s">
        <v>171</v>
      </c>
      <c r="AR41" s="110" t="s">
        <v>192</v>
      </c>
      <c r="AS41" s="110" t="s">
        <v>173</v>
      </c>
      <c r="AT41" s="112">
        <v>0.28</v>
      </c>
      <c r="AU41" s="113" t="str">
        <f t="shared" si="15"/>
        <v>Baja</v>
      </c>
      <c r="AV41" s="114">
        <v>0.29</v>
      </c>
      <c r="AW41" s="113" t="str">
        <f t="shared" si="17"/>
        <v>Moderado</v>
      </c>
      <c r="AX41" s="114">
        <v>0.6</v>
      </c>
      <c r="AY41" s="115" t="str">
        <f t="shared" si="18"/>
        <v>Moderado</v>
      </c>
      <c r="AZ41" s="116" t="s">
        <v>174</v>
      </c>
      <c r="BA41" s="117"/>
      <c r="BB41" s="118" t="s">
        <v>319</v>
      </c>
      <c r="BC41" s="118" t="s">
        <v>320</v>
      </c>
      <c r="BD41" s="118" t="s">
        <v>321</v>
      </c>
      <c r="BE41" s="118" t="s">
        <v>322</v>
      </c>
      <c r="BF41" s="128">
        <v>44530.0</v>
      </c>
      <c r="BG41" s="128">
        <v>44530.0</v>
      </c>
      <c r="BH41" s="108"/>
      <c r="BI41" s="108"/>
      <c r="BJ41" s="54"/>
      <c r="BK41" s="54"/>
      <c r="BL41" s="54"/>
      <c r="BM41" s="54"/>
      <c r="BN41" s="54"/>
      <c r="BO41" s="54"/>
      <c r="BP41" s="54"/>
      <c r="BQ41" s="54"/>
      <c r="BR41" s="54"/>
      <c r="BS41" s="54"/>
      <c r="BT41" s="54"/>
      <c r="BU41" s="54"/>
      <c r="BV41" s="54"/>
      <c r="BW41" s="54"/>
      <c r="BX41" s="54"/>
      <c r="BY41" s="54"/>
      <c r="BZ41" s="54"/>
      <c r="CA41" s="54"/>
      <c r="CB41" s="54"/>
      <c r="CC41" s="54"/>
    </row>
    <row r="42" ht="99.0" customHeight="1">
      <c r="A42" s="121"/>
      <c r="B42" s="121"/>
      <c r="C42" s="121"/>
      <c r="D42" s="121"/>
      <c r="E42" s="121"/>
      <c r="F42" s="121"/>
      <c r="G42" s="121"/>
      <c r="H42" s="121"/>
      <c r="I42" s="121"/>
      <c r="J42" s="121"/>
      <c r="K42" s="121"/>
      <c r="L42" s="121"/>
      <c r="M42" s="121"/>
      <c r="N42" s="121"/>
      <c r="O42" s="121"/>
      <c r="P42" s="121"/>
      <c r="Q42" s="121"/>
      <c r="R42" s="121"/>
      <c r="S42" s="121"/>
      <c r="T42" s="121"/>
      <c r="U42" s="121"/>
      <c r="V42" s="121"/>
      <c r="W42" s="121"/>
      <c r="X42" s="121"/>
      <c r="Y42" s="121"/>
      <c r="Z42" s="121"/>
      <c r="AA42" s="121"/>
      <c r="AB42" s="121"/>
      <c r="AC42" s="121"/>
      <c r="AD42" s="121"/>
      <c r="AE42" s="121"/>
      <c r="AF42" s="121"/>
      <c r="AG42" s="106" t="str">
        <f t="shared" si="20"/>
        <v>  5.00 </v>
      </c>
      <c r="AH42" s="121"/>
      <c r="AI42" s="121"/>
      <c r="AJ42" s="121"/>
      <c r="AK42" s="108">
        <v>3.0</v>
      </c>
      <c r="AL42" s="136" t="s">
        <v>337</v>
      </c>
      <c r="AM42" s="108" t="s">
        <v>168</v>
      </c>
      <c r="AN42" s="110" t="s">
        <v>169</v>
      </c>
      <c r="AO42" s="110" t="s">
        <v>170</v>
      </c>
      <c r="AP42" s="111" t="str">
        <f t="shared" si="14"/>
        <v>40%</v>
      </c>
      <c r="AQ42" s="110" t="s">
        <v>268</v>
      </c>
      <c r="AR42" s="110" t="s">
        <v>192</v>
      </c>
      <c r="AS42" s="110" t="s">
        <v>173</v>
      </c>
      <c r="AT42" s="112">
        <v>0.173</v>
      </c>
      <c r="AU42" s="113" t="str">
        <f t="shared" si="15"/>
        <v>Muy Baja</v>
      </c>
      <c r="AV42" s="114">
        <v>0.17</v>
      </c>
      <c r="AW42" s="113" t="str">
        <f t="shared" si="17"/>
        <v>Moderado</v>
      </c>
      <c r="AX42" s="114">
        <v>0.6</v>
      </c>
      <c r="AY42" s="115" t="str">
        <f t="shared" si="18"/>
        <v>Moderado</v>
      </c>
      <c r="AZ42" s="116" t="s">
        <v>174</v>
      </c>
      <c r="BA42" s="117"/>
      <c r="BB42" s="118" t="s">
        <v>328</v>
      </c>
      <c r="BC42" s="118" t="s">
        <v>338</v>
      </c>
      <c r="BD42" s="118" t="s">
        <v>339</v>
      </c>
      <c r="BE42" s="118" t="s">
        <v>330</v>
      </c>
      <c r="BF42" s="128">
        <v>44561.0</v>
      </c>
      <c r="BG42" s="128">
        <v>44561.0</v>
      </c>
      <c r="BH42" s="108"/>
      <c r="BI42" s="108"/>
      <c r="BJ42" s="54"/>
      <c r="BK42" s="54"/>
      <c r="BL42" s="54"/>
      <c r="BM42" s="54"/>
      <c r="BN42" s="54"/>
      <c r="BO42" s="54"/>
      <c r="BP42" s="54"/>
      <c r="BQ42" s="54"/>
      <c r="BR42" s="54"/>
      <c r="BS42" s="54"/>
      <c r="BT42" s="54"/>
      <c r="BU42" s="54"/>
      <c r="BV42" s="54"/>
      <c r="BW42" s="54"/>
      <c r="BX42" s="54"/>
      <c r="BY42" s="54"/>
      <c r="BZ42" s="54"/>
      <c r="CA42" s="54"/>
      <c r="CB42" s="54"/>
      <c r="CC42" s="54"/>
    </row>
    <row r="43" ht="121.5" customHeight="1">
      <c r="A43" s="121"/>
      <c r="B43" s="121"/>
      <c r="C43" s="121"/>
      <c r="D43" s="121"/>
      <c r="E43" s="121"/>
      <c r="F43" s="94"/>
      <c r="G43" s="94"/>
      <c r="H43" s="121"/>
      <c r="I43" s="121"/>
      <c r="J43" s="121"/>
      <c r="K43" s="121"/>
      <c r="L43" s="121"/>
      <c r="M43" s="121"/>
      <c r="N43" s="121"/>
      <c r="O43" s="121"/>
      <c r="P43" s="121"/>
      <c r="Q43" s="121"/>
      <c r="R43" s="121"/>
      <c r="S43" s="121"/>
      <c r="T43" s="121"/>
      <c r="U43" s="121"/>
      <c r="V43" s="121"/>
      <c r="W43" s="121"/>
      <c r="X43" s="121"/>
      <c r="Y43" s="121"/>
      <c r="Z43" s="121"/>
      <c r="AA43" s="121"/>
      <c r="AB43" s="121"/>
      <c r="AC43" s="121"/>
      <c r="AD43" s="121"/>
      <c r="AE43" s="121"/>
      <c r="AF43" s="94"/>
      <c r="AG43" s="106" t="str">
        <f t="shared" si="20"/>
        <v>  5.00 </v>
      </c>
      <c r="AH43" s="121"/>
      <c r="AI43" s="121"/>
      <c r="AJ43" s="121"/>
      <c r="AK43" s="108">
        <v>4.0</v>
      </c>
      <c r="AL43" s="136" t="s">
        <v>340</v>
      </c>
      <c r="AM43" s="108" t="s">
        <v>168</v>
      </c>
      <c r="AN43" s="110" t="s">
        <v>169</v>
      </c>
      <c r="AO43" s="110" t="s">
        <v>170</v>
      </c>
      <c r="AP43" s="111" t="str">
        <f t="shared" si="14"/>
        <v>40%</v>
      </c>
      <c r="AQ43" s="110" t="s">
        <v>171</v>
      </c>
      <c r="AR43" s="110" t="s">
        <v>192</v>
      </c>
      <c r="AS43" s="110" t="s">
        <v>173</v>
      </c>
      <c r="AT43" s="112">
        <v>0.104</v>
      </c>
      <c r="AU43" s="113" t="str">
        <f t="shared" si="15"/>
        <v>Muy Baja</v>
      </c>
      <c r="AV43" s="114" t="str">
        <f t="shared" ref="AV43:AV45" si="21">+AT43</f>
        <v>10%</v>
      </c>
      <c r="AW43" s="113" t="str">
        <f t="shared" si="17"/>
        <v>Moderado</v>
      </c>
      <c r="AX43" s="114">
        <v>0.6</v>
      </c>
      <c r="AY43" s="115" t="str">
        <f t="shared" si="18"/>
        <v>Moderado</v>
      </c>
      <c r="AZ43" s="116" t="s">
        <v>174</v>
      </c>
      <c r="BA43" s="117"/>
      <c r="BB43" s="118" t="s">
        <v>319</v>
      </c>
      <c r="BC43" s="118" t="s">
        <v>320</v>
      </c>
      <c r="BD43" s="118" t="s">
        <v>321</v>
      </c>
      <c r="BE43" s="118" t="s">
        <v>322</v>
      </c>
      <c r="BF43" s="128">
        <v>44561.0</v>
      </c>
      <c r="BG43" s="128">
        <v>44561.0</v>
      </c>
      <c r="BH43" s="108"/>
      <c r="BI43" s="108"/>
      <c r="BJ43" s="133"/>
      <c r="BK43" s="133"/>
      <c r="BL43" s="133"/>
      <c r="BM43" s="133"/>
      <c r="BN43" s="133"/>
      <c r="BO43" s="133"/>
      <c r="BP43" s="133"/>
      <c r="BQ43" s="133"/>
      <c r="BR43" s="133"/>
      <c r="BS43" s="133"/>
      <c r="BT43" s="133"/>
      <c r="BU43" s="133"/>
      <c r="BV43" s="133"/>
      <c r="BW43" s="133"/>
      <c r="BX43" s="133"/>
      <c r="BY43" s="133"/>
      <c r="BZ43" s="133"/>
      <c r="CA43" s="133"/>
      <c r="CB43" s="133"/>
      <c r="CC43" s="133"/>
    </row>
    <row r="44" ht="173.25" customHeight="1">
      <c r="A44" s="100">
        <v>13.0</v>
      </c>
      <c r="B44" s="101" t="s">
        <v>341</v>
      </c>
      <c r="C44" s="101" t="s">
        <v>342</v>
      </c>
      <c r="D44" s="101" t="s">
        <v>343</v>
      </c>
      <c r="E44" s="101" t="s">
        <v>187</v>
      </c>
      <c r="F44" s="101" t="s">
        <v>344</v>
      </c>
      <c r="G44" s="101" t="s">
        <v>345</v>
      </c>
      <c r="H44" s="102" t="s">
        <v>346</v>
      </c>
      <c r="I44" s="101" t="s">
        <v>257</v>
      </c>
      <c r="J44" s="100">
        <v>51.0</v>
      </c>
      <c r="K44" s="103" t="str">
        <f t="shared" ref="K44:K45" si="22">IF(J44&lt;=0,"",IF(J44&lt;=2,"Muy Baja",IF(J44&lt;=24,"Baja",IF(J44&lt;=500,"Media",IF(J44&lt;=5000,"Alta","Muy Alta")))))</f>
        <v>Media</v>
      </c>
      <c r="L44" s="104" t="str">
        <f t="shared" ref="L44:L45" si="23">IF(K44="","",IF(K44="Muy Baja",0.2,IF(K44="Baja",0.4,IF(K44="Media",0.6,IF(K44="Alta",0.8,IF(K44="Muy Alta",1,))))))</f>
        <v>60%</v>
      </c>
      <c r="M44" s="104" t="s">
        <v>165</v>
      </c>
      <c r="N44" s="104" t="s">
        <v>166</v>
      </c>
      <c r="O44" s="104" t="s">
        <v>165</v>
      </c>
      <c r="P44" s="104" t="s">
        <v>165</v>
      </c>
      <c r="Q44" s="104" t="s">
        <v>165</v>
      </c>
      <c r="R44" s="104" t="s">
        <v>165</v>
      </c>
      <c r="S44" s="104" t="s">
        <v>165</v>
      </c>
      <c r="T44" s="104" t="s">
        <v>166</v>
      </c>
      <c r="U44" s="104" t="s">
        <v>165</v>
      </c>
      <c r="V44" s="104" t="s">
        <v>165</v>
      </c>
      <c r="W44" s="104" t="s">
        <v>165</v>
      </c>
      <c r="X44" s="104" t="s">
        <v>165</v>
      </c>
      <c r="Y44" s="104" t="s">
        <v>165</v>
      </c>
      <c r="Z44" s="104" t="s">
        <v>165</v>
      </c>
      <c r="AA44" s="104" t="s">
        <v>165</v>
      </c>
      <c r="AB44" s="104" t="s">
        <v>166</v>
      </c>
      <c r="AC44" s="104" t="s">
        <v>165</v>
      </c>
      <c r="AD44" s="104" t="s">
        <v>165</v>
      </c>
      <c r="AE44" s="104" t="s">
        <v>166</v>
      </c>
      <c r="AF44" s="134">
        <v>15.0</v>
      </c>
      <c r="AG44" s="106" t="str">
        <f t="shared" si="20"/>
        <v>  20.00 </v>
      </c>
      <c r="AH44" s="103" t="str">
        <f t="shared" ref="AH44:AH45" si="24">IF(AG44=5,"Moderado",IF(AG44=10,"Mayor",IF(AG44=20,"Catastrófico",0)))</f>
        <v>Catastrófico</v>
      </c>
      <c r="AI44" s="104" t="str">
        <f t="shared" ref="AI44:AI45" si="25">IF(AH44="","",IF(AH44="Leve",0.2,IF(AH44="Menor",0.4,IF(AH44="Moderado",0.6,IF(AH44="Mayor",0.8,IF(AH44="Catastrófico",1,))))))</f>
        <v>100%</v>
      </c>
      <c r="AJ44" s="107" t="str">
        <f t="shared" ref="AJ44:AJ45" si="26">IF(OR(AND(K44="Muy Baja",AH44="Leve"),AND(K44="Muy Baja",AH44="Menor"),AND(K44="Baja",AH44="Leve")),"Bajo",IF(OR(AND(K44="Muy baja",AH44="Moderado"),AND(K44="Baja",AH44="Menor"),AND(K44="Baja",AH44="Moderado"),AND(K44="Media",AH44="Leve"),AND(K44="Media",AH44="Menor"),AND(K44="Media",AH44="Moderado"),AND(K44="Alta",AH44="Leve"),AND(K44="Alta",AH44="Menor")),"Moderado",IF(OR(AND(K44="Muy Baja",AH44="Mayor"),AND(K44="Baja",AH44="Mayor"),AND(K44="Media",AH44="Mayor"),AND(K44="Alta",AH44="Moderado"),AND(K44="Alta",AH44="Mayor"),AND(K44="Muy Alta",AH44="Leve"),AND(K44="Muy Alta",AH44="Menor"),AND(K44="Muy Alta",AH44="Moderado"),AND(K44="Muy Alta",AH44="Mayor")),"Alto",IF(OR(AND(K44="Muy Baja",AH44="Catastrófico"),AND(K44="Baja",AH44="Catastrófico"),AND(K44="Media",AH44="Catastrófico"),AND(K44="Alta",AH44="Catastrófico"),AND(K44="Muy Alta",AH44="Catastrófico")),"Extremo",""))))</f>
        <v>Extremo</v>
      </c>
      <c r="AK44" s="108">
        <v>1.0</v>
      </c>
      <c r="AL44" s="109" t="s">
        <v>347</v>
      </c>
      <c r="AM44" s="108" t="s">
        <v>168</v>
      </c>
      <c r="AN44" s="110" t="s">
        <v>169</v>
      </c>
      <c r="AO44" s="110" t="s">
        <v>170</v>
      </c>
      <c r="AP44" s="111" t="str">
        <f t="shared" si="14"/>
        <v>40%</v>
      </c>
      <c r="AQ44" s="110" t="s">
        <v>171</v>
      </c>
      <c r="AR44" s="110" t="s">
        <v>172</v>
      </c>
      <c r="AS44" s="110" t="s">
        <v>173</v>
      </c>
      <c r="AT44" s="112" t="str">
        <f t="shared" ref="AT44:AT45" si="27">IFERROR(IF(AM44="Probabilidad",(L44-(+L44*AP44)),IF(AM44="Impacto",L44,"")),"")</f>
        <v>36.0%</v>
      </c>
      <c r="AU44" s="113" t="str">
        <f t="shared" si="15"/>
        <v>Baja</v>
      </c>
      <c r="AV44" s="114" t="str">
        <f t="shared" si="21"/>
        <v>36%</v>
      </c>
      <c r="AW44" s="113" t="str">
        <f t="shared" si="17"/>
        <v>Catastrófico</v>
      </c>
      <c r="AX44" s="114" t="str">
        <f t="shared" ref="AX44:AX45" si="28">IFERROR(IF(AM44="Impacto",(AI44-(+AI44*AP44)),IF(AM44="Probabilidad",AI44,"")),"")</f>
        <v>100%</v>
      </c>
      <c r="AY44" s="115" t="str">
        <f t="shared" si="18"/>
        <v>Extremo</v>
      </c>
      <c r="AZ44" s="116" t="s">
        <v>174</v>
      </c>
      <c r="BA44" s="117"/>
      <c r="BB44" s="118"/>
      <c r="BC44" s="118" t="s">
        <v>348</v>
      </c>
      <c r="BD44" s="118" t="s">
        <v>349</v>
      </c>
      <c r="BE44" s="118" t="s">
        <v>350</v>
      </c>
      <c r="BF44" s="128">
        <v>44378.0</v>
      </c>
      <c r="BG44" s="128">
        <v>44560.0</v>
      </c>
      <c r="BH44" s="118">
        <v>3848.0</v>
      </c>
      <c r="BI44" s="108"/>
      <c r="BJ44" s="54"/>
      <c r="BK44" s="54"/>
      <c r="BL44" s="54"/>
      <c r="BM44" s="54"/>
      <c r="BN44" s="54"/>
      <c r="BO44" s="54"/>
      <c r="BP44" s="54"/>
      <c r="BQ44" s="54"/>
      <c r="BR44" s="54"/>
      <c r="BS44" s="54"/>
      <c r="BT44" s="54"/>
      <c r="BU44" s="54"/>
      <c r="BV44" s="54"/>
      <c r="BW44" s="54"/>
      <c r="BX44" s="54"/>
      <c r="BY44" s="54"/>
      <c r="BZ44" s="54"/>
      <c r="CA44" s="54"/>
      <c r="CB44" s="54"/>
      <c r="CC44" s="54"/>
    </row>
    <row r="45" ht="16.5" customHeight="1">
      <c r="A45" s="108">
        <v>14.0</v>
      </c>
      <c r="B45" s="118" t="s">
        <v>351</v>
      </c>
      <c r="C45" s="118" t="s">
        <v>352</v>
      </c>
      <c r="D45" s="118" t="s">
        <v>353</v>
      </c>
      <c r="E45" s="101" t="s">
        <v>187</v>
      </c>
      <c r="F45" s="101" t="s">
        <v>354</v>
      </c>
      <c r="G45" s="101" t="s">
        <v>355</v>
      </c>
      <c r="H45" s="102" t="s">
        <v>356</v>
      </c>
      <c r="I45" s="101" t="s">
        <v>257</v>
      </c>
      <c r="J45" s="100">
        <v>50.0</v>
      </c>
      <c r="K45" s="103" t="str">
        <f t="shared" si="22"/>
        <v>Media</v>
      </c>
      <c r="L45" s="104" t="str">
        <f t="shared" si="23"/>
        <v>60%</v>
      </c>
      <c r="M45" s="104" t="s">
        <v>165</v>
      </c>
      <c r="N45" s="104" t="s">
        <v>165</v>
      </c>
      <c r="O45" s="104" t="s">
        <v>165</v>
      </c>
      <c r="P45" s="104" t="s">
        <v>165</v>
      </c>
      <c r="Q45" s="104" t="s">
        <v>165</v>
      </c>
      <c r="R45" s="104" t="s">
        <v>165</v>
      </c>
      <c r="S45" s="104" t="s">
        <v>165</v>
      </c>
      <c r="T45" s="104" t="s">
        <v>165</v>
      </c>
      <c r="U45" s="104" t="s">
        <v>166</v>
      </c>
      <c r="V45" s="104" t="s">
        <v>165</v>
      </c>
      <c r="W45" s="104" t="s">
        <v>165</v>
      </c>
      <c r="X45" s="104" t="s">
        <v>165</v>
      </c>
      <c r="Y45" s="104" t="s">
        <v>165</v>
      </c>
      <c r="Z45" s="104" t="s">
        <v>165</v>
      </c>
      <c r="AA45" s="104" t="s">
        <v>165</v>
      </c>
      <c r="AB45" s="104" t="s">
        <v>166</v>
      </c>
      <c r="AC45" s="104" t="s">
        <v>165</v>
      </c>
      <c r="AD45" s="104" t="s">
        <v>165</v>
      </c>
      <c r="AE45" s="104" t="s">
        <v>166</v>
      </c>
      <c r="AF45" s="134">
        <v>15.0</v>
      </c>
      <c r="AG45" s="106" t="str">
        <f t="shared" si="20"/>
        <v>  20.00 </v>
      </c>
      <c r="AH45" s="103" t="str">
        <f t="shared" si="24"/>
        <v>Catastrófico</v>
      </c>
      <c r="AI45" s="104" t="str">
        <f t="shared" si="25"/>
        <v>100%</v>
      </c>
      <c r="AJ45" s="107" t="str">
        <f t="shared" si="26"/>
        <v>Extremo</v>
      </c>
      <c r="AK45" s="108">
        <v>1.0</v>
      </c>
      <c r="AL45" s="109" t="s">
        <v>357</v>
      </c>
      <c r="AM45" s="108" t="s">
        <v>168</v>
      </c>
      <c r="AN45" s="110" t="s">
        <v>169</v>
      </c>
      <c r="AO45" s="110" t="s">
        <v>170</v>
      </c>
      <c r="AP45" s="111" t="str">
        <f t="shared" si="14"/>
        <v>40%</v>
      </c>
      <c r="AQ45" s="110" t="s">
        <v>171</v>
      </c>
      <c r="AR45" s="110" t="s">
        <v>172</v>
      </c>
      <c r="AS45" s="110" t="s">
        <v>173</v>
      </c>
      <c r="AT45" s="112" t="str">
        <f t="shared" si="27"/>
        <v>36.0%</v>
      </c>
      <c r="AU45" s="113" t="str">
        <f t="shared" si="15"/>
        <v>Baja</v>
      </c>
      <c r="AV45" s="114" t="str">
        <f t="shared" si="21"/>
        <v>36%</v>
      </c>
      <c r="AW45" s="113" t="str">
        <f t="shared" si="17"/>
        <v>Catastrófico</v>
      </c>
      <c r="AX45" s="114" t="str">
        <f t="shared" si="28"/>
        <v>100%</v>
      </c>
      <c r="AY45" s="115" t="str">
        <f t="shared" si="18"/>
        <v>Extremo</v>
      </c>
      <c r="AZ45" s="116" t="s">
        <v>174</v>
      </c>
      <c r="BA45" s="117"/>
      <c r="BB45" s="118" t="s">
        <v>358</v>
      </c>
      <c r="BC45" s="108" t="s">
        <v>359</v>
      </c>
      <c r="BD45" s="118" t="s">
        <v>360</v>
      </c>
      <c r="BE45" s="108" t="s">
        <v>361</v>
      </c>
      <c r="BF45" s="119">
        <v>44408.0</v>
      </c>
      <c r="BG45" s="119">
        <v>44560.0</v>
      </c>
      <c r="BH45" s="118">
        <v>3847.0</v>
      </c>
      <c r="BI45" s="108"/>
      <c r="BJ45" s="54"/>
      <c r="BK45" s="54"/>
      <c r="BL45" s="54"/>
      <c r="BM45" s="54"/>
      <c r="BN45" s="54"/>
      <c r="BO45" s="54"/>
      <c r="BP45" s="54"/>
      <c r="BQ45" s="54"/>
      <c r="BR45" s="54"/>
      <c r="BS45" s="54"/>
      <c r="BT45" s="54"/>
      <c r="BU45" s="54"/>
      <c r="BV45" s="54"/>
      <c r="BW45" s="54"/>
      <c r="BX45" s="54"/>
      <c r="BY45" s="54"/>
      <c r="BZ45" s="54"/>
      <c r="CA45" s="54"/>
      <c r="CB45" s="54"/>
      <c r="CC45" s="54"/>
    </row>
    <row r="46" ht="49.5" customHeight="1">
      <c r="A46" s="137"/>
      <c r="B46" s="138"/>
      <c r="C46" s="63"/>
      <c r="D46" s="63"/>
      <c r="E46" s="139" t="s">
        <v>362</v>
      </c>
      <c r="F46" s="66"/>
      <c r="G46" s="66"/>
      <c r="H46" s="66"/>
      <c r="I46" s="66"/>
      <c r="J46" s="66"/>
      <c r="K46" s="66"/>
      <c r="L46" s="66"/>
      <c r="M46" s="66"/>
      <c r="N46" s="66"/>
      <c r="O46" s="66"/>
      <c r="P46" s="66"/>
      <c r="Q46" s="66"/>
      <c r="R46" s="66"/>
      <c r="S46" s="66"/>
      <c r="T46" s="66"/>
      <c r="U46" s="66"/>
      <c r="V46" s="66"/>
      <c r="W46" s="66"/>
      <c r="X46" s="66"/>
      <c r="Y46" s="66"/>
      <c r="Z46" s="66"/>
      <c r="AA46" s="66"/>
      <c r="AB46" s="66"/>
      <c r="AC46" s="66"/>
      <c r="AD46" s="66"/>
      <c r="AE46" s="66"/>
      <c r="AF46" s="66"/>
      <c r="AG46" s="66"/>
      <c r="AH46" s="66"/>
      <c r="AI46" s="66"/>
      <c r="AJ46" s="66"/>
      <c r="AK46" s="66"/>
      <c r="AL46" s="66"/>
      <c r="AM46" s="66"/>
      <c r="AN46" s="66"/>
      <c r="AO46" s="66"/>
      <c r="AP46" s="66"/>
      <c r="AQ46" s="66"/>
      <c r="AR46" s="66"/>
      <c r="AS46" s="66"/>
      <c r="AT46" s="66"/>
      <c r="AU46" s="66"/>
      <c r="AV46" s="66"/>
      <c r="AW46" s="66"/>
      <c r="AX46" s="66"/>
      <c r="AY46" s="66"/>
      <c r="AZ46" s="66"/>
      <c r="BA46" s="66"/>
      <c r="BB46" s="66"/>
      <c r="BC46" s="66"/>
      <c r="BD46" s="66"/>
      <c r="BE46" s="66"/>
      <c r="BF46" s="66"/>
      <c r="BG46" s="66"/>
      <c r="BH46" s="66"/>
      <c r="BI46" s="67"/>
      <c r="BJ46" s="133"/>
      <c r="BK46" s="133"/>
      <c r="BL46" s="133"/>
      <c r="BM46" s="133"/>
      <c r="BN46" s="133"/>
      <c r="BO46" s="133"/>
      <c r="BP46" s="133"/>
      <c r="BQ46" s="133"/>
      <c r="BR46" s="133"/>
      <c r="BS46" s="133"/>
      <c r="BT46" s="133"/>
      <c r="BU46" s="133"/>
      <c r="BV46" s="133"/>
      <c r="BW46" s="133"/>
      <c r="BX46" s="133"/>
      <c r="BY46" s="133"/>
      <c r="BZ46" s="133"/>
      <c r="CA46" s="133"/>
      <c r="CB46" s="133"/>
      <c r="CC46" s="133"/>
    </row>
    <row r="47" ht="16.5" customHeight="1">
      <c r="A47" s="140"/>
      <c r="B47" s="133"/>
      <c r="C47" s="63"/>
      <c r="D47" s="63"/>
      <c r="E47" s="63"/>
      <c r="F47" s="63"/>
      <c r="G47" s="63"/>
      <c r="H47" s="133"/>
      <c r="I47" s="141"/>
      <c r="J47" s="133"/>
      <c r="K47" s="133"/>
      <c r="L47" s="133"/>
      <c r="M47" s="133"/>
      <c r="N47" s="133"/>
      <c r="O47" s="133"/>
      <c r="P47" s="133"/>
      <c r="Q47" s="133"/>
      <c r="R47" s="133"/>
      <c r="S47" s="133"/>
      <c r="T47" s="133"/>
      <c r="U47" s="133"/>
      <c r="V47" s="133"/>
      <c r="W47" s="133"/>
      <c r="X47" s="133"/>
      <c r="Y47" s="133"/>
      <c r="Z47" s="133"/>
      <c r="AA47" s="133"/>
      <c r="AB47" s="133"/>
      <c r="AC47" s="133"/>
      <c r="AD47" s="133"/>
      <c r="AE47" s="133"/>
      <c r="AF47" s="133"/>
      <c r="AG47" s="133"/>
      <c r="AH47" s="133"/>
      <c r="AI47" s="133"/>
      <c r="AJ47" s="133"/>
      <c r="AK47" s="133"/>
      <c r="AL47" s="133"/>
      <c r="AM47" s="133"/>
      <c r="AN47" s="133"/>
      <c r="AO47" s="133"/>
      <c r="AP47" s="133"/>
      <c r="AQ47" s="133"/>
      <c r="AR47" s="133"/>
      <c r="AS47" s="133"/>
      <c r="AT47" s="133"/>
      <c r="AU47" s="133"/>
      <c r="AV47" s="133"/>
      <c r="AW47" s="133"/>
      <c r="AX47" s="133"/>
      <c r="AY47" s="133"/>
      <c r="AZ47" s="133"/>
      <c r="BA47" s="142"/>
      <c r="BB47" s="142"/>
      <c r="BC47" s="142"/>
      <c r="BD47" s="142"/>
      <c r="BE47" s="142"/>
      <c r="BF47" s="142"/>
      <c r="BG47" s="142"/>
      <c r="BH47" s="141"/>
      <c r="BI47" s="133"/>
      <c r="BJ47" s="133"/>
      <c r="BK47" s="133"/>
      <c r="BL47" s="133"/>
      <c r="BM47" s="133"/>
      <c r="BN47" s="133"/>
      <c r="BO47" s="133"/>
      <c r="BP47" s="133"/>
      <c r="BQ47" s="133"/>
      <c r="BR47" s="133"/>
      <c r="BS47" s="133"/>
      <c r="BT47" s="133"/>
      <c r="BU47" s="133"/>
      <c r="BV47" s="133"/>
      <c r="BW47" s="133"/>
      <c r="BX47" s="133"/>
      <c r="BY47" s="133"/>
      <c r="BZ47" s="133"/>
      <c r="CA47" s="133"/>
      <c r="CB47" s="133"/>
      <c r="CC47" s="133"/>
    </row>
    <row r="48" ht="16.5" customHeight="1">
      <c r="A48" s="133"/>
      <c r="B48" s="63"/>
      <c r="C48" s="63"/>
      <c r="D48" s="63"/>
      <c r="E48" s="143" t="s">
        <v>363</v>
      </c>
      <c r="F48" s="133"/>
      <c r="G48" s="133"/>
      <c r="H48" s="133"/>
      <c r="I48" s="133"/>
      <c r="J48" s="133"/>
      <c r="K48" s="133"/>
      <c r="L48" s="133"/>
      <c r="M48" s="133"/>
      <c r="N48" s="133"/>
      <c r="O48" s="133"/>
      <c r="P48" s="133"/>
      <c r="Q48" s="133"/>
      <c r="R48" s="133"/>
      <c r="S48" s="133"/>
      <c r="T48" s="133"/>
      <c r="U48" s="133"/>
      <c r="V48" s="133"/>
      <c r="W48" s="133"/>
      <c r="X48" s="133"/>
      <c r="Y48" s="133"/>
      <c r="Z48" s="133"/>
      <c r="AA48" s="133"/>
      <c r="AB48" s="133"/>
      <c r="AC48" s="133"/>
      <c r="AD48" s="133"/>
      <c r="AE48" s="133"/>
      <c r="AF48" s="133"/>
      <c r="AG48" s="133"/>
      <c r="AH48" s="133"/>
      <c r="AI48" s="133"/>
      <c r="AJ48" s="133"/>
      <c r="AK48" s="133"/>
      <c r="AL48" s="133"/>
      <c r="AM48" s="133"/>
      <c r="AN48" s="133"/>
      <c r="AO48" s="133"/>
      <c r="AP48" s="133"/>
      <c r="AQ48" s="133"/>
      <c r="AR48" s="133"/>
      <c r="AS48" s="133"/>
      <c r="AT48" s="133"/>
      <c r="AU48" s="133"/>
      <c r="AV48" s="133"/>
      <c r="AW48" s="133"/>
      <c r="AX48" s="133"/>
      <c r="AY48" s="133"/>
      <c r="AZ48" s="133"/>
      <c r="BA48" s="142"/>
      <c r="BB48" s="142"/>
      <c r="BC48" s="142"/>
      <c r="BD48" s="142"/>
      <c r="BE48" s="142"/>
      <c r="BF48" s="142"/>
      <c r="BG48" s="142"/>
      <c r="BH48" s="141"/>
      <c r="BI48" s="133"/>
      <c r="BJ48" s="133"/>
      <c r="BK48" s="133"/>
      <c r="BL48" s="133"/>
      <c r="BM48" s="133"/>
      <c r="BN48" s="133"/>
      <c r="BO48" s="133"/>
      <c r="BP48" s="133"/>
      <c r="BQ48" s="133"/>
      <c r="BR48" s="133"/>
      <c r="BS48" s="133"/>
      <c r="BT48" s="133"/>
      <c r="BU48" s="133"/>
      <c r="BV48" s="133"/>
      <c r="BW48" s="133"/>
      <c r="BX48" s="133"/>
      <c r="BY48" s="133"/>
      <c r="BZ48" s="133"/>
      <c r="CA48" s="133"/>
      <c r="CB48" s="133"/>
      <c r="CC48" s="133"/>
    </row>
    <row r="49" ht="16.5" customHeight="1">
      <c r="A49" s="63"/>
      <c r="B49" s="63"/>
      <c r="C49" s="63"/>
      <c r="D49" s="63"/>
      <c r="E49" s="63"/>
      <c r="F49" s="63"/>
      <c r="G49" s="63"/>
      <c r="H49" s="133"/>
      <c r="I49" s="141"/>
      <c r="J49" s="133"/>
      <c r="K49" s="133"/>
      <c r="L49" s="133"/>
      <c r="M49" s="133"/>
      <c r="N49" s="133"/>
      <c r="O49" s="133"/>
      <c r="P49" s="133"/>
      <c r="Q49" s="133"/>
      <c r="R49" s="133"/>
      <c r="S49" s="133"/>
      <c r="T49" s="133"/>
      <c r="U49" s="133"/>
      <c r="V49" s="133"/>
      <c r="W49" s="133"/>
      <c r="X49" s="133"/>
      <c r="Y49" s="133"/>
      <c r="Z49" s="133"/>
      <c r="AA49" s="133"/>
      <c r="AB49" s="133"/>
      <c r="AC49" s="133"/>
      <c r="AD49" s="133"/>
      <c r="AE49" s="133"/>
      <c r="AF49" s="133"/>
      <c r="AG49" s="133"/>
      <c r="AH49" s="133"/>
      <c r="AI49" s="133"/>
      <c r="AJ49" s="133"/>
      <c r="AK49" s="133"/>
      <c r="AL49" s="133"/>
      <c r="AM49" s="133"/>
      <c r="AN49" s="133"/>
      <c r="AO49" s="133"/>
      <c r="AP49" s="133"/>
      <c r="AQ49" s="133"/>
      <c r="AR49" s="133"/>
      <c r="AS49" s="133"/>
      <c r="AT49" s="133"/>
      <c r="AU49" s="133"/>
      <c r="AV49" s="133"/>
      <c r="AW49" s="133"/>
      <c r="AX49" s="133"/>
      <c r="AY49" s="133"/>
      <c r="AZ49" s="133"/>
      <c r="BA49" s="142"/>
      <c r="BB49" s="142"/>
      <c r="BC49" s="142"/>
      <c r="BD49" s="142"/>
      <c r="BE49" s="142"/>
      <c r="BF49" s="142"/>
      <c r="BG49" s="142"/>
      <c r="BH49" s="141"/>
      <c r="BI49" s="133"/>
      <c r="BJ49" s="133"/>
      <c r="BK49" s="133"/>
      <c r="BL49" s="133"/>
      <c r="BM49" s="133"/>
      <c r="BN49" s="133"/>
      <c r="BO49" s="133"/>
      <c r="BP49" s="133"/>
      <c r="BQ49" s="133"/>
      <c r="BR49" s="133"/>
      <c r="BS49" s="133"/>
      <c r="BT49" s="133"/>
      <c r="BU49" s="133"/>
      <c r="BV49" s="133"/>
      <c r="BW49" s="133"/>
      <c r="BX49" s="133"/>
      <c r="BY49" s="133"/>
      <c r="BZ49" s="133"/>
      <c r="CA49" s="133"/>
      <c r="CB49" s="133"/>
      <c r="CC49" s="133"/>
    </row>
    <row r="50" ht="16.5" customHeight="1">
      <c r="A50" s="63"/>
      <c r="B50" s="63"/>
      <c r="C50" s="63"/>
      <c r="D50" s="63"/>
      <c r="E50" s="63"/>
      <c r="F50" s="63"/>
      <c r="G50" s="63"/>
      <c r="H50" s="133"/>
      <c r="I50" s="141"/>
      <c r="J50" s="133"/>
      <c r="K50" s="133"/>
      <c r="L50" s="133"/>
      <c r="M50" s="133"/>
      <c r="N50" s="133"/>
      <c r="O50" s="133"/>
      <c r="P50" s="133"/>
      <c r="Q50" s="133"/>
      <c r="R50" s="133"/>
      <c r="S50" s="133"/>
      <c r="T50" s="133"/>
      <c r="U50" s="133"/>
      <c r="V50" s="133"/>
      <c r="W50" s="133"/>
      <c r="X50" s="133"/>
      <c r="Y50" s="133"/>
      <c r="Z50" s="133"/>
      <c r="AA50" s="133"/>
      <c r="AB50" s="133"/>
      <c r="AC50" s="133"/>
      <c r="AD50" s="133"/>
      <c r="AE50" s="133"/>
      <c r="AF50" s="133"/>
      <c r="AG50" s="133"/>
      <c r="AH50" s="133"/>
      <c r="AI50" s="133"/>
      <c r="AJ50" s="133"/>
      <c r="AK50" s="133"/>
      <c r="AL50" s="133"/>
      <c r="AM50" s="133"/>
      <c r="AN50" s="133"/>
      <c r="AO50" s="133"/>
      <c r="AP50" s="133"/>
      <c r="AQ50" s="133"/>
      <c r="AR50" s="133"/>
      <c r="AS50" s="133"/>
      <c r="AT50" s="133"/>
      <c r="AU50" s="133"/>
      <c r="AV50" s="133"/>
      <c r="AW50" s="133"/>
      <c r="AX50" s="133"/>
      <c r="AY50" s="133"/>
      <c r="AZ50" s="133"/>
      <c r="BA50" s="142"/>
      <c r="BB50" s="142"/>
      <c r="BC50" s="142"/>
      <c r="BD50" s="142"/>
      <c r="BE50" s="142"/>
      <c r="BF50" s="142"/>
      <c r="BG50" s="142"/>
      <c r="BH50" s="141"/>
      <c r="BI50" s="133"/>
      <c r="BJ50" s="133"/>
      <c r="BK50" s="133"/>
      <c r="BL50" s="133"/>
      <c r="BM50" s="133"/>
      <c r="BN50" s="133"/>
      <c r="BO50" s="133"/>
      <c r="BP50" s="133"/>
      <c r="BQ50" s="133"/>
      <c r="BR50" s="133"/>
      <c r="BS50" s="133"/>
      <c r="BT50" s="133"/>
      <c r="BU50" s="133"/>
      <c r="BV50" s="133"/>
      <c r="BW50" s="133"/>
      <c r="BX50" s="133"/>
      <c r="BY50" s="133"/>
      <c r="BZ50" s="133"/>
      <c r="CA50" s="133"/>
      <c r="CB50" s="133"/>
      <c r="CC50" s="133"/>
    </row>
    <row r="51" ht="16.5" customHeight="1">
      <c r="A51" s="63"/>
      <c r="B51" s="63"/>
      <c r="C51" s="63"/>
      <c r="D51" s="63"/>
      <c r="E51" s="63"/>
      <c r="F51" s="63"/>
      <c r="G51" s="63"/>
      <c r="H51" s="133"/>
      <c r="I51" s="141"/>
      <c r="J51" s="133"/>
      <c r="K51" s="133"/>
      <c r="L51" s="133"/>
      <c r="M51" s="133"/>
      <c r="N51" s="133"/>
      <c r="O51" s="133"/>
      <c r="P51" s="133"/>
      <c r="Q51" s="133"/>
      <c r="R51" s="133"/>
      <c r="S51" s="133"/>
      <c r="T51" s="133"/>
      <c r="U51" s="133"/>
      <c r="V51" s="133"/>
      <c r="W51" s="133"/>
      <c r="X51" s="133"/>
      <c r="Y51" s="133"/>
      <c r="Z51" s="133"/>
      <c r="AA51" s="133"/>
      <c r="AB51" s="133"/>
      <c r="AC51" s="133"/>
      <c r="AD51" s="133"/>
      <c r="AE51" s="133"/>
      <c r="AF51" s="133"/>
      <c r="AG51" s="133"/>
      <c r="AH51" s="133"/>
      <c r="AI51" s="133"/>
      <c r="AJ51" s="133"/>
      <c r="AK51" s="133"/>
      <c r="AL51" s="133"/>
      <c r="AM51" s="133"/>
      <c r="AN51" s="133"/>
      <c r="AO51" s="133"/>
      <c r="AP51" s="133"/>
      <c r="AQ51" s="133"/>
      <c r="AR51" s="133"/>
      <c r="AS51" s="133"/>
      <c r="AT51" s="133"/>
      <c r="AU51" s="133"/>
      <c r="AV51" s="133"/>
      <c r="AW51" s="133"/>
      <c r="AX51" s="133"/>
      <c r="AY51" s="133"/>
      <c r="AZ51" s="133"/>
      <c r="BA51" s="142"/>
      <c r="BB51" s="142"/>
      <c r="BC51" s="142"/>
      <c r="BD51" s="142"/>
      <c r="BE51" s="142"/>
      <c r="BF51" s="142"/>
      <c r="BG51" s="142"/>
      <c r="BH51" s="141"/>
      <c r="BI51" s="133"/>
      <c r="BJ51" s="133"/>
      <c r="BK51" s="133"/>
      <c r="BL51" s="133"/>
      <c r="BM51" s="133"/>
      <c r="BN51" s="133"/>
      <c r="BO51" s="133"/>
      <c r="BP51" s="133"/>
      <c r="BQ51" s="133"/>
      <c r="BR51" s="133"/>
      <c r="BS51" s="133"/>
      <c r="BT51" s="133"/>
      <c r="BU51" s="133"/>
      <c r="BV51" s="133"/>
      <c r="BW51" s="133"/>
      <c r="BX51" s="133"/>
      <c r="BY51" s="133"/>
      <c r="BZ51" s="133"/>
      <c r="CA51" s="133"/>
      <c r="CB51" s="133"/>
      <c r="CC51" s="133"/>
    </row>
    <row r="52" ht="16.5" customHeight="1">
      <c r="A52" s="63"/>
      <c r="B52" s="63"/>
      <c r="C52" s="63"/>
      <c r="D52" s="63"/>
      <c r="E52" s="63"/>
      <c r="F52" s="63"/>
      <c r="G52" s="63"/>
      <c r="H52" s="133"/>
      <c r="I52" s="141"/>
      <c r="J52" s="133"/>
      <c r="K52" s="133"/>
      <c r="L52" s="133"/>
      <c r="M52" s="133"/>
      <c r="N52" s="133"/>
      <c r="O52" s="133"/>
      <c r="P52" s="133"/>
      <c r="Q52" s="133"/>
      <c r="R52" s="133"/>
      <c r="S52" s="133"/>
      <c r="T52" s="133"/>
      <c r="U52" s="133"/>
      <c r="V52" s="133"/>
      <c r="W52" s="133"/>
      <c r="X52" s="133"/>
      <c r="Y52" s="133"/>
      <c r="Z52" s="133"/>
      <c r="AA52" s="133"/>
      <c r="AB52" s="133"/>
      <c r="AC52" s="133"/>
      <c r="AD52" s="133"/>
      <c r="AE52" s="133"/>
      <c r="AF52" s="133"/>
      <c r="AG52" s="133"/>
      <c r="AH52" s="133"/>
      <c r="AI52" s="133"/>
      <c r="AJ52" s="133"/>
      <c r="AK52" s="133"/>
      <c r="AL52" s="133"/>
      <c r="AM52" s="133"/>
      <c r="AN52" s="133"/>
      <c r="AO52" s="133"/>
      <c r="AP52" s="133"/>
      <c r="AQ52" s="133"/>
      <c r="AR52" s="133"/>
      <c r="AS52" s="133"/>
      <c r="AT52" s="133"/>
      <c r="AU52" s="133"/>
      <c r="AV52" s="133"/>
      <c r="AW52" s="133"/>
      <c r="AX52" s="133"/>
      <c r="AY52" s="133"/>
      <c r="AZ52" s="133"/>
      <c r="BA52" s="142"/>
      <c r="BB52" s="142"/>
      <c r="BC52" s="142"/>
      <c r="BD52" s="142"/>
      <c r="BE52" s="142"/>
      <c r="BF52" s="142"/>
      <c r="BG52" s="142"/>
      <c r="BH52" s="141"/>
      <c r="BI52" s="133"/>
      <c r="BJ52" s="133"/>
      <c r="BK52" s="133"/>
      <c r="BL52" s="133"/>
      <c r="BM52" s="133"/>
      <c r="BN52" s="133"/>
      <c r="BO52" s="133"/>
      <c r="BP52" s="133"/>
      <c r="BQ52" s="133"/>
      <c r="BR52" s="133"/>
      <c r="BS52" s="133"/>
      <c r="BT52" s="133"/>
      <c r="BU52" s="133"/>
      <c r="BV52" s="133"/>
      <c r="BW52" s="133"/>
      <c r="BX52" s="133"/>
      <c r="BY52" s="133"/>
      <c r="BZ52" s="133"/>
      <c r="CA52" s="133"/>
      <c r="CB52" s="133"/>
      <c r="CC52" s="133"/>
    </row>
    <row r="53" ht="16.5" customHeight="1">
      <c r="A53" s="63"/>
      <c r="B53" s="63"/>
      <c r="C53" s="63"/>
      <c r="D53" s="63"/>
      <c r="E53" s="63"/>
      <c r="F53" s="63"/>
      <c r="G53" s="63"/>
      <c r="H53" s="133"/>
      <c r="I53" s="141"/>
      <c r="J53" s="133"/>
      <c r="K53" s="133"/>
      <c r="L53" s="133"/>
      <c r="M53" s="133"/>
      <c r="N53" s="133"/>
      <c r="O53" s="133"/>
      <c r="P53" s="133"/>
      <c r="Q53" s="133"/>
      <c r="R53" s="133"/>
      <c r="S53" s="133"/>
      <c r="T53" s="133"/>
      <c r="U53" s="133"/>
      <c r="V53" s="133"/>
      <c r="W53" s="133"/>
      <c r="X53" s="133"/>
      <c r="Y53" s="133"/>
      <c r="Z53" s="133"/>
      <c r="AA53" s="133"/>
      <c r="AB53" s="133"/>
      <c r="AC53" s="133"/>
      <c r="AD53" s="133"/>
      <c r="AE53" s="133"/>
      <c r="AF53" s="133"/>
      <c r="AG53" s="133"/>
      <c r="AH53" s="133"/>
      <c r="AI53" s="133"/>
      <c r="AJ53" s="133"/>
      <c r="AK53" s="133"/>
      <c r="AL53" s="133"/>
      <c r="AM53" s="133"/>
      <c r="AN53" s="133"/>
      <c r="AO53" s="133"/>
      <c r="AP53" s="133"/>
      <c r="AQ53" s="133"/>
      <c r="AR53" s="133"/>
      <c r="AS53" s="133"/>
      <c r="AT53" s="133"/>
      <c r="AU53" s="133"/>
      <c r="AV53" s="133"/>
      <c r="AW53" s="133"/>
      <c r="AX53" s="133"/>
      <c r="AY53" s="133"/>
      <c r="AZ53" s="133"/>
      <c r="BA53" s="142"/>
      <c r="BB53" s="142"/>
      <c r="BC53" s="142"/>
      <c r="BD53" s="142"/>
      <c r="BE53" s="142"/>
      <c r="BF53" s="142"/>
      <c r="BG53" s="142"/>
      <c r="BH53" s="141"/>
      <c r="BI53" s="133"/>
      <c r="BJ53" s="133"/>
      <c r="BK53" s="133"/>
      <c r="BL53" s="133"/>
      <c r="BM53" s="133"/>
      <c r="BN53" s="133"/>
      <c r="BO53" s="133"/>
      <c r="BP53" s="133"/>
      <c r="BQ53" s="133"/>
      <c r="BR53" s="133"/>
      <c r="BS53" s="133"/>
      <c r="BT53" s="133"/>
      <c r="BU53" s="133"/>
      <c r="BV53" s="133"/>
      <c r="BW53" s="133"/>
      <c r="BX53" s="133"/>
      <c r="BY53" s="133"/>
      <c r="BZ53" s="133"/>
      <c r="CA53" s="133"/>
      <c r="CB53" s="133"/>
      <c r="CC53" s="133"/>
    </row>
    <row r="54" ht="16.5" customHeight="1">
      <c r="A54" s="63"/>
      <c r="B54" s="63"/>
      <c r="C54" s="63"/>
      <c r="D54" s="63"/>
      <c r="E54" s="63"/>
      <c r="F54" s="63"/>
      <c r="G54" s="63"/>
      <c r="H54" s="133"/>
      <c r="I54" s="141"/>
      <c r="J54" s="133"/>
      <c r="K54" s="133"/>
      <c r="L54" s="133"/>
      <c r="M54" s="133"/>
      <c r="N54" s="133"/>
      <c r="O54" s="133"/>
      <c r="P54" s="133"/>
      <c r="Q54" s="133"/>
      <c r="R54" s="133"/>
      <c r="S54" s="133"/>
      <c r="T54" s="133"/>
      <c r="U54" s="133"/>
      <c r="V54" s="133"/>
      <c r="W54" s="133"/>
      <c r="X54" s="133"/>
      <c r="Y54" s="133"/>
      <c r="Z54" s="133"/>
      <c r="AA54" s="133"/>
      <c r="AB54" s="133"/>
      <c r="AC54" s="133"/>
      <c r="AD54" s="133"/>
      <c r="AE54" s="133"/>
      <c r="AF54" s="133"/>
      <c r="AG54" s="133"/>
      <c r="AH54" s="133"/>
      <c r="AI54" s="133"/>
      <c r="AJ54" s="133"/>
      <c r="AK54" s="133"/>
      <c r="AL54" s="133"/>
      <c r="AM54" s="133"/>
      <c r="AN54" s="133"/>
      <c r="AO54" s="133"/>
      <c r="AP54" s="133"/>
      <c r="AQ54" s="133"/>
      <c r="AR54" s="133"/>
      <c r="AS54" s="133"/>
      <c r="AT54" s="133"/>
      <c r="AU54" s="133"/>
      <c r="AV54" s="133"/>
      <c r="AW54" s="133"/>
      <c r="AX54" s="133"/>
      <c r="AY54" s="133"/>
      <c r="AZ54" s="133"/>
      <c r="BA54" s="142"/>
      <c r="BB54" s="142"/>
      <c r="BC54" s="142"/>
      <c r="BD54" s="142"/>
      <c r="BE54" s="142"/>
      <c r="BF54" s="142"/>
      <c r="BG54" s="142"/>
      <c r="BH54" s="141"/>
      <c r="BI54" s="133"/>
      <c r="BJ54" s="133"/>
      <c r="BK54" s="133"/>
      <c r="BL54" s="133"/>
      <c r="BM54" s="133"/>
      <c r="BN54" s="133"/>
      <c r="BO54" s="133"/>
      <c r="BP54" s="133"/>
      <c r="BQ54" s="133"/>
      <c r="BR54" s="133"/>
      <c r="BS54" s="133"/>
      <c r="BT54" s="133"/>
      <c r="BU54" s="133"/>
      <c r="BV54" s="133"/>
      <c r="BW54" s="133"/>
      <c r="BX54" s="133"/>
      <c r="BY54" s="133"/>
      <c r="BZ54" s="133"/>
      <c r="CA54" s="133"/>
      <c r="CB54" s="133"/>
      <c r="CC54" s="133"/>
    </row>
    <row r="55" ht="16.5" customHeight="1">
      <c r="A55" s="63"/>
      <c r="B55" s="63"/>
      <c r="C55" s="63"/>
      <c r="D55" s="63"/>
      <c r="E55" s="63"/>
      <c r="F55" s="63"/>
      <c r="G55" s="63"/>
      <c r="H55" s="133"/>
      <c r="I55" s="141"/>
      <c r="J55" s="133"/>
      <c r="K55" s="133"/>
      <c r="L55" s="133"/>
      <c r="M55" s="133"/>
      <c r="N55" s="133"/>
      <c r="O55" s="133"/>
      <c r="P55" s="133"/>
      <c r="Q55" s="133"/>
      <c r="R55" s="133"/>
      <c r="S55" s="133"/>
      <c r="T55" s="133"/>
      <c r="U55" s="133"/>
      <c r="V55" s="133"/>
      <c r="W55" s="133"/>
      <c r="X55" s="133"/>
      <c r="Y55" s="133"/>
      <c r="Z55" s="133"/>
      <c r="AA55" s="133"/>
      <c r="AB55" s="133"/>
      <c r="AC55" s="133"/>
      <c r="AD55" s="133"/>
      <c r="AE55" s="133"/>
      <c r="AF55" s="133"/>
      <c r="AG55" s="133"/>
      <c r="AH55" s="133"/>
      <c r="AI55" s="133"/>
      <c r="AJ55" s="133"/>
      <c r="AK55" s="133"/>
      <c r="AL55" s="133"/>
      <c r="AM55" s="133"/>
      <c r="AN55" s="133"/>
      <c r="AO55" s="133"/>
      <c r="AP55" s="133"/>
      <c r="AQ55" s="133"/>
      <c r="AR55" s="133"/>
      <c r="AS55" s="133"/>
      <c r="AT55" s="133"/>
      <c r="AU55" s="133"/>
      <c r="AV55" s="133"/>
      <c r="AW55" s="133"/>
      <c r="AX55" s="133"/>
      <c r="AY55" s="133"/>
      <c r="AZ55" s="133"/>
      <c r="BA55" s="142"/>
      <c r="BB55" s="142"/>
      <c r="BC55" s="142"/>
      <c r="BD55" s="142"/>
      <c r="BE55" s="142"/>
      <c r="BF55" s="142"/>
      <c r="BG55" s="142"/>
      <c r="BH55" s="141"/>
      <c r="BI55" s="133"/>
      <c r="BJ55" s="133"/>
      <c r="BK55" s="133"/>
      <c r="BL55" s="133"/>
      <c r="BM55" s="133"/>
      <c r="BN55" s="133"/>
      <c r="BO55" s="133"/>
      <c r="BP55" s="133"/>
      <c r="BQ55" s="133"/>
      <c r="BR55" s="133"/>
      <c r="BS55" s="133"/>
      <c r="BT55" s="133"/>
      <c r="BU55" s="133"/>
      <c r="BV55" s="133"/>
      <c r="BW55" s="133"/>
      <c r="BX55" s="133"/>
      <c r="BY55" s="133"/>
      <c r="BZ55" s="133"/>
      <c r="CA55" s="133"/>
      <c r="CB55" s="133"/>
      <c r="CC55" s="133"/>
    </row>
    <row r="56" ht="16.5" customHeight="1">
      <c r="A56" s="63"/>
      <c r="B56" s="63"/>
      <c r="C56" s="63"/>
      <c r="D56" s="63"/>
      <c r="E56" s="63"/>
      <c r="F56" s="63"/>
      <c r="G56" s="63"/>
      <c r="H56" s="133"/>
      <c r="I56" s="141"/>
      <c r="J56" s="133"/>
      <c r="K56" s="133"/>
      <c r="L56" s="133"/>
      <c r="M56" s="133"/>
      <c r="N56" s="133"/>
      <c r="O56" s="133"/>
      <c r="P56" s="133"/>
      <c r="Q56" s="133"/>
      <c r="R56" s="133"/>
      <c r="S56" s="133"/>
      <c r="T56" s="133"/>
      <c r="U56" s="133"/>
      <c r="V56" s="133"/>
      <c r="W56" s="133"/>
      <c r="X56" s="133"/>
      <c r="Y56" s="133"/>
      <c r="Z56" s="133"/>
      <c r="AA56" s="133"/>
      <c r="AB56" s="133"/>
      <c r="AC56" s="133"/>
      <c r="AD56" s="133"/>
      <c r="AE56" s="133"/>
      <c r="AF56" s="133"/>
      <c r="AG56" s="133"/>
      <c r="AH56" s="133"/>
      <c r="AI56" s="133"/>
      <c r="AJ56" s="133"/>
      <c r="AK56" s="133"/>
      <c r="AL56" s="133"/>
      <c r="AM56" s="133"/>
      <c r="AN56" s="133"/>
      <c r="AO56" s="133"/>
      <c r="AP56" s="133"/>
      <c r="AQ56" s="133"/>
      <c r="AR56" s="133"/>
      <c r="AS56" s="133"/>
      <c r="AT56" s="133"/>
      <c r="AU56" s="133"/>
      <c r="AV56" s="133"/>
      <c r="AW56" s="133"/>
      <c r="AX56" s="133"/>
      <c r="AY56" s="133"/>
      <c r="AZ56" s="133"/>
      <c r="BA56" s="142"/>
      <c r="BB56" s="142"/>
      <c r="BC56" s="142"/>
      <c r="BD56" s="142"/>
      <c r="BE56" s="142"/>
      <c r="BF56" s="142"/>
      <c r="BG56" s="142"/>
      <c r="BH56" s="141"/>
      <c r="BI56" s="133"/>
      <c r="BJ56" s="133"/>
      <c r="BK56" s="133"/>
      <c r="BL56" s="133"/>
      <c r="BM56" s="133"/>
      <c r="BN56" s="133"/>
      <c r="BO56" s="133"/>
      <c r="BP56" s="133"/>
      <c r="BQ56" s="133"/>
      <c r="BR56" s="133"/>
      <c r="BS56" s="133"/>
      <c r="BT56" s="133"/>
      <c r="BU56" s="133"/>
      <c r="BV56" s="133"/>
      <c r="BW56" s="133"/>
      <c r="BX56" s="133"/>
      <c r="BY56" s="133"/>
      <c r="BZ56" s="133"/>
      <c r="CA56" s="133"/>
      <c r="CB56" s="133"/>
      <c r="CC56" s="133"/>
    </row>
    <row r="57" ht="16.5" customHeight="1">
      <c r="A57" s="63"/>
      <c r="B57" s="63"/>
      <c r="C57" s="63"/>
      <c r="D57" s="63"/>
      <c r="E57" s="63"/>
      <c r="F57" s="63"/>
      <c r="G57" s="63"/>
      <c r="H57" s="133"/>
      <c r="I57" s="141"/>
      <c r="J57" s="133"/>
      <c r="K57" s="133"/>
      <c r="L57" s="133"/>
      <c r="M57" s="133"/>
      <c r="N57" s="133"/>
      <c r="O57" s="133"/>
      <c r="P57" s="133"/>
      <c r="Q57" s="133"/>
      <c r="R57" s="133"/>
      <c r="S57" s="133"/>
      <c r="T57" s="133"/>
      <c r="U57" s="133"/>
      <c r="V57" s="133"/>
      <c r="W57" s="133"/>
      <c r="X57" s="133"/>
      <c r="Y57" s="133"/>
      <c r="Z57" s="133"/>
      <c r="AA57" s="133"/>
      <c r="AB57" s="133"/>
      <c r="AC57" s="133"/>
      <c r="AD57" s="133"/>
      <c r="AE57" s="133"/>
      <c r="AF57" s="133"/>
      <c r="AG57" s="133"/>
      <c r="AH57" s="133"/>
      <c r="AI57" s="133"/>
      <c r="AJ57" s="133"/>
      <c r="AK57" s="133"/>
      <c r="AL57" s="133"/>
      <c r="AM57" s="133"/>
      <c r="AN57" s="133"/>
      <c r="AO57" s="133"/>
      <c r="AP57" s="133"/>
      <c r="AQ57" s="133"/>
      <c r="AR57" s="133"/>
      <c r="AS57" s="133"/>
      <c r="AT57" s="133"/>
      <c r="AU57" s="133"/>
      <c r="AV57" s="133"/>
      <c r="AW57" s="133"/>
      <c r="AX57" s="133"/>
      <c r="AY57" s="133"/>
      <c r="AZ57" s="133"/>
      <c r="BA57" s="142"/>
      <c r="BB57" s="142"/>
      <c r="BC57" s="142"/>
      <c r="BD57" s="142"/>
      <c r="BE57" s="142"/>
      <c r="BF57" s="142"/>
      <c r="BG57" s="142"/>
      <c r="BH57" s="141"/>
      <c r="BI57" s="133"/>
      <c r="BJ57" s="133"/>
      <c r="BK57" s="133"/>
      <c r="BL57" s="133"/>
      <c r="BM57" s="133"/>
      <c r="BN57" s="133"/>
      <c r="BO57" s="133"/>
      <c r="BP57" s="133"/>
      <c r="BQ57" s="133"/>
      <c r="BR57" s="133"/>
      <c r="BS57" s="133"/>
      <c r="BT57" s="133"/>
      <c r="BU57" s="133"/>
      <c r="BV57" s="133"/>
      <c r="BW57" s="133"/>
      <c r="BX57" s="133"/>
      <c r="BY57" s="133"/>
      <c r="BZ57" s="133"/>
      <c r="CA57" s="133"/>
      <c r="CB57" s="133"/>
      <c r="CC57" s="133"/>
    </row>
    <row r="58" ht="16.5" customHeight="1">
      <c r="A58" s="63"/>
      <c r="B58" s="63"/>
      <c r="C58" s="63"/>
      <c r="D58" s="63"/>
      <c r="E58" s="63"/>
      <c r="F58" s="63"/>
      <c r="G58" s="63"/>
      <c r="H58" s="133"/>
      <c r="I58" s="141"/>
      <c r="J58" s="133"/>
      <c r="K58" s="133"/>
      <c r="L58" s="133"/>
      <c r="M58" s="133"/>
      <c r="N58" s="133"/>
      <c r="O58" s="133"/>
      <c r="P58" s="133"/>
      <c r="Q58" s="133"/>
      <c r="R58" s="133"/>
      <c r="S58" s="133"/>
      <c r="T58" s="133"/>
      <c r="U58" s="133"/>
      <c r="V58" s="133"/>
      <c r="W58" s="133"/>
      <c r="X58" s="133"/>
      <c r="Y58" s="133"/>
      <c r="Z58" s="133"/>
      <c r="AA58" s="133"/>
      <c r="AB58" s="133"/>
      <c r="AC58" s="133"/>
      <c r="AD58" s="133"/>
      <c r="AE58" s="133"/>
      <c r="AF58" s="133"/>
      <c r="AG58" s="133"/>
      <c r="AH58" s="133"/>
      <c r="AI58" s="133"/>
      <c r="AJ58" s="133"/>
      <c r="AK58" s="133"/>
      <c r="AL58" s="133"/>
      <c r="AM58" s="133"/>
      <c r="AN58" s="133"/>
      <c r="AO58" s="133"/>
      <c r="AP58" s="133"/>
      <c r="AQ58" s="133"/>
      <c r="AR58" s="133"/>
      <c r="AS58" s="133"/>
      <c r="AT58" s="133"/>
      <c r="AU58" s="133"/>
      <c r="AV58" s="133"/>
      <c r="AW58" s="133"/>
      <c r="AX58" s="133"/>
      <c r="AY58" s="133"/>
      <c r="AZ58" s="133"/>
      <c r="BA58" s="142"/>
      <c r="BB58" s="142"/>
      <c r="BC58" s="142"/>
      <c r="BD58" s="142"/>
      <c r="BE58" s="142"/>
      <c r="BF58" s="142"/>
      <c r="BG58" s="142"/>
      <c r="BH58" s="141"/>
      <c r="BI58" s="133"/>
      <c r="BJ58" s="133"/>
      <c r="BK58" s="133"/>
      <c r="BL58" s="133"/>
      <c r="BM58" s="133"/>
      <c r="BN58" s="133"/>
      <c r="BO58" s="133"/>
      <c r="BP58" s="133"/>
      <c r="BQ58" s="133"/>
      <c r="BR58" s="133"/>
      <c r="BS58" s="133"/>
      <c r="BT58" s="133"/>
      <c r="BU58" s="133"/>
      <c r="BV58" s="133"/>
      <c r="BW58" s="133"/>
      <c r="BX58" s="133"/>
      <c r="BY58" s="133"/>
      <c r="BZ58" s="133"/>
      <c r="CA58" s="133"/>
      <c r="CB58" s="133"/>
      <c r="CC58" s="133"/>
    </row>
    <row r="59" ht="16.5" customHeight="1">
      <c r="A59" s="63"/>
      <c r="B59" s="63"/>
      <c r="C59" s="63"/>
      <c r="D59" s="63"/>
      <c r="E59" s="63"/>
      <c r="F59" s="63"/>
      <c r="G59" s="63"/>
      <c r="H59" s="133"/>
      <c r="I59" s="141"/>
      <c r="J59" s="133"/>
      <c r="K59" s="133"/>
      <c r="L59" s="133"/>
      <c r="M59" s="133"/>
      <c r="N59" s="133"/>
      <c r="O59" s="133"/>
      <c r="P59" s="133"/>
      <c r="Q59" s="133"/>
      <c r="R59" s="133"/>
      <c r="S59" s="133"/>
      <c r="T59" s="133"/>
      <c r="U59" s="133"/>
      <c r="V59" s="133"/>
      <c r="W59" s="133"/>
      <c r="X59" s="133"/>
      <c r="Y59" s="133"/>
      <c r="Z59" s="133"/>
      <c r="AA59" s="133"/>
      <c r="AB59" s="133"/>
      <c r="AC59" s="133"/>
      <c r="AD59" s="133"/>
      <c r="AE59" s="133"/>
      <c r="AF59" s="133"/>
      <c r="AG59" s="133"/>
      <c r="AH59" s="133"/>
      <c r="AI59" s="133"/>
      <c r="AJ59" s="133"/>
      <c r="AK59" s="133"/>
      <c r="AL59" s="133"/>
      <c r="AM59" s="133"/>
      <c r="AN59" s="133"/>
      <c r="AO59" s="133"/>
      <c r="AP59" s="133"/>
      <c r="AQ59" s="133"/>
      <c r="AR59" s="133"/>
      <c r="AS59" s="133"/>
      <c r="AT59" s="133"/>
      <c r="AU59" s="133"/>
      <c r="AV59" s="133"/>
      <c r="AW59" s="133"/>
      <c r="AX59" s="133"/>
      <c r="AY59" s="133"/>
      <c r="AZ59" s="133"/>
      <c r="BA59" s="142"/>
      <c r="BB59" s="142"/>
      <c r="BC59" s="142"/>
      <c r="BD59" s="142"/>
      <c r="BE59" s="142"/>
      <c r="BF59" s="142"/>
      <c r="BG59" s="142"/>
      <c r="BH59" s="141"/>
      <c r="BI59" s="133"/>
      <c r="BJ59" s="133"/>
      <c r="BK59" s="133"/>
      <c r="BL59" s="133"/>
      <c r="BM59" s="133"/>
      <c r="BN59" s="133"/>
      <c r="BO59" s="133"/>
      <c r="BP59" s="133"/>
      <c r="BQ59" s="133"/>
      <c r="BR59" s="133"/>
      <c r="BS59" s="133"/>
      <c r="BT59" s="133"/>
      <c r="BU59" s="133"/>
      <c r="BV59" s="133"/>
      <c r="BW59" s="133"/>
      <c r="BX59" s="133"/>
      <c r="BY59" s="133"/>
      <c r="BZ59" s="133"/>
      <c r="CA59" s="133"/>
      <c r="CB59" s="133"/>
      <c r="CC59" s="133"/>
    </row>
    <row r="60" ht="16.5" customHeight="1">
      <c r="A60" s="63"/>
      <c r="B60" s="63"/>
      <c r="C60" s="63"/>
      <c r="D60" s="63"/>
      <c r="E60" s="63"/>
      <c r="F60" s="63"/>
      <c r="G60" s="63"/>
      <c r="H60" s="133"/>
      <c r="I60" s="141"/>
      <c r="J60" s="133"/>
      <c r="K60" s="133"/>
      <c r="L60" s="133"/>
      <c r="M60" s="133"/>
      <c r="N60" s="133"/>
      <c r="O60" s="133"/>
      <c r="P60" s="133"/>
      <c r="Q60" s="133"/>
      <c r="R60" s="133"/>
      <c r="S60" s="133"/>
      <c r="T60" s="133"/>
      <c r="U60" s="133"/>
      <c r="V60" s="133"/>
      <c r="W60" s="133"/>
      <c r="X60" s="133"/>
      <c r="Y60" s="133"/>
      <c r="Z60" s="133"/>
      <c r="AA60" s="133"/>
      <c r="AB60" s="133"/>
      <c r="AC60" s="133"/>
      <c r="AD60" s="133"/>
      <c r="AE60" s="133"/>
      <c r="AF60" s="133"/>
      <c r="AG60" s="133"/>
      <c r="AH60" s="133"/>
      <c r="AI60" s="133"/>
      <c r="AJ60" s="133"/>
      <c r="AK60" s="133"/>
      <c r="AL60" s="133"/>
      <c r="AM60" s="133"/>
      <c r="AN60" s="133"/>
      <c r="AO60" s="133"/>
      <c r="AP60" s="133"/>
      <c r="AQ60" s="133"/>
      <c r="AR60" s="133"/>
      <c r="AS60" s="133"/>
      <c r="AT60" s="133"/>
      <c r="AU60" s="133"/>
      <c r="AV60" s="133"/>
      <c r="AW60" s="133"/>
      <c r="AX60" s="133"/>
      <c r="AY60" s="133"/>
      <c r="AZ60" s="133"/>
      <c r="BA60" s="142"/>
      <c r="BB60" s="142"/>
      <c r="BC60" s="142"/>
      <c r="BD60" s="142"/>
      <c r="BE60" s="142"/>
      <c r="BF60" s="142"/>
      <c r="BG60" s="142"/>
      <c r="BH60" s="141"/>
      <c r="BI60" s="133"/>
      <c r="BJ60" s="133"/>
      <c r="BK60" s="133"/>
      <c r="BL60" s="133"/>
      <c r="BM60" s="133"/>
      <c r="BN60" s="133"/>
      <c r="BO60" s="133"/>
      <c r="BP60" s="133"/>
      <c r="BQ60" s="133"/>
      <c r="BR60" s="133"/>
      <c r="BS60" s="133"/>
      <c r="BT60" s="133"/>
      <c r="BU60" s="133"/>
      <c r="BV60" s="133"/>
      <c r="BW60" s="133"/>
      <c r="BX60" s="133"/>
      <c r="BY60" s="133"/>
      <c r="BZ60" s="133"/>
      <c r="CA60" s="133"/>
      <c r="CB60" s="133"/>
      <c r="CC60" s="133"/>
    </row>
    <row r="61" ht="16.5" customHeight="1">
      <c r="A61" s="63"/>
      <c r="B61" s="63"/>
      <c r="C61" s="63"/>
      <c r="D61" s="63"/>
      <c r="E61" s="63"/>
      <c r="F61" s="63"/>
      <c r="G61" s="63"/>
      <c r="H61" s="133"/>
      <c r="I61" s="141"/>
      <c r="J61" s="133"/>
      <c r="K61" s="133"/>
      <c r="L61" s="133"/>
      <c r="M61" s="133"/>
      <c r="N61" s="133"/>
      <c r="O61" s="133"/>
      <c r="P61" s="133"/>
      <c r="Q61" s="133"/>
      <c r="R61" s="133"/>
      <c r="S61" s="133"/>
      <c r="T61" s="133"/>
      <c r="U61" s="133"/>
      <c r="V61" s="133"/>
      <c r="W61" s="133"/>
      <c r="X61" s="133"/>
      <c r="Y61" s="133"/>
      <c r="Z61" s="133"/>
      <c r="AA61" s="133"/>
      <c r="AB61" s="133"/>
      <c r="AC61" s="133"/>
      <c r="AD61" s="133"/>
      <c r="AE61" s="133"/>
      <c r="AF61" s="133"/>
      <c r="AG61" s="133"/>
      <c r="AH61" s="133"/>
      <c r="AI61" s="133"/>
      <c r="AJ61" s="133"/>
      <c r="AK61" s="133"/>
      <c r="AL61" s="133"/>
      <c r="AM61" s="133"/>
      <c r="AN61" s="133"/>
      <c r="AO61" s="133"/>
      <c r="AP61" s="133"/>
      <c r="AQ61" s="133"/>
      <c r="AR61" s="133"/>
      <c r="AS61" s="133"/>
      <c r="AT61" s="133"/>
      <c r="AU61" s="133"/>
      <c r="AV61" s="133"/>
      <c r="AW61" s="133"/>
      <c r="AX61" s="133"/>
      <c r="AY61" s="133"/>
      <c r="AZ61" s="133"/>
      <c r="BA61" s="142"/>
      <c r="BB61" s="142"/>
      <c r="BC61" s="142"/>
      <c r="BD61" s="142"/>
      <c r="BE61" s="142"/>
      <c r="BF61" s="142"/>
      <c r="BG61" s="142"/>
      <c r="BH61" s="141"/>
      <c r="BI61" s="133"/>
      <c r="BJ61" s="133"/>
      <c r="BK61" s="133"/>
      <c r="BL61" s="133"/>
      <c r="BM61" s="133"/>
      <c r="BN61" s="133"/>
      <c r="BO61" s="133"/>
      <c r="BP61" s="133"/>
      <c r="BQ61" s="133"/>
      <c r="BR61" s="133"/>
      <c r="BS61" s="133"/>
      <c r="BT61" s="133"/>
      <c r="BU61" s="133"/>
      <c r="BV61" s="133"/>
      <c r="BW61" s="133"/>
      <c r="BX61" s="133"/>
      <c r="BY61" s="133"/>
      <c r="BZ61" s="133"/>
      <c r="CA61" s="133"/>
      <c r="CB61" s="133"/>
      <c r="CC61" s="133"/>
    </row>
    <row r="62" ht="16.5" customHeight="1">
      <c r="A62" s="63"/>
      <c r="B62" s="63"/>
      <c r="C62" s="63"/>
      <c r="D62" s="63"/>
      <c r="E62" s="63"/>
      <c r="F62" s="63"/>
      <c r="G62" s="63"/>
      <c r="H62" s="133"/>
      <c r="I62" s="141"/>
      <c r="J62" s="133"/>
      <c r="K62" s="133"/>
      <c r="L62" s="133"/>
      <c r="M62" s="133"/>
      <c r="N62" s="133"/>
      <c r="O62" s="133"/>
      <c r="P62" s="133"/>
      <c r="Q62" s="133"/>
      <c r="R62" s="133"/>
      <c r="S62" s="133"/>
      <c r="T62" s="133"/>
      <c r="U62" s="133"/>
      <c r="V62" s="133"/>
      <c r="W62" s="133"/>
      <c r="X62" s="133"/>
      <c r="Y62" s="133"/>
      <c r="Z62" s="133"/>
      <c r="AA62" s="133"/>
      <c r="AB62" s="133"/>
      <c r="AC62" s="133"/>
      <c r="AD62" s="133"/>
      <c r="AE62" s="133"/>
      <c r="AF62" s="133"/>
      <c r="AG62" s="133"/>
      <c r="AH62" s="133"/>
      <c r="AI62" s="133"/>
      <c r="AJ62" s="133"/>
      <c r="AK62" s="133"/>
      <c r="AL62" s="133"/>
      <c r="AM62" s="133"/>
      <c r="AN62" s="133"/>
      <c r="AO62" s="133"/>
      <c r="AP62" s="133"/>
      <c r="AQ62" s="133"/>
      <c r="AR62" s="133"/>
      <c r="AS62" s="133"/>
      <c r="AT62" s="133"/>
      <c r="AU62" s="133"/>
      <c r="AV62" s="133"/>
      <c r="AW62" s="133"/>
      <c r="AX62" s="133"/>
      <c r="AY62" s="133"/>
      <c r="AZ62" s="133"/>
      <c r="BA62" s="142"/>
      <c r="BB62" s="142"/>
      <c r="BC62" s="142"/>
      <c r="BD62" s="142"/>
      <c r="BE62" s="142"/>
      <c r="BF62" s="142"/>
      <c r="BG62" s="142"/>
      <c r="BH62" s="141"/>
      <c r="BI62" s="133"/>
      <c r="BJ62" s="133"/>
      <c r="BK62" s="133"/>
      <c r="BL62" s="133"/>
      <c r="BM62" s="133"/>
      <c r="BN62" s="133"/>
      <c r="BO62" s="133"/>
      <c r="BP62" s="133"/>
      <c r="BQ62" s="133"/>
      <c r="BR62" s="133"/>
      <c r="BS62" s="133"/>
      <c r="BT62" s="133"/>
      <c r="BU62" s="133"/>
      <c r="BV62" s="133"/>
      <c r="BW62" s="133"/>
      <c r="BX62" s="133"/>
      <c r="BY62" s="133"/>
      <c r="BZ62" s="133"/>
      <c r="CA62" s="133"/>
      <c r="CB62" s="133"/>
      <c r="CC62" s="133"/>
    </row>
    <row r="63" ht="16.5" customHeight="1">
      <c r="A63" s="63"/>
      <c r="B63" s="63"/>
      <c r="C63" s="63"/>
      <c r="D63" s="63"/>
      <c r="E63" s="63"/>
      <c r="F63" s="63"/>
      <c r="G63" s="63"/>
      <c r="H63" s="133"/>
      <c r="I63" s="141"/>
      <c r="J63" s="133"/>
      <c r="K63" s="133"/>
      <c r="L63" s="133"/>
      <c r="M63" s="133"/>
      <c r="N63" s="133"/>
      <c r="O63" s="133"/>
      <c r="P63" s="133"/>
      <c r="Q63" s="133"/>
      <c r="R63" s="133"/>
      <c r="S63" s="133"/>
      <c r="T63" s="133"/>
      <c r="U63" s="133"/>
      <c r="V63" s="133"/>
      <c r="W63" s="133"/>
      <c r="X63" s="133"/>
      <c r="Y63" s="133"/>
      <c r="Z63" s="133"/>
      <c r="AA63" s="133"/>
      <c r="AB63" s="133"/>
      <c r="AC63" s="133"/>
      <c r="AD63" s="133"/>
      <c r="AE63" s="133"/>
      <c r="AF63" s="133"/>
      <c r="AG63" s="133"/>
      <c r="AH63" s="133"/>
      <c r="AI63" s="133"/>
      <c r="AJ63" s="133"/>
      <c r="AK63" s="133"/>
      <c r="AL63" s="133"/>
      <c r="AM63" s="133"/>
      <c r="AN63" s="133"/>
      <c r="AO63" s="133"/>
      <c r="AP63" s="133"/>
      <c r="AQ63" s="133"/>
      <c r="AR63" s="133"/>
      <c r="AS63" s="133"/>
      <c r="AT63" s="133"/>
      <c r="AU63" s="133"/>
      <c r="AV63" s="133"/>
      <c r="AW63" s="133"/>
      <c r="AX63" s="133"/>
      <c r="AY63" s="133"/>
      <c r="AZ63" s="133"/>
      <c r="BA63" s="142"/>
      <c r="BB63" s="142"/>
      <c r="BC63" s="142"/>
      <c r="BD63" s="142"/>
      <c r="BE63" s="142"/>
      <c r="BF63" s="142"/>
      <c r="BG63" s="142"/>
      <c r="BH63" s="141"/>
      <c r="BI63" s="133"/>
      <c r="BJ63" s="133"/>
      <c r="BK63" s="133"/>
      <c r="BL63" s="133"/>
      <c r="BM63" s="133"/>
      <c r="BN63" s="133"/>
      <c r="BO63" s="133"/>
      <c r="BP63" s="133"/>
      <c r="BQ63" s="133"/>
      <c r="BR63" s="133"/>
      <c r="BS63" s="133"/>
      <c r="BT63" s="133"/>
      <c r="BU63" s="133"/>
      <c r="BV63" s="133"/>
      <c r="BW63" s="133"/>
      <c r="BX63" s="133"/>
      <c r="BY63" s="133"/>
      <c r="BZ63" s="133"/>
      <c r="CA63" s="133"/>
      <c r="CB63" s="133"/>
      <c r="CC63" s="133"/>
    </row>
    <row r="64" ht="16.5" customHeight="1">
      <c r="A64" s="63"/>
      <c r="B64" s="63"/>
      <c r="C64" s="63"/>
      <c r="D64" s="63"/>
      <c r="E64" s="63"/>
      <c r="F64" s="63"/>
      <c r="G64" s="63"/>
      <c r="H64" s="133"/>
      <c r="I64" s="141"/>
      <c r="J64" s="133"/>
      <c r="K64" s="133"/>
      <c r="L64" s="133"/>
      <c r="M64" s="133"/>
      <c r="N64" s="133"/>
      <c r="O64" s="133"/>
      <c r="P64" s="133"/>
      <c r="Q64" s="133"/>
      <c r="R64" s="133"/>
      <c r="S64" s="133"/>
      <c r="T64" s="133"/>
      <c r="U64" s="133"/>
      <c r="V64" s="133"/>
      <c r="W64" s="133"/>
      <c r="X64" s="133"/>
      <c r="Y64" s="133"/>
      <c r="Z64" s="133"/>
      <c r="AA64" s="133"/>
      <c r="AB64" s="133"/>
      <c r="AC64" s="133"/>
      <c r="AD64" s="133"/>
      <c r="AE64" s="133"/>
      <c r="AF64" s="133"/>
      <c r="AG64" s="133"/>
      <c r="AH64" s="133"/>
      <c r="AI64" s="133"/>
      <c r="AJ64" s="133"/>
      <c r="AK64" s="133"/>
      <c r="AL64" s="133"/>
      <c r="AM64" s="133"/>
      <c r="AN64" s="133"/>
      <c r="AO64" s="133"/>
      <c r="AP64" s="133"/>
      <c r="AQ64" s="133"/>
      <c r="AR64" s="133"/>
      <c r="AS64" s="133"/>
      <c r="AT64" s="133"/>
      <c r="AU64" s="133"/>
      <c r="AV64" s="133"/>
      <c r="AW64" s="133"/>
      <c r="AX64" s="133"/>
      <c r="AY64" s="133"/>
      <c r="AZ64" s="133"/>
      <c r="BA64" s="142"/>
      <c r="BB64" s="142"/>
      <c r="BC64" s="142"/>
      <c r="BD64" s="142"/>
      <c r="BE64" s="142"/>
      <c r="BF64" s="142"/>
      <c r="BG64" s="142"/>
      <c r="BH64" s="141"/>
      <c r="BI64" s="133"/>
      <c r="BJ64" s="133"/>
      <c r="BK64" s="133"/>
      <c r="BL64" s="133"/>
      <c r="BM64" s="133"/>
      <c r="BN64" s="133"/>
      <c r="BO64" s="133"/>
      <c r="BP64" s="133"/>
      <c r="BQ64" s="133"/>
      <c r="BR64" s="133"/>
      <c r="BS64" s="133"/>
      <c r="BT64" s="133"/>
      <c r="BU64" s="133"/>
      <c r="BV64" s="133"/>
      <c r="BW64" s="133"/>
      <c r="BX64" s="133"/>
      <c r="BY64" s="133"/>
      <c r="BZ64" s="133"/>
      <c r="CA64" s="133"/>
      <c r="CB64" s="133"/>
      <c r="CC64" s="133"/>
    </row>
    <row r="65" ht="16.5" customHeight="1">
      <c r="A65" s="63"/>
      <c r="B65" s="63"/>
      <c r="C65" s="63"/>
      <c r="D65" s="63"/>
      <c r="E65" s="63"/>
      <c r="F65" s="63"/>
      <c r="G65" s="63"/>
      <c r="H65" s="133"/>
      <c r="I65" s="141"/>
      <c r="J65" s="133"/>
      <c r="K65" s="133"/>
      <c r="L65" s="133"/>
      <c r="M65" s="133"/>
      <c r="N65" s="133"/>
      <c r="O65" s="133"/>
      <c r="P65" s="133"/>
      <c r="Q65" s="133"/>
      <c r="R65" s="133"/>
      <c r="S65" s="133"/>
      <c r="T65" s="133"/>
      <c r="U65" s="133"/>
      <c r="V65" s="133"/>
      <c r="W65" s="133"/>
      <c r="X65" s="133"/>
      <c r="Y65" s="133"/>
      <c r="Z65" s="133"/>
      <c r="AA65" s="133"/>
      <c r="AB65" s="133"/>
      <c r="AC65" s="133"/>
      <c r="AD65" s="133"/>
      <c r="AE65" s="133"/>
      <c r="AF65" s="133"/>
      <c r="AG65" s="133"/>
      <c r="AH65" s="133"/>
      <c r="AI65" s="133"/>
      <c r="AJ65" s="133"/>
      <c r="AK65" s="133"/>
      <c r="AL65" s="133"/>
      <c r="AM65" s="133"/>
      <c r="AN65" s="133"/>
      <c r="AO65" s="133"/>
      <c r="AP65" s="133"/>
      <c r="AQ65" s="133"/>
      <c r="AR65" s="133"/>
      <c r="AS65" s="133"/>
      <c r="AT65" s="133"/>
      <c r="AU65" s="133"/>
      <c r="AV65" s="133"/>
      <c r="AW65" s="133"/>
      <c r="AX65" s="133"/>
      <c r="AY65" s="133"/>
      <c r="AZ65" s="133"/>
      <c r="BA65" s="142"/>
      <c r="BB65" s="142"/>
      <c r="BC65" s="142"/>
      <c r="BD65" s="142"/>
      <c r="BE65" s="142"/>
      <c r="BF65" s="142"/>
      <c r="BG65" s="142"/>
      <c r="BH65" s="141"/>
      <c r="BI65" s="133"/>
      <c r="BJ65" s="133"/>
      <c r="BK65" s="133"/>
      <c r="BL65" s="133"/>
      <c r="BM65" s="133"/>
      <c r="BN65" s="133"/>
      <c r="BO65" s="133"/>
      <c r="BP65" s="133"/>
      <c r="BQ65" s="133"/>
      <c r="BR65" s="133"/>
      <c r="BS65" s="133"/>
      <c r="BT65" s="133"/>
      <c r="BU65" s="133"/>
      <c r="BV65" s="133"/>
      <c r="BW65" s="133"/>
      <c r="BX65" s="133"/>
      <c r="BY65" s="133"/>
      <c r="BZ65" s="133"/>
      <c r="CA65" s="133"/>
      <c r="CB65" s="133"/>
      <c r="CC65" s="133"/>
    </row>
    <row r="66" ht="16.5" customHeight="1">
      <c r="A66" s="63"/>
      <c r="B66" s="63"/>
      <c r="C66" s="63"/>
      <c r="D66" s="63"/>
      <c r="E66" s="63"/>
      <c r="F66" s="63"/>
      <c r="G66" s="63"/>
      <c r="H66" s="133"/>
      <c r="I66" s="141"/>
      <c r="J66" s="133"/>
      <c r="K66" s="133"/>
      <c r="L66" s="133"/>
      <c r="M66" s="133"/>
      <c r="N66" s="133"/>
      <c r="O66" s="133"/>
      <c r="P66" s="133"/>
      <c r="Q66" s="133"/>
      <c r="R66" s="133"/>
      <c r="S66" s="133"/>
      <c r="T66" s="133"/>
      <c r="U66" s="133"/>
      <c r="V66" s="133"/>
      <c r="W66" s="133"/>
      <c r="X66" s="133"/>
      <c r="Y66" s="133"/>
      <c r="Z66" s="133"/>
      <c r="AA66" s="133"/>
      <c r="AB66" s="133"/>
      <c r="AC66" s="133"/>
      <c r="AD66" s="133"/>
      <c r="AE66" s="133"/>
      <c r="AF66" s="133"/>
      <c r="AG66" s="133"/>
      <c r="AH66" s="133"/>
      <c r="AI66" s="133"/>
      <c r="AJ66" s="133"/>
      <c r="AK66" s="133"/>
      <c r="AL66" s="133"/>
      <c r="AM66" s="133"/>
      <c r="AN66" s="133"/>
      <c r="AO66" s="133"/>
      <c r="AP66" s="133"/>
      <c r="AQ66" s="133"/>
      <c r="AR66" s="133"/>
      <c r="AS66" s="133"/>
      <c r="AT66" s="133"/>
      <c r="AU66" s="133"/>
      <c r="AV66" s="133"/>
      <c r="AW66" s="133"/>
      <c r="AX66" s="133"/>
      <c r="AY66" s="133"/>
      <c r="AZ66" s="133"/>
      <c r="BA66" s="142"/>
      <c r="BB66" s="142"/>
      <c r="BC66" s="142"/>
      <c r="BD66" s="142"/>
      <c r="BE66" s="142"/>
      <c r="BF66" s="142"/>
      <c r="BG66" s="142"/>
      <c r="BH66" s="141"/>
      <c r="BI66" s="133"/>
      <c r="BJ66" s="133"/>
      <c r="BK66" s="133"/>
      <c r="BL66" s="133"/>
      <c r="BM66" s="133"/>
      <c r="BN66" s="133"/>
      <c r="BO66" s="133"/>
      <c r="BP66" s="133"/>
      <c r="BQ66" s="133"/>
      <c r="BR66" s="133"/>
      <c r="BS66" s="133"/>
      <c r="BT66" s="133"/>
      <c r="BU66" s="133"/>
      <c r="BV66" s="133"/>
      <c r="BW66" s="133"/>
      <c r="BX66" s="133"/>
      <c r="BY66" s="133"/>
      <c r="BZ66" s="133"/>
      <c r="CA66" s="133"/>
      <c r="CB66" s="133"/>
      <c r="CC66" s="133"/>
    </row>
    <row r="67" ht="16.5" customHeight="1">
      <c r="A67" s="63"/>
      <c r="B67" s="63"/>
      <c r="C67" s="63"/>
      <c r="D67" s="63"/>
      <c r="E67" s="63"/>
      <c r="F67" s="63"/>
      <c r="G67" s="63"/>
      <c r="H67" s="133"/>
      <c r="I67" s="141"/>
      <c r="J67" s="133"/>
      <c r="K67" s="133"/>
      <c r="L67" s="133"/>
      <c r="M67" s="133"/>
      <c r="N67" s="133"/>
      <c r="O67" s="133"/>
      <c r="P67" s="133"/>
      <c r="Q67" s="133"/>
      <c r="R67" s="133"/>
      <c r="S67" s="133"/>
      <c r="T67" s="133"/>
      <c r="U67" s="133"/>
      <c r="V67" s="133"/>
      <c r="W67" s="133"/>
      <c r="X67" s="133"/>
      <c r="Y67" s="133"/>
      <c r="Z67" s="133"/>
      <c r="AA67" s="133"/>
      <c r="AB67" s="133"/>
      <c r="AC67" s="133"/>
      <c r="AD67" s="133"/>
      <c r="AE67" s="133"/>
      <c r="AF67" s="133"/>
      <c r="AG67" s="133"/>
      <c r="AH67" s="133"/>
      <c r="AI67" s="133"/>
      <c r="AJ67" s="133"/>
      <c r="AK67" s="133"/>
      <c r="AL67" s="133"/>
      <c r="AM67" s="133"/>
      <c r="AN67" s="133"/>
      <c r="AO67" s="133"/>
      <c r="AP67" s="133"/>
      <c r="AQ67" s="133"/>
      <c r="AR67" s="133"/>
      <c r="AS67" s="133"/>
      <c r="AT67" s="133"/>
      <c r="AU67" s="133"/>
      <c r="AV67" s="133"/>
      <c r="AW67" s="133"/>
      <c r="AX67" s="133"/>
      <c r="AY67" s="133"/>
      <c r="AZ67" s="133"/>
      <c r="BA67" s="142"/>
      <c r="BB67" s="142"/>
      <c r="BC67" s="142"/>
      <c r="BD67" s="142"/>
      <c r="BE67" s="142"/>
      <c r="BF67" s="142"/>
      <c r="BG67" s="142"/>
      <c r="BH67" s="141"/>
      <c r="BI67" s="133"/>
      <c r="BJ67" s="133"/>
      <c r="BK67" s="133"/>
      <c r="BL67" s="133"/>
      <c r="BM67" s="133"/>
      <c r="BN67" s="133"/>
      <c r="BO67" s="133"/>
      <c r="BP67" s="133"/>
      <c r="BQ67" s="133"/>
      <c r="BR67" s="133"/>
      <c r="BS67" s="133"/>
      <c r="BT67" s="133"/>
      <c r="BU67" s="133"/>
      <c r="BV67" s="133"/>
      <c r="BW67" s="133"/>
      <c r="BX67" s="133"/>
      <c r="BY67" s="133"/>
      <c r="BZ67" s="133"/>
      <c r="CA67" s="133"/>
      <c r="CB67" s="133"/>
      <c r="CC67" s="133"/>
    </row>
    <row r="68" ht="16.5" customHeight="1">
      <c r="A68" s="63"/>
      <c r="B68" s="63"/>
      <c r="C68" s="63"/>
      <c r="D68" s="63"/>
      <c r="E68" s="63"/>
      <c r="F68" s="63"/>
      <c r="G68" s="63"/>
      <c r="H68" s="133"/>
      <c r="I68" s="141"/>
      <c r="J68" s="133"/>
      <c r="K68" s="133"/>
      <c r="L68" s="133"/>
      <c r="M68" s="133"/>
      <c r="N68" s="133"/>
      <c r="O68" s="133"/>
      <c r="P68" s="133"/>
      <c r="Q68" s="133"/>
      <c r="R68" s="133"/>
      <c r="S68" s="133"/>
      <c r="T68" s="133"/>
      <c r="U68" s="133"/>
      <c r="V68" s="133"/>
      <c r="W68" s="133"/>
      <c r="X68" s="133"/>
      <c r="Y68" s="133"/>
      <c r="Z68" s="133"/>
      <c r="AA68" s="133"/>
      <c r="AB68" s="133"/>
      <c r="AC68" s="133"/>
      <c r="AD68" s="133"/>
      <c r="AE68" s="133"/>
      <c r="AF68" s="133"/>
      <c r="AG68" s="133"/>
      <c r="AH68" s="133"/>
      <c r="AI68" s="133"/>
      <c r="AJ68" s="133"/>
      <c r="AK68" s="133"/>
      <c r="AL68" s="133"/>
      <c r="AM68" s="133"/>
      <c r="AN68" s="133"/>
      <c r="AO68" s="133"/>
      <c r="AP68" s="133"/>
      <c r="AQ68" s="133"/>
      <c r="AR68" s="133"/>
      <c r="AS68" s="133"/>
      <c r="AT68" s="133"/>
      <c r="AU68" s="133"/>
      <c r="AV68" s="133"/>
      <c r="AW68" s="133"/>
      <c r="AX68" s="133"/>
      <c r="AY68" s="133"/>
      <c r="AZ68" s="133"/>
      <c r="BA68" s="142"/>
      <c r="BB68" s="142"/>
      <c r="BC68" s="142"/>
      <c r="BD68" s="142"/>
      <c r="BE68" s="142"/>
      <c r="BF68" s="142"/>
      <c r="BG68" s="142"/>
      <c r="BH68" s="141"/>
      <c r="BI68" s="133"/>
      <c r="BJ68" s="133"/>
      <c r="BK68" s="133"/>
      <c r="BL68" s="133"/>
      <c r="BM68" s="133"/>
      <c r="BN68" s="133"/>
      <c r="BO68" s="133"/>
      <c r="BP68" s="133"/>
      <c r="BQ68" s="133"/>
      <c r="BR68" s="133"/>
      <c r="BS68" s="133"/>
      <c r="BT68" s="133"/>
      <c r="BU68" s="133"/>
      <c r="BV68" s="133"/>
      <c r="BW68" s="133"/>
      <c r="BX68" s="133"/>
      <c r="BY68" s="133"/>
      <c r="BZ68" s="133"/>
      <c r="CA68" s="133"/>
      <c r="CB68" s="133"/>
      <c r="CC68" s="133"/>
    </row>
    <row r="69" ht="16.5" customHeight="1">
      <c r="A69" s="63"/>
      <c r="B69" s="63"/>
      <c r="C69" s="63"/>
      <c r="D69" s="63"/>
      <c r="E69" s="63"/>
      <c r="F69" s="63"/>
      <c r="G69" s="63"/>
      <c r="H69" s="133"/>
      <c r="I69" s="141"/>
      <c r="J69" s="133"/>
      <c r="K69" s="133"/>
      <c r="L69" s="133"/>
      <c r="M69" s="133"/>
      <c r="N69" s="133"/>
      <c r="O69" s="133"/>
      <c r="P69" s="133"/>
      <c r="Q69" s="133"/>
      <c r="R69" s="133"/>
      <c r="S69" s="133"/>
      <c r="T69" s="133"/>
      <c r="U69" s="133"/>
      <c r="V69" s="133"/>
      <c r="W69" s="133"/>
      <c r="X69" s="133"/>
      <c r="Y69" s="133"/>
      <c r="Z69" s="133"/>
      <c r="AA69" s="133"/>
      <c r="AB69" s="133"/>
      <c r="AC69" s="133"/>
      <c r="AD69" s="133"/>
      <c r="AE69" s="133"/>
      <c r="AF69" s="133"/>
      <c r="AG69" s="133"/>
      <c r="AH69" s="133"/>
      <c r="AI69" s="133"/>
      <c r="AJ69" s="133"/>
      <c r="AK69" s="133"/>
      <c r="AL69" s="133"/>
      <c r="AM69" s="133"/>
      <c r="AN69" s="133"/>
      <c r="AO69" s="133"/>
      <c r="AP69" s="133"/>
      <c r="AQ69" s="133"/>
      <c r="AR69" s="133"/>
      <c r="AS69" s="133"/>
      <c r="AT69" s="133"/>
      <c r="AU69" s="133"/>
      <c r="AV69" s="133"/>
      <c r="AW69" s="133"/>
      <c r="AX69" s="133"/>
      <c r="AY69" s="133"/>
      <c r="AZ69" s="133"/>
      <c r="BA69" s="142"/>
      <c r="BB69" s="142"/>
      <c r="BC69" s="142"/>
      <c r="BD69" s="142"/>
      <c r="BE69" s="142"/>
      <c r="BF69" s="142"/>
      <c r="BG69" s="142"/>
      <c r="BH69" s="141"/>
      <c r="BI69" s="133"/>
      <c r="BJ69" s="133"/>
      <c r="BK69" s="133"/>
      <c r="BL69" s="133"/>
      <c r="BM69" s="133"/>
      <c r="BN69" s="133"/>
      <c r="BO69" s="133"/>
      <c r="BP69" s="133"/>
      <c r="BQ69" s="133"/>
      <c r="BR69" s="133"/>
      <c r="BS69" s="133"/>
      <c r="BT69" s="133"/>
      <c r="BU69" s="133"/>
      <c r="BV69" s="133"/>
      <c r="BW69" s="133"/>
      <c r="BX69" s="133"/>
      <c r="BY69" s="133"/>
      <c r="BZ69" s="133"/>
      <c r="CA69" s="133"/>
      <c r="CB69" s="133"/>
      <c r="CC69" s="133"/>
    </row>
    <row r="70" ht="16.5" customHeight="1">
      <c r="A70" s="63"/>
      <c r="B70" s="63"/>
      <c r="C70" s="63"/>
      <c r="D70" s="63"/>
      <c r="E70" s="63"/>
      <c r="F70" s="63"/>
      <c r="G70" s="63"/>
      <c r="H70" s="133"/>
      <c r="I70" s="141"/>
      <c r="J70" s="133"/>
      <c r="K70" s="133"/>
      <c r="L70" s="133"/>
      <c r="M70" s="133"/>
      <c r="N70" s="133"/>
      <c r="O70" s="133"/>
      <c r="P70" s="133"/>
      <c r="Q70" s="133"/>
      <c r="R70" s="133"/>
      <c r="S70" s="133"/>
      <c r="T70" s="133"/>
      <c r="U70" s="133"/>
      <c r="V70" s="133"/>
      <c r="W70" s="133"/>
      <c r="X70" s="133"/>
      <c r="Y70" s="133"/>
      <c r="Z70" s="133"/>
      <c r="AA70" s="133"/>
      <c r="AB70" s="133"/>
      <c r="AC70" s="133"/>
      <c r="AD70" s="133"/>
      <c r="AE70" s="133"/>
      <c r="AF70" s="133"/>
      <c r="AG70" s="133"/>
      <c r="AH70" s="133"/>
      <c r="AI70" s="133"/>
      <c r="AJ70" s="133"/>
      <c r="AK70" s="133"/>
      <c r="AL70" s="133"/>
      <c r="AM70" s="133"/>
      <c r="AN70" s="133"/>
      <c r="AO70" s="133"/>
      <c r="AP70" s="133"/>
      <c r="AQ70" s="133"/>
      <c r="AR70" s="133"/>
      <c r="AS70" s="133"/>
      <c r="AT70" s="133"/>
      <c r="AU70" s="133"/>
      <c r="AV70" s="133"/>
      <c r="AW70" s="133"/>
      <c r="AX70" s="133"/>
      <c r="AY70" s="133"/>
      <c r="AZ70" s="133"/>
      <c r="BA70" s="142"/>
      <c r="BB70" s="142"/>
      <c r="BC70" s="142"/>
      <c r="BD70" s="142"/>
      <c r="BE70" s="142"/>
      <c r="BF70" s="142"/>
      <c r="BG70" s="142"/>
      <c r="BH70" s="141"/>
      <c r="BI70" s="133"/>
      <c r="BJ70" s="133"/>
      <c r="BK70" s="133"/>
      <c r="BL70" s="133"/>
      <c r="BM70" s="133"/>
      <c r="BN70" s="133"/>
      <c r="BO70" s="133"/>
      <c r="BP70" s="133"/>
      <c r="BQ70" s="133"/>
      <c r="BR70" s="133"/>
      <c r="BS70" s="133"/>
      <c r="BT70" s="133"/>
      <c r="BU70" s="133"/>
      <c r="BV70" s="133"/>
      <c r="BW70" s="133"/>
      <c r="BX70" s="133"/>
      <c r="BY70" s="133"/>
      <c r="BZ70" s="133"/>
      <c r="CA70" s="133"/>
      <c r="CB70" s="133"/>
      <c r="CC70" s="133"/>
    </row>
    <row r="71" ht="16.5" customHeight="1">
      <c r="A71" s="63"/>
      <c r="B71" s="63"/>
      <c r="C71" s="63"/>
      <c r="D71" s="63"/>
      <c r="E71" s="63"/>
      <c r="F71" s="63"/>
      <c r="G71" s="63"/>
      <c r="H71" s="133"/>
      <c r="I71" s="141"/>
      <c r="J71" s="133"/>
      <c r="K71" s="133"/>
      <c r="L71" s="133"/>
      <c r="M71" s="133"/>
      <c r="N71" s="133"/>
      <c r="O71" s="133"/>
      <c r="P71" s="133"/>
      <c r="Q71" s="133"/>
      <c r="R71" s="133"/>
      <c r="S71" s="133"/>
      <c r="T71" s="133"/>
      <c r="U71" s="133"/>
      <c r="V71" s="133"/>
      <c r="W71" s="133"/>
      <c r="X71" s="133"/>
      <c r="Y71" s="133"/>
      <c r="Z71" s="133"/>
      <c r="AA71" s="133"/>
      <c r="AB71" s="133"/>
      <c r="AC71" s="133"/>
      <c r="AD71" s="133"/>
      <c r="AE71" s="133"/>
      <c r="AF71" s="133"/>
      <c r="AG71" s="133"/>
      <c r="AH71" s="133"/>
      <c r="AI71" s="133"/>
      <c r="AJ71" s="133"/>
      <c r="AK71" s="133"/>
      <c r="AL71" s="133"/>
      <c r="AM71" s="133"/>
      <c r="AN71" s="133"/>
      <c r="AO71" s="133"/>
      <c r="AP71" s="133"/>
      <c r="AQ71" s="133"/>
      <c r="AR71" s="133"/>
      <c r="AS71" s="133"/>
      <c r="AT71" s="133"/>
      <c r="AU71" s="133"/>
      <c r="AV71" s="133"/>
      <c r="AW71" s="133"/>
      <c r="AX71" s="133"/>
      <c r="AY71" s="133"/>
      <c r="AZ71" s="133"/>
      <c r="BA71" s="142"/>
      <c r="BB71" s="142"/>
      <c r="BC71" s="142"/>
      <c r="BD71" s="142"/>
      <c r="BE71" s="142"/>
      <c r="BF71" s="142"/>
      <c r="BG71" s="142"/>
      <c r="BH71" s="141"/>
      <c r="BI71" s="133"/>
      <c r="BJ71" s="133"/>
      <c r="BK71" s="133"/>
      <c r="BL71" s="133"/>
      <c r="BM71" s="133"/>
      <c r="BN71" s="133"/>
      <c r="BO71" s="133"/>
      <c r="BP71" s="133"/>
      <c r="BQ71" s="133"/>
      <c r="BR71" s="133"/>
      <c r="BS71" s="133"/>
      <c r="BT71" s="133"/>
      <c r="BU71" s="133"/>
      <c r="BV71" s="133"/>
      <c r="BW71" s="133"/>
      <c r="BX71" s="133"/>
      <c r="BY71" s="133"/>
      <c r="BZ71" s="133"/>
      <c r="CA71" s="133"/>
      <c r="CB71" s="133"/>
      <c r="CC71" s="133"/>
    </row>
    <row r="72" ht="16.5" customHeight="1">
      <c r="A72" s="63"/>
      <c r="B72" s="63"/>
      <c r="C72" s="63"/>
      <c r="D72" s="63"/>
      <c r="E72" s="63"/>
      <c r="F72" s="63"/>
      <c r="G72" s="63"/>
      <c r="H72" s="133"/>
      <c r="I72" s="141"/>
      <c r="J72" s="133"/>
      <c r="K72" s="133"/>
      <c r="L72" s="133"/>
      <c r="M72" s="133"/>
      <c r="N72" s="133"/>
      <c r="O72" s="133"/>
      <c r="P72" s="133"/>
      <c r="Q72" s="133"/>
      <c r="R72" s="133"/>
      <c r="S72" s="133"/>
      <c r="T72" s="133"/>
      <c r="U72" s="133"/>
      <c r="V72" s="133"/>
      <c r="W72" s="133"/>
      <c r="X72" s="133"/>
      <c r="Y72" s="133"/>
      <c r="Z72" s="133"/>
      <c r="AA72" s="133"/>
      <c r="AB72" s="133"/>
      <c r="AC72" s="133"/>
      <c r="AD72" s="133"/>
      <c r="AE72" s="133"/>
      <c r="AF72" s="133"/>
      <c r="AG72" s="133"/>
      <c r="AH72" s="133"/>
      <c r="AI72" s="133"/>
      <c r="AJ72" s="133"/>
      <c r="AK72" s="133"/>
      <c r="AL72" s="133"/>
      <c r="AM72" s="133"/>
      <c r="AN72" s="133"/>
      <c r="AO72" s="133"/>
      <c r="AP72" s="133"/>
      <c r="AQ72" s="133"/>
      <c r="AR72" s="133"/>
      <c r="AS72" s="133"/>
      <c r="AT72" s="133"/>
      <c r="AU72" s="133"/>
      <c r="AV72" s="133"/>
      <c r="AW72" s="133"/>
      <c r="AX72" s="133"/>
      <c r="AY72" s="133"/>
      <c r="AZ72" s="133"/>
      <c r="BA72" s="142"/>
      <c r="BB72" s="142"/>
      <c r="BC72" s="142"/>
      <c r="BD72" s="142"/>
      <c r="BE72" s="142"/>
      <c r="BF72" s="142"/>
      <c r="BG72" s="142"/>
      <c r="BH72" s="141"/>
      <c r="BI72" s="133"/>
      <c r="BJ72" s="133"/>
      <c r="BK72" s="133"/>
      <c r="BL72" s="133"/>
      <c r="BM72" s="133"/>
      <c r="BN72" s="133"/>
      <c r="BO72" s="133"/>
      <c r="BP72" s="133"/>
      <c r="BQ72" s="133"/>
      <c r="BR72" s="133"/>
      <c r="BS72" s="133"/>
      <c r="BT72" s="133"/>
      <c r="BU72" s="133"/>
      <c r="BV72" s="133"/>
      <c r="BW72" s="133"/>
      <c r="BX72" s="133"/>
      <c r="BY72" s="133"/>
      <c r="BZ72" s="133"/>
      <c r="CA72" s="133"/>
      <c r="CB72" s="133"/>
      <c r="CC72" s="133"/>
    </row>
    <row r="73" ht="16.5" customHeight="1">
      <c r="A73" s="63"/>
      <c r="B73" s="63"/>
      <c r="C73" s="63"/>
      <c r="D73" s="63"/>
      <c r="E73" s="63"/>
      <c r="F73" s="63"/>
      <c r="G73" s="63"/>
      <c r="H73" s="133"/>
      <c r="I73" s="141"/>
      <c r="J73" s="133"/>
      <c r="K73" s="133"/>
      <c r="L73" s="133"/>
      <c r="M73" s="133"/>
      <c r="N73" s="133"/>
      <c r="O73" s="133"/>
      <c r="P73" s="133"/>
      <c r="Q73" s="133"/>
      <c r="R73" s="133"/>
      <c r="S73" s="133"/>
      <c r="T73" s="133"/>
      <c r="U73" s="133"/>
      <c r="V73" s="133"/>
      <c r="W73" s="133"/>
      <c r="X73" s="133"/>
      <c r="Y73" s="133"/>
      <c r="Z73" s="133"/>
      <c r="AA73" s="133"/>
      <c r="AB73" s="133"/>
      <c r="AC73" s="133"/>
      <c r="AD73" s="133"/>
      <c r="AE73" s="133"/>
      <c r="AF73" s="133"/>
      <c r="AG73" s="133"/>
      <c r="AH73" s="133"/>
      <c r="AI73" s="133"/>
      <c r="AJ73" s="133"/>
      <c r="AK73" s="133"/>
      <c r="AL73" s="133"/>
      <c r="AM73" s="133"/>
      <c r="AN73" s="133"/>
      <c r="AO73" s="133"/>
      <c r="AP73" s="133"/>
      <c r="AQ73" s="133"/>
      <c r="AR73" s="133"/>
      <c r="AS73" s="133"/>
      <c r="AT73" s="133"/>
      <c r="AU73" s="133"/>
      <c r="AV73" s="133"/>
      <c r="AW73" s="133"/>
      <c r="AX73" s="133"/>
      <c r="AY73" s="133"/>
      <c r="AZ73" s="133"/>
      <c r="BA73" s="142"/>
      <c r="BB73" s="142"/>
      <c r="BC73" s="142"/>
      <c r="BD73" s="142"/>
      <c r="BE73" s="142"/>
      <c r="BF73" s="142"/>
      <c r="BG73" s="142"/>
      <c r="BH73" s="141"/>
      <c r="BI73" s="133"/>
      <c r="BJ73" s="133"/>
      <c r="BK73" s="133"/>
      <c r="BL73" s="133"/>
      <c r="BM73" s="133"/>
      <c r="BN73" s="133"/>
      <c r="BO73" s="133"/>
      <c r="BP73" s="133"/>
      <c r="BQ73" s="133"/>
      <c r="BR73" s="133"/>
      <c r="BS73" s="133"/>
      <c r="BT73" s="133"/>
      <c r="BU73" s="133"/>
      <c r="BV73" s="133"/>
      <c r="BW73" s="133"/>
      <c r="BX73" s="133"/>
      <c r="BY73" s="133"/>
      <c r="BZ73" s="133"/>
      <c r="CA73" s="133"/>
      <c r="CB73" s="133"/>
      <c r="CC73" s="133"/>
    </row>
    <row r="74" ht="16.5" customHeight="1">
      <c r="A74" s="63"/>
      <c r="B74" s="63"/>
      <c r="C74" s="63"/>
      <c r="D74" s="63"/>
      <c r="E74" s="63"/>
      <c r="F74" s="63"/>
      <c r="G74" s="63"/>
      <c r="H74" s="133"/>
      <c r="I74" s="141"/>
      <c r="J74" s="133"/>
      <c r="K74" s="133"/>
      <c r="L74" s="133"/>
      <c r="M74" s="133"/>
      <c r="N74" s="133"/>
      <c r="O74" s="133"/>
      <c r="P74" s="133"/>
      <c r="Q74" s="133"/>
      <c r="R74" s="133"/>
      <c r="S74" s="133"/>
      <c r="T74" s="133"/>
      <c r="U74" s="133"/>
      <c r="V74" s="133"/>
      <c r="W74" s="133"/>
      <c r="X74" s="133"/>
      <c r="Y74" s="133"/>
      <c r="Z74" s="133"/>
      <c r="AA74" s="133"/>
      <c r="AB74" s="133"/>
      <c r="AC74" s="133"/>
      <c r="AD74" s="133"/>
      <c r="AE74" s="133"/>
      <c r="AF74" s="133"/>
      <c r="AG74" s="133"/>
      <c r="AH74" s="133"/>
      <c r="AI74" s="133"/>
      <c r="AJ74" s="133"/>
      <c r="AK74" s="133"/>
      <c r="AL74" s="133"/>
      <c r="AM74" s="133"/>
      <c r="AN74" s="133"/>
      <c r="AO74" s="133"/>
      <c r="AP74" s="133"/>
      <c r="AQ74" s="133"/>
      <c r="AR74" s="133"/>
      <c r="AS74" s="133"/>
      <c r="AT74" s="133"/>
      <c r="AU74" s="133"/>
      <c r="AV74" s="133"/>
      <c r="AW74" s="133"/>
      <c r="AX74" s="133"/>
      <c r="AY74" s="133"/>
      <c r="AZ74" s="133"/>
      <c r="BA74" s="142"/>
      <c r="BB74" s="142"/>
      <c r="BC74" s="142"/>
      <c r="BD74" s="142"/>
      <c r="BE74" s="142"/>
      <c r="BF74" s="142"/>
      <c r="BG74" s="142"/>
      <c r="BH74" s="141"/>
      <c r="BI74" s="133"/>
      <c r="BJ74" s="133"/>
      <c r="BK74" s="133"/>
      <c r="BL74" s="133"/>
      <c r="BM74" s="133"/>
      <c r="BN74" s="133"/>
      <c r="BO74" s="133"/>
      <c r="BP74" s="133"/>
      <c r="BQ74" s="133"/>
      <c r="BR74" s="133"/>
      <c r="BS74" s="133"/>
      <c r="BT74" s="133"/>
      <c r="BU74" s="133"/>
      <c r="BV74" s="133"/>
      <c r="BW74" s="133"/>
      <c r="BX74" s="133"/>
      <c r="BY74" s="133"/>
      <c r="BZ74" s="133"/>
      <c r="CA74" s="133"/>
      <c r="CB74" s="133"/>
      <c r="CC74" s="133"/>
    </row>
    <row r="75" ht="16.5" customHeight="1">
      <c r="A75" s="63"/>
      <c r="B75" s="63"/>
      <c r="C75" s="63"/>
      <c r="D75" s="63"/>
      <c r="E75" s="63"/>
      <c r="F75" s="63"/>
      <c r="G75" s="63"/>
      <c r="H75" s="133"/>
      <c r="I75" s="141"/>
      <c r="J75" s="133"/>
      <c r="K75" s="133"/>
      <c r="L75" s="133"/>
      <c r="M75" s="133"/>
      <c r="N75" s="133"/>
      <c r="O75" s="133"/>
      <c r="P75" s="133"/>
      <c r="Q75" s="133"/>
      <c r="R75" s="133"/>
      <c r="S75" s="133"/>
      <c r="T75" s="133"/>
      <c r="U75" s="133"/>
      <c r="V75" s="133"/>
      <c r="W75" s="133"/>
      <c r="X75" s="133"/>
      <c r="Y75" s="133"/>
      <c r="Z75" s="133"/>
      <c r="AA75" s="133"/>
      <c r="AB75" s="133"/>
      <c r="AC75" s="133"/>
      <c r="AD75" s="133"/>
      <c r="AE75" s="133"/>
      <c r="AF75" s="133"/>
      <c r="AG75" s="133"/>
      <c r="AH75" s="133"/>
      <c r="AI75" s="133"/>
      <c r="AJ75" s="133"/>
      <c r="AK75" s="133"/>
      <c r="AL75" s="133"/>
      <c r="AM75" s="133"/>
      <c r="AN75" s="133"/>
      <c r="AO75" s="133"/>
      <c r="AP75" s="133"/>
      <c r="AQ75" s="133"/>
      <c r="AR75" s="133"/>
      <c r="AS75" s="133"/>
      <c r="AT75" s="133"/>
      <c r="AU75" s="133"/>
      <c r="AV75" s="133"/>
      <c r="AW75" s="133"/>
      <c r="AX75" s="133"/>
      <c r="AY75" s="133"/>
      <c r="AZ75" s="133"/>
      <c r="BA75" s="142"/>
      <c r="BB75" s="142"/>
      <c r="BC75" s="142"/>
      <c r="BD75" s="142"/>
      <c r="BE75" s="142"/>
      <c r="BF75" s="142"/>
      <c r="BG75" s="142"/>
      <c r="BH75" s="141"/>
      <c r="BI75" s="133"/>
      <c r="BJ75" s="133"/>
      <c r="BK75" s="133"/>
      <c r="BL75" s="133"/>
      <c r="BM75" s="133"/>
      <c r="BN75" s="133"/>
      <c r="BO75" s="133"/>
      <c r="BP75" s="133"/>
      <c r="BQ75" s="133"/>
      <c r="BR75" s="133"/>
      <c r="BS75" s="133"/>
      <c r="BT75" s="133"/>
      <c r="BU75" s="133"/>
      <c r="BV75" s="133"/>
      <c r="BW75" s="133"/>
      <c r="BX75" s="133"/>
      <c r="BY75" s="133"/>
      <c r="BZ75" s="133"/>
      <c r="CA75" s="133"/>
      <c r="CB75" s="133"/>
      <c r="CC75" s="133"/>
    </row>
    <row r="76" ht="16.5" customHeight="1">
      <c r="A76" s="63"/>
      <c r="B76" s="63"/>
      <c r="C76" s="63"/>
      <c r="D76" s="63"/>
      <c r="E76" s="63"/>
      <c r="F76" s="63"/>
      <c r="G76" s="63"/>
      <c r="H76" s="133"/>
      <c r="I76" s="141"/>
      <c r="J76" s="133"/>
      <c r="K76" s="133"/>
      <c r="L76" s="133"/>
      <c r="M76" s="133"/>
      <c r="N76" s="133"/>
      <c r="O76" s="133"/>
      <c r="P76" s="133"/>
      <c r="Q76" s="133"/>
      <c r="R76" s="133"/>
      <c r="S76" s="133"/>
      <c r="T76" s="133"/>
      <c r="U76" s="133"/>
      <c r="V76" s="133"/>
      <c r="W76" s="133"/>
      <c r="X76" s="133"/>
      <c r="Y76" s="133"/>
      <c r="Z76" s="133"/>
      <c r="AA76" s="133"/>
      <c r="AB76" s="133"/>
      <c r="AC76" s="133"/>
      <c r="AD76" s="133"/>
      <c r="AE76" s="133"/>
      <c r="AF76" s="133"/>
      <c r="AG76" s="133"/>
      <c r="AH76" s="133"/>
      <c r="AI76" s="133"/>
      <c r="AJ76" s="133"/>
      <c r="AK76" s="133"/>
      <c r="AL76" s="133"/>
      <c r="AM76" s="133"/>
      <c r="AN76" s="133"/>
      <c r="AO76" s="133"/>
      <c r="AP76" s="133"/>
      <c r="AQ76" s="133"/>
      <c r="AR76" s="133"/>
      <c r="AS76" s="133"/>
      <c r="AT76" s="133"/>
      <c r="AU76" s="133"/>
      <c r="AV76" s="133"/>
      <c r="AW76" s="133"/>
      <c r="AX76" s="133"/>
      <c r="AY76" s="133"/>
      <c r="AZ76" s="133"/>
      <c r="BA76" s="142"/>
      <c r="BB76" s="142"/>
      <c r="BC76" s="142"/>
      <c r="BD76" s="142"/>
      <c r="BE76" s="142"/>
      <c r="BF76" s="142"/>
      <c r="BG76" s="142"/>
      <c r="BH76" s="141"/>
      <c r="BI76" s="133"/>
      <c r="BJ76" s="133"/>
      <c r="BK76" s="133"/>
      <c r="BL76" s="133"/>
      <c r="BM76" s="133"/>
      <c r="BN76" s="133"/>
      <c r="BO76" s="133"/>
      <c r="BP76" s="133"/>
      <c r="BQ76" s="133"/>
      <c r="BR76" s="133"/>
      <c r="BS76" s="133"/>
      <c r="BT76" s="133"/>
      <c r="BU76" s="133"/>
      <c r="BV76" s="133"/>
      <c r="BW76" s="133"/>
      <c r="BX76" s="133"/>
      <c r="BY76" s="133"/>
      <c r="BZ76" s="133"/>
      <c r="CA76" s="133"/>
      <c r="CB76" s="133"/>
      <c r="CC76" s="133"/>
    </row>
    <row r="77" ht="16.5" customHeight="1">
      <c r="A77" s="63"/>
      <c r="B77" s="63"/>
      <c r="C77" s="63"/>
      <c r="D77" s="63"/>
      <c r="E77" s="63"/>
      <c r="F77" s="63"/>
      <c r="G77" s="63"/>
      <c r="H77" s="133"/>
      <c r="I77" s="141"/>
      <c r="J77" s="133"/>
      <c r="K77" s="133"/>
      <c r="L77" s="133"/>
      <c r="M77" s="133"/>
      <c r="N77" s="133"/>
      <c r="O77" s="133"/>
      <c r="P77" s="133"/>
      <c r="Q77" s="133"/>
      <c r="R77" s="133"/>
      <c r="S77" s="133"/>
      <c r="T77" s="133"/>
      <c r="U77" s="133"/>
      <c r="V77" s="133"/>
      <c r="W77" s="133"/>
      <c r="X77" s="133"/>
      <c r="Y77" s="133"/>
      <c r="Z77" s="133"/>
      <c r="AA77" s="133"/>
      <c r="AB77" s="133"/>
      <c r="AC77" s="133"/>
      <c r="AD77" s="133"/>
      <c r="AE77" s="133"/>
      <c r="AF77" s="133"/>
      <c r="AG77" s="133"/>
      <c r="AH77" s="133"/>
      <c r="AI77" s="133"/>
      <c r="AJ77" s="133"/>
      <c r="AK77" s="133"/>
      <c r="AL77" s="133"/>
      <c r="AM77" s="133"/>
      <c r="AN77" s="133"/>
      <c r="AO77" s="133"/>
      <c r="AP77" s="133"/>
      <c r="AQ77" s="133"/>
      <c r="AR77" s="133"/>
      <c r="AS77" s="133"/>
      <c r="AT77" s="133"/>
      <c r="AU77" s="133"/>
      <c r="AV77" s="133"/>
      <c r="AW77" s="133"/>
      <c r="AX77" s="133"/>
      <c r="AY77" s="133"/>
      <c r="AZ77" s="133"/>
      <c r="BA77" s="142"/>
      <c r="BB77" s="142"/>
      <c r="BC77" s="142"/>
      <c r="BD77" s="142"/>
      <c r="BE77" s="142"/>
      <c r="BF77" s="142"/>
      <c r="BG77" s="142"/>
      <c r="BH77" s="141"/>
      <c r="BI77" s="133"/>
      <c r="BJ77" s="133"/>
      <c r="BK77" s="133"/>
      <c r="BL77" s="133"/>
      <c r="BM77" s="133"/>
      <c r="BN77" s="133"/>
      <c r="BO77" s="133"/>
      <c r="BP77" s="133"/>
      <c r="BQ77" s="133"/>
      <c r="BR77" s="133"/>
      <c r="BS77" s="133"/>
      <c r="BT77" s="133"/>
      <c r="BU77" s="133"/>
      <c r="BV77" s="133"/>
      <c r="BW77" s="133"/>
      <c r="BX77" s="133"/>
      <c r="BY77" s="133"/>
      <c r="BZ77" s="133"/>
      <c r="CA77" s="133"/>
      <c r="CB77" s="133"/>
      <c r="CC77" s="133"/>
    </row>
    <row r="78" ht="16.5" customHeight="1">
      <c r="A78" s="63"/>
      <c r="B78" s="63"/>
      <c r="C78" s="63"/>
      <c r="D78" s="63"/>
      <c r="E78" s="63"/>
      <c r="F78" s="63"/>
      <c r="G78" s="63"/>
      <c r="H78" s="133"/>
      <c r="I78" s="141"/>
      <c r="J78" s="133"/>
      <c r="K78" s="133"/>
      <c r="L78" s="133"/>
      <c r="M78" s="133"/>
      <c r="N78" s="133"/>
      <c r="O78" s="133"/>
      <c r="P78" s="133"/>
      <c r="Q78" s="133"/>
      <c r="R78" s="133"/>
      <c r="S78" s="133"/>
      <c r="T78" s="133"/>
      <c r="U78" s="133"/>
      <c r="V78" s="133"/>
      <c r="W78" s="133"/>
      <c r="X78" s="133"/>
      <c r="Y78" s="133"/>
      <c r="Z78" s="133"/>
      <c r="AA78" s="133"/>
      <c r="AB78" s="133"/>
      <c r="AC78" s="133"/>
      <c r="AD78" s="133"/>
      <c r="AE78" s="133"/>
      <c r="AF78" s="133"/>
      <c r="AG78" s="133"/>
      <c r="AH78" s="133"/>
      <c r="AI78" s="133"/>
      <c r="AJ78" s="133"/>
      <c r="AK78" s="133"/>
      <c r="AL78" s="133"/>
      <c r="AM78" s="133"/>
      <c r="AN78" s="133"/>
      <c r="AO78" s="133"/>
      <c r="AP78" s="133"/>
      <c r="AQ78" s="133"/>
      <c r="AR78" s="133"/>
      <c r="AS78" s="133"/>
      <c r="AT78" s="133"/>
      <c r="AU78" s="133"/>
      <c r="AV78" s="133"/>
      <c r="AW78" s="133"/>
      <c r="AX78" s="133"/>
      <c r="AY78" s="133"/>
      <c r="AZ78" s="133"/>
      <c r="BA78" s="142"/>
      <c r="BB78" s="142"/>
      <c r="BC78" s="142"/>
      <c r="BD78" s="142"/>
      <c r="BE78" s="142"/>
      <c r="BF78" s="142"/>
      <c r="BG78" s="142"/>
      <c r="BH78" s="141"/>
      <c r="BI78" s="133"/>
      <c r="BJ78" s="133"/>
      <c r="BK78" s="133"/>
      <c r="BL78" s="133"/>
      <c r="BM78" s="133"/>
      <c r="BN78" s="133"/>
      <c r="BO78" s="133"/>
      <c r="BP78" s="133"/>
      <c r="BQ78" s="133"/>
      <c r="BR78" s="133"/>
      <c r="BS78" s="133"/>
      <c r="BT78" s="133"/>
      <c r="BU78" s="133"/>
      <c r="BV78" s="133"/>
      <c r="BW78" s="133"/>
      <c r="BX78" s="133"/>
      <c r="BY78" s="133"/>
      <c r="BZ78" s="133"/>
      <c r="CA78" s="133"/>
      <c r="CB78" s="133"/>
      <c r="CC78" s="133"/>
    </row>
    <row r="79" ht="16.5" customHeight="1">
      <c r="A79" s="63"/>
      <c r="B79" s="63"/>
      <c r="C79" s="63"/>
      <c r="D79" s="63"/>
      <c r="E79" s="63"/>
      <c r="F79" s="63"/>
      <c r="G79" s="63"/>
      <c r="H79" s="133"/>
      <c r="I79" s="141"/>
      <c r="J79" s="133"/>
      <c r="K79" s="133"/>
      <c r="L79" s="133"/>
      <c r="M79" s="133"/>
      <c r="N79" s="133"/>
      <c r="O79" s="133"/>
      <c r="P79" s="133"/>
      <c r="Q79" s="133"/>
      <c r="R79" s="133"/>
      <c r="S79" s="133"/>
      <c r="T79" s="133"/>
      <c r="U79" s="133"/>
      <c r="V79" s="133"/>
      <c r="W79" s="133"/>
      <c r="X79" s="133"/>
      <c r="Y79" s="133"/>
      <c r="Z79" s="133"/>
      <c r="AA79" s="133"/>
      <c r="AB79" s="133"/>
      <c r="AC79" s="133"/>
      <c r="AD79" s="133"/>
      <c r="AE79" s="133"/>
      <c r="AF79" s="133"/>
      <c r="AG79" s="133"/>
      <c r="AH79" s="133"/>
      <c r="AI79" s="133"/>
      <c r="AJ79" s="133"/>
      <c r="AK79" s="133"/>
      <c r="AL79" s="133"/>
      <c r="AM79" s="133"/>
      <c r="AN79" s="133"/>
      <c r="AO79" s="133"/>
      <c r="AP79" s="133"/>
      <c r="AQ79" s="133"/>
      <c r="AR79" s="133"/>
      <c r="AS79" s="133"/>
      <c r="AT79" s="133"/>
      <c r="AU79" s="133"/>
      <c r="AV79" s="133"/>
      <c r="AW79" s="133"/>
      <c r="AX79" s="133"/>
      <c r="AY79" s="133"/>
      <c r="AZ79" s="133"/>
      <c r="BA79" s="142"/>
      <c r="BB79" s="142"/>
      <c r="BC79" s="142"/>
      <c r="BD79" s="142"/>
      <c r="BE79" s="142"/>
      <c r="BF79" s="142"/>
      <c r="BG79" s="142"/>
      <c r="BH79" s="141"/>
      <c r="BI79" s="133"/>
      <c r="BJ79" s="133"/>
      <c r="BK79" s="133"/>
      <c r="BL79" s="133"/>
      <c r="BM79" s="133"/>
      <c r="BN79" s="133"/>
      <c r="BO79" s="133"/>
      <c r="BP79" s="133"/>
      <c r="BQ79" s="133"/>
      <c r="BR79" s="133"/>
      <c r="BS79" s="133"/>
      <c r="BT79" s="133"/>
      <c r="BU79" s="133"/>
      <c r="BV79" s="133"/>
      <c r="BW79" s="133"/>
      <c r="BX79" s="133"/>
      <c r="BY79" s="133"/>
      <c r="BZ79" s="133"/>
      <c r="CA79" s="133"/>
      <c r="CB79" s="133"/>
      <c r="CC79" s="133"/>
    </row>
    <row r="80" ht="16.5" customHeight="1">
      <c r="A80" s="63"/>
      <c r="B80" s="63"/>
      <c r="C80" s="63"/>
      <c r="D80" s="63"/>
      <c r="E80" s="63"/>
      <c r="F80" s="63"/>
      <c r="G80" s="63"/>
      <c r="H80" s="133"/>
      <c r="I80" s="141"/>
      <c r="J80" s="133"/>
      <c r="K80" s="133"/>
      <c r="L80" s="133"/>
      <c r="M80" s="133"/>
      <c r="N80" s="133"/>
      <c r="O80" s="133"/>
      <c r="P80" s="133"/>
      <c r="Q80" s="133"/>
      <c r="R80" s="133"/>
      <c r="S80" s="133"/>
      <c r="T80" s="133"/>
      <c r="U80" s="133"/>
      <c r="V80" s="133"/>
      <c r="W80" s="133"/>
      <c r="X80" s="133"/>
      <c r="Y80" s="133"/>
      <c r="Z80" s="133"/>
      <c r="AA80" s="133"/>
      <c r="AB80" s="133"/>
      <c r="AC80" s="133"/>
      <c r="AD80" s="133"/>
      <c r="AE80" s="133"/>
      <c r="AF80" s="133"/>
      <c r="AG80" s="133"/>
      <c r="AH80" s="133"/>
      <c r="AI80" s="133"/>
      <c r="AJ80" s="133"/>
      <c r="AK80" s="133"/>
      <c r="AL80" s="133"/>
      <c r="AM80" s="133"/>
      <c r="AN80" s="133"/>
      <c r="AO80" s="133"/>
      <c r="AP80" s="133"/>
      <c r="AQ80" s="133"/>
      <c r="AR80" s="133"/>
      <c r="AS80" s="133"/>
      <c r="AT80" s="133"/>
      <c r="AU80" s="133"/>
      <c r="AV80" s="133"/>
      <c r="AW80" s="133"/>
      <c r="AX80" s="133"/>
      <c r="AY80" s="133"/>
      <c r="AZ80" s="133"/>
      <c r="BA80" s="142"/>
      <c r="BB80" s="142"/>
      <c r="BC80" s="142"/>
      <c r="BD80" s="142"/>
      <c r="BE80" s="142"/>
      <c r="BF80" s="142"/>
      <c r="BG80" s="142"/>
      <c r="BH80" s="141"/>
      <c r="BI80" s="133"/>
      <c r="BJ80" s="133"/>
      <c r="BK80" s="133"/>
      <c r="BL80" s="133"/>
      <c r="BM80" s="133"/>
      <c r="BN80" s="133"/>
      <c r="BO80" s="133"/>
      <c r="BP80" s="133"/>
      <c r="BQ80" s="133"/>
      <c r="BR80" s="133"/>
      <c r="BS80" s="133"/>
      <c r="BT80" s="133"/>
      <c r="BU80" s="133"/>
      <c r="BV80" s="133"/>
      <c r="BW80" s="133"/>
      <c r="BX80" s="133"/>
      <c r="BY80" s="133"/>
      <c r="BZ80" s="133"/>
      <c r="CA80" s="133"/>
      <c r="CB80" s="133"/>
      <c r="CC80" s="133"/>
    </row>
    <row r="81" ht="16.5" customHeight="1">
      <c r="A81" s="63"/>
      <c r="B81" s="63"/>
      <c r="C81" s="63"/>
      <c r="D81" s="63"/>
      <c r="E81" s="63"/>
      <c r="F81" s="63"/>
      <c r="G81" s="63"/>
      <c r="H81" s="133"/>
      <c r="I81" s="141"/>
      <c r="J81" s="133"/>
      <c r="K81" s="133"/>
      <c r="L81" s="133"/>
      <c r="M81" s="133"/>
      <c r="N81" s="133"/>
      <c r="O81" s="133"/>
      <c r="P81" s="133"/>
      <c r="Q81" s="133"/>
      <c r="R81" s="133"/>
      <c r="S81" s="133"/>
      <c r="T81" s="133"/>
      <c r="U81" s="133"/>
      <c r="V81" s="133"/>
      <c r="W81" s="133"/>
      <c r="X81" s="133"/>
      <c r="Y81" s="133"/>
      <c r="Z81" s="133"/>
      <c r="AA81" s="133"/>
      <c r="AB81" s="133"/>
      <c r="AC81" s="133"/>
      <c r="AD81" s="133"/>
      <c r="AE81" s="133"/>
      <c r="AF81" s="133"/>
      <c r="AG81" s="133"/>
      <c r="AH81" s="133"/>
      <c r="AI81" s="133"/>
      <c r="AJ81" s="133"/>
      <c r="AK81" s="133"/>
      <c r="AL81" s="133"/>
      <c r="AM81" s="133"/>
      <c r="AN81" s="133"/>
      <c r="AO81" s="133"/>
      <c r="AP81" s="133"/>
      <c r="AQ81" s="133"/>
      <c r="AR81" s="133"/>
      <c r="AS81" s="133"/>
      <c r="AT81" s="133"/>
      <c r="AU81" s="133"/>
      <c r="AV81" s="133"/>
      <c r="AW81" s="133"/>
      <c r="AX81" s="133"/>
      <c r="AY81" s="133"/>
      <c r="AZ81" s="133"/>
      <c r="BA81" s="142"/>
      <c r="BB81" s="142"/>
      <c r="BC81" s="142"/>
      <c r="BD81" s="142"/>
      <c r="BE81" s="142"/>
      <c r="BF81" s="142"/>
      <c r="BG81" s="142"/>
      <c r="BH81" s="141"/>
      <c r="BI81" s="133"/>
      <c r="BJ81" s="133"/>
      <c r="BK81" s="133"/>
      <c r="BL81" s="133"/>
      <c r="BM81" s="133"/>
      <c r="BN81" s="133"/>
      <c r="BO81" s="133"/>
      <c r="BP81" s="133"/>
      <c r="BQ81" s="133"/>
      <c r="BR81" s="133"/>
      <c r="BS81" s="133"/>
      <c r="BT81" s="133"/>
      <c r="BU81" s="133"/>
      <c r="BV81" s="133"/>
      <c r="BW81" s="133"/>
      <c r="BX81" s="133"/>
      <c r="BY81" s="133"/>
      <c r="BZ81" s="133"/>
      <c r="CA81" s="133"/>
      <c r="CB81" s="133"/>
      <c r="CC81" s="133"/>
    </row>
    <row r="82" ht="16.5" customHeight="1">
      <c r="A82" s="63"/>
      <c r="B82" s="63"/>
      <c r="C82" s="63"/>
      <c r="D82" s="63"/>
      <c r="E82" s="63"/>
      <c r="F82" s="63"/>
      <c r="G82" s="63"/>
      <c r="H82" s="133"/>
      <c r="I82" s="141"/>
      <c r="J82" s="133"/>
      <c r="K82" s="133"/>
      <c r="L82" s="133"/>
      <c r="M82" s="133"/>
      <c r="N82" s="133"/>
      <c r="O82" s="133"/>
      <c r="P82" s="133"/>
      <c r="Q82" s="133"/>
      <c r="R82" s="133"/>
      <c r="S82" s="133"/>
      <c r="T82" s="133"/>
      <c r="U82" s="133"/>
      <c r="V82" s="133"/>
      <c r="W82" s="133"/>
      <c r="X82" s="133"/>
      <c r="Y82" s="133"/>
      <c r="Z82" s="133"/>
      <c r="AA82" s="133"/>
      <c r="AB82" s="133"/>
      <c r="AC82" s="133"/>
      <c r="AD82" s="133"/>
      <c r="AE82" s="133"/>
      <c r="AF82" s="133"/>
      <c r="AG82" s="133"/>
      <c r="AH82" s="133"/>
      <c r="AI82" s="133"/>
      <c r="AJ82" s="133"/>
      <c r="AK82" s="133"/>
      <c r="AL82" s="133"/>
      <c r="AM82" s="133"/>
      <c r="AN82" s="133"/>
      <c r="AO82" s="133"/>
      <c r="AP82" s="133"/>
      <c r="AQ82" s="133"/>
      <c r="AR82" s="133"/>
      <c r="AS82" s="133"/>
      <c r="AT82" s="133"/>
      <c r="AU82" s="133"/>
      <c r="AV82" s="133"/>
      <c r="AW82" s="133"/>
      <c r="AX82" s="133"/>
      <c r="AY82" s="133"/>
      <c r="AZ82" s="133"/>
      <c r="BA82" s="142"/>
      <c r="BB82" s="142"/>
      <c r="BC82" s="142"/>
      <c r="BD82" s="142"/>
      <c r="BE82" s="142"/>
      <c r="BF82" s="142"/>
      <c r="BG82" s="142"/>
      <c r="BH82" s="141"/>
      <c r="BI82" s="133"/>
      <c r="BJ82" s="133"/>
      <c r="BK82" s="133"/>
      <c r="BL82" s="133"/>
      <c r="BM82" s="133"/>
      <c r="BN82" s="133"/>
      <c r="BO82" s="133"/>
      <c r="BP82" s="133"/>
      <c r="BQ82" s="133"/>
      <c r="BR82" s="133"/>
      <c r="BS82" s="133"/>
      <c r="BT82" s="133"/>
      <c r="BU82" s="133"/>
      <c r="BV82" s="133"/>
      <c r="BW82" s="133"/>
      <c r="BX82" s="133"/>
      <c r="BY82" s="133"/>
      <c r="BZ82" s="133"/>
      <c r="CA82" s="133"/>
      <c r="CB82" s="133"/>
      <c r="CC82" s="133"/>
    </row>
    <row r="83" ht="16.5" customHeight="1">
      <c r="A83" s="63"/>
      <c r="B83" s="63"/>
      <c r="C83" s="63"/>
      <c r="D83" s="63"/>
      <c r="E83" s="63"/>
      <c r="F83" s="63"/>
      <c r="G83" s="63"/>
      <c r="H83" s="133"/>
      <c r="I83" s="141"/>
      <c r="J83" s="133"/>
      <c r="K83" s="133"/>
      <c r="L83" s="133"/>
      <c r="M83" s="133"/>
      <c r="N83" s="133"/>
      <c r="O83" s="133"/>
      <c r="P83" s="133"/>
      <c r="Q83" s="133"/>
      <c r="R83" s="133"/>
      <c r="S83" s="133"/>
      <c r="T83" s="133"/>
      <c r="U83" s="133"/>
      <c r="V83" s="133"/>
      <c r="W83" s="133"/>
      <c r="X83" s="133"/>
      <c r="Y83" s="133"/>
      <c r="Z83" s="133"/>
      <c r="AA83" s="133"/>
      <c r="AB83" s="133"/>
      <c r="AC83" s="133"/>
      <c r="AD83" s="133"/>
      <c r="AE83" s="133"/>
      <c r="AF83" s="133"/>
      <c r="AG83" s="133"/>
      <c r="AH83" s="133"/>
      <c r="AI83" s="133"/>
      <c r="AJ83" s="133"/>
      <c r="AK83" s="133"/>
      <c r="AL83" s="133"/>
      <c r="AM83" s="133"/>
      <c r="AN83" s="133"/>
      <c r="AO83" s="133"/>
      <c r="AP83" s="133"/>
      <c r="AQ83" s="133"/>
      <c r="AR83" s="133"/>
      <c r="AS83" s="133"/>
      <c r="AT83" s="133"/>
      <c r="AU83" s="133"/>
      <c r="AV83" s="133"/>
      <c r="AW83" s="133"/>
      <c r="AX83" s="133"/>
      <c r="AY83" s="133"/>
      <c r="AZ83" s="133"/>
      <c r="BA83" s="142"/>
      <c r="BB83" s="142"/>
      <c r="BC83" s="142"/>
      <c r="BD83" s="142"/>
      <c r="BE83" s="142"/>
      <c r="BF83" s="142"/>
      <c r="BG83" s="142"/>
      <c r="BH83" s="141"/>
      <c r="BI83" s="133"/>
      <c r="BJ83" s="133"/>
      <c r="BK83" s="133"/>
      <c r="BL83" s="133"/>
      <c r="BM83" s="133"/>
      <c r="BN83" s="133"/>
      <c r="BO83" s="133"/>
      <c r="BP83" s="133"/>
      <c r="BQ83" s="133"/>
      <c r="BR83" s="133"/>
      <c r="BS83" s="133"/>
      <c r="BT83" s="133"/>
      <c r="BU83" s="133"/>
      <c r="BV83" s="133"/>
      <c r="BW83" s="133"/>
      <c r="BX83" s="133"/>
      <c r="BY83" s="133"/>
      <c r="BZ83" s="133"/>
      <c r="CA83" s="133"/>
      <c r="CB83" s="133"/>
      <c r="CC83" s="133"/>
    </row>
    <row r="84" ht="16.5" customHeight="1">
      <c r="A84" s="63"/>
      <c r="B84" s="63"/>
      <c r="C84" s="63"/>
      <c r="D84" s="63"/>
      <c r="E84" s="63"/>
      <c r="F84" s="63"/>
      <c r="G84" s="63"/>
      <c r="H84" s="133"/>
      <c r="I84" s="141"/>
      <c r="J84" s="133"/>
      <c r="K84" s="133"/>
      <c r="L84" s="133"/>
      <c r="M84" s="133"/>
      <c r="N84" s="133"/>
      <c r="O84" s="133"/>
      <c r="P84" s="133"/>
      <c r="Q84" s="133"/>
      <c r="R84" s="133"/>
      <c r="S84" s="133"/>
      <c r="T84" s="133"/>
      <c r="U84" s="133"/>
      <c r="V84" s="133"/>
      <c r="W84" s="133"/>
      <c r="X84" s="133"/>
      <c r="Y84" s="133"/>
      <c r="Z84" s="133"/>
      <c r="AA84" s="133"/>
      <c r="AB84" s="133"/>
      <c r="AC84" s="133"/>
      <c r="AD84" s="133"/>
      <c r="AE84" s="133"/>
      <c r="AF84" s="133"/>
      <c r="AG84" s="133"/>
      <c r="AH84" s="133"/>
      <c r="AI84" s="133"/>
      <c r="AJ84" s="133"/>
      <c r="AK84" s="133"/>
      <c r="AL84" s="133"/>
      <c r="AM84" s="133"/>
      <c r="AN84" s="133"/>
      <c r="AO84" s="133"/>
      <c r="AP84" s="133"/>
      <c r="AQ84" s="133"/>
      <c r="AR84" s="133"/>
      <c r="AS84" s="133"/>
      <c r="AT84" s="133"/>
      <c r="AU84" s="133"/>
      <c r="AV84" s="133"/>
      <c r="AW84" s="133"/>
      <c r="AX84" s="133"/>
      <c r="AY84" s="133"/>
      <c r="AZ84" s="133"/>
      <c r="BA84" s="142"/>
      <c r="BB84" s="142"/>
      <c r="BC84" s="142"/>
      <c r="BD84" s="142"/>
      <c r="BE84" s="142"/>
      <c r="BF84" s="142"/>
      <c r="BG84" s="142"/>
      <c r="BH84" s="141"/>
      <c r="BI84" s="133"/>
      <c r="BJ84" s="133"/>
      <c r="BK84" s="133"/>
      <c r="BL84" s="133"/>
      <c r="BM84" s="133"/>
      <c r="BN84" s="133"/>
      <c r="BO84" s="133"/>
      <c r="BP84" s="133"/>
      <c r="BQ84" s="133"/>
      <c r="BR84" s="133"/>
      <c r="BS84" s="133"/>
      <c r="BT84" s="133"/>
      <c r="BU84" s="133"/>
      <c r="BV84" s="133"/>
      <c r="BW84" s="133"/>
      <c r="BX84" s="133"/>
      <c r="BY84" s="133"/>
      <c r="BZ84" s="133"/>
      <c r="CA84" s="133"/>
      <c r="CB84" s="133"/>
      <c r="CC84" s="133"/>
    </row>
    <row r="85" ht="16.5" customHeight="1">
      <c r="A85" s="63"/>
      <c r="B85" s="63"/>
      <c r="C85" s="63"/>
      <c r="D85" s="63"/>
      <c r="E85" s="63"/>
      <c r="F85" s="63"/>
      <c r="G85" s="63"/>
      <c r="H85" s="133"/>
      <c r="I85" s="141"/>
      <c r="J85" s="133"/>
      <c r="K85" s="133"/>
      <c r="L85" s="133"/>
      <c r="M85" s="133"/>
      <c r="N85" s="133"/>
      <c r="O85" s="133"/>
      <c r="P85" s="133"/>
      <c r="Q85" s="133"/>
      <c r="R85" s="133"/>
      <c r="S85" s="133"/>
      <c r="T85" s="133"/>
      <c r="U85" s="133"/>
      <c r="V85" s="133"/>
      <c r="W85" s="133"/>
      <c r="X85" s="133"/>
      <c r="Y85" s="133"/>
      <c r="Z85" s="133"/>
      <c r="AA85" s="133"/>
      <c r="AB85" s="133"/>
      <c r="AC85" s="133"/>
      <c r="AD85" s="133"/>
      <c r="AE85" s="133"/>
      <c r="AF85" s="133"/>
      <c r="AG85" s="133"/>
      <c r="AH85" s="133"/>
      <c r="AI85" s="133"/>
      <c r="AJ85" s="133"/>
      <c r="AK85" s="133"/>
      <c r="AL85" s="133"/>
      <c r="AM85" s="133"/>
      <c r="AN85" s="133"/>
      <c r="AO85" s="133"/>
      <c r="AP85" s="133"/>
      <c r="AQ85" s="133"/>
      <c r="AR85" s="133"/>
      <c r="AS85" s="133"/>
      <c r="AT85" s="133"/>
      <c r="AU85" s="133"/>
      <c r="AV85" s="133"/>
      <c r="AW85" s="133"/>
      <c r="AX85" s="133"/>
      <c r="AY85" s="133"/>
      <c r="AZ85" s="133"/>
      <c r="BA85" s="142"/>
      <c r="BB85" s="142"/>
      <c r="BC85" s="142"/>
      <c r="BD85" s="142"/>
      <c r="BE85" s="142"/>
      <c r="BF85" s="142"/>
      <c r="BG85" s="142"/>
      <c r="BH85" s="141"/>
      <c r="BI85" s="133"/>
      <c r="BJ85" s="133"/>
      <c r="BK85" s="133"/>
      <c r="BL85" s="133"/>
      <c r="BM85" s="133"/>
      <c r="BN85" s="133"/>
      <c r="BO85" s="133"/>
      <c r="BP85" s="133"/>
      <c r="BQ85" s="133"/>
      <c r="BR85" s="133"/>
      <c r="BS85" s="133"/>
      <c r="BT85" s="133"/>
      <c r="BU85" s="133"/>
      <c r="BV85" s="133"/>
      <c r="BW85" s="133"/>
      <c r="BX85" s="133"/>
      <c r="BY85" s="133"/>
      <c r="BZ85" s="133"/>
      <c r="CA85" s="133"/>
      <c r="CB85" s="133"/>
      <c r="CC85" s="133"/>
    </row>
    <row r="86" ht="16.5" customHeight="1">
      <c r="A86" s="63"/>
      <c r="B86" s="63"/>
      <c r="C86" s="63"/>
      <c r="D86" s="63"/>
      <c r="E86" s="63"/>
      <c r="F86" s="63"/>
      <c r="G86" s="63"/>
      <c r="H86" s="133"/>
      <c r="I86" s="141"/>
      <c r="J86" s="133"/>
      <c r="K86" s="133"/>
      <c r="L86" s="133"/>
      <c r="M86" s="133"/>
      <c r="N86" s="133"/>
      <c r="O86" s="133"/>
      <c r="P86" s="133"/>
      <c r="Q86" s="133"/>
      <c r="R86" s="133"/>
      <c r="S86" s="133"/>
      <c r="T86" s="133"/>
      <c r="U86" s="133"/>
      <c r="V86" s="133"/>
      <c r="W86" s="133"/>
      <c r="X86" s="133"/>
      <c r="Y86" s="133"/>
      <c r="Z86" s="133"/>
      <c r="AA86" s="133"/>
      <c r="AB86" s="133"/>
      <c r="AC86" s="133"/>
      <c r="AD86" s="133"/>
      <c r="AE86" s="133"/>
      <c r="AF86" s="133"/>
      <c r="AG86" s="133"/>
      <c r="AH86" s="133"/>
      <c r="AI86" s="133"/>
      <c r="AJ86" s="133"/>
      <c r="AK86" s="133"/>
      <c r="AL86" s="133"/>
      <c r="AM86" s="133"/>
      <c r="AN86" s="133"/>
      <c r="AO86" s="133"/>
      <c r="AP86" s="133"/>
      <c r="AQ86" s="133"/>
      <c r="AR86" s="133"/>
      <c r="AS86" s="133"/>
      <c r="AT86" s="133"/>
      <c r="AU86" s="133"/>
      <c r="AV86" s="133"/>
      <c r="AW86" s="133"/>
      <c r="AX86" s="133"/>
      <c r="AY86" s="133"/>
      <c r="AZ86" s="133"/>
      <c r="BA86" s="142"/>
      <c r="BB86" s="142"/>
      <c r="BC86" s="142"/>
      <c r="BD86" s="142"/>
      <c r="BE86" s="142"/>
      <c r="BF86" s="142"/>
      <c r="BG86" s="142"/>
      <c r="BH86" s="141"/>
      <c r="BI86" s="133"/>
      <c r="BJ86" s="133"/>
      <c r="BK86" s="133"/>
      <c r="BL86" s="133"/>
      <c r="BM86" s="133"/>
      <c r="BN86" s="133"/>
      <c r="BO86" s="133"/>
      <c r="BP86" s="133"/>
      <c r="BQ86" s="133"/>
      <c r="BR86" s="133"/>
      <c r="BS86" s="133"/>
      <c r="BT86" s="133"/>
      <c r="BU86" s="133"/>
      <c r="BV86" s="133"/>
      <c r="BW86" s="133"/>
      <c r="BX86" s="133"/>
      <c r="BY86" s="133"/>
      <c r="BZ86" s="133"/>
      <c r="CA86" s="133"/>
      <c r="CB86" s="133"/>
      <c r="CC86" s="133"/>
    </row>
    <row r="87" ht="16.5" customHeight="1">
      <c r="A87" s="63"/>
      <c r="B87" s="63"/>
      <c r="C87" s="63"/>
      <c r="D87" s="63"/>
      <c r="E87" s="63"/>
      <c r="F87" s="63"/>
      <c r="G87" s="63"/>
      <c r="H87" s="133"/>
      <c r="I87" s="141"/>
      <c r="J87" s="133"/>
      <c r="K87" s="133"/>
      <c r="L87" s="133"/>
      <c r="M87" s="133"/>
      <c r="N87" s="133"/>
      <c r="O87" s="133"/>
      <c r="P87" s="133"/>
      <c r="Q87" s="133"/>
      <c r="R87" s="133"/>
      <c r="S87" s="133"/>
      <c r="T87" s="133"/>
      <c r="U87" s="133"/>
      <c r="V87" s="133"/>
      <c r="W87" s="133"/>
      <c r="X87" s="133"/>
      <c r="Y87" s="133"/>
      <c r="Z87" s="133"/>
      <c r="AA87" s="133"/>
      <c r="AB87" s="133"/>
      <c r="AC87" s="133"/>
      <c r="AD87" s="133"/>
      <c r="AE87" s="133"/>
      <c r="AF87" s="133"/>
      <c r="AG87" s="133"/>
      <c r="AH87" s="133"/>
      <c r="AI87" s="133"/>
      <c r="AJ87" s="133"/>
      <c r="AK87" s="133"/>
      <c r="AL87" s="133"/>
      <c r="AM87" s="133"/>
      <c r="AN87" s="133"/>
      <c r="AO87" s="133"/>
      <c r="AP87" s="133"/>
      <c r="AQ87" s="133"/>
      <c r="AR87" s="133"/>
      <c r="AS87" s="133"/>
      <c r="AT87" s="133"/>
      <c r="AU87" s="133"/>
      <c r="AV87" s="133"/>
      <c r="AW87" s="133"/>
      <c r="AX87" s="133"/>
      <c r="AY87" s="133"/>
      <c r="AZ87" s="133"/>
      <c r="BA87" s="142"/>
      <c r="BB87" s="142"/>
      <c r="BC87" s="142"/>
      <c r="BD87" s="142"/>
      <c r="BE87" s="142"/>
      <c r="BF87" s="142"/>
      <c r="BG87" s="142"/>
      <c r="BH87" s="141"/>
      <c r="BI87" s="133"/>
      <c r="BJ87" s="133"/>
      <c r="BK87" s="133"/>
      <c r="BL87" s="133"/>
      <c r="BM87" s="133"/>
      <c r="BN87" s="133"/>
      <c r="BO87" s="133"/>
      <c r="BP87" s="133"/>
      <c r="BQ87" s="133"/>
      <c r="BR87" s="133"/>
      <c r="BS87" s="133"/>
      <c r="BT87" s="133"/>
      <c r="BU87" s="133"/>
      <c r="BV87" s="133"/>
      <c r="BW87" s="133"/>
      <c r="BX87" s="133"/>
      <c r="BY87" s="133"/>
      <c r="BZ87" s="133"/>
      <c r="CA87" s="133"/>
      <c r="CB87" s="133"/>
      <c r="CC87" s="133"/>
    </row>
    <row r="88" ht="16.5" customHeight="1">
      <c r="A88" s="63"/>
      <c r="B88" s="63"/>
      <c r="C88" s="63"/>
      <c r="D88" s="63"/>
      <c r="E88" s="63"/>
      <c r="F88" s="63"/>
      <c r="G88" s="63"/>
      <c r="H88" s="133"/>
      <c r="I88" s="141"/>
      <c r="J88" s="133"/>
      <c r="K88" s="133"/>
      <c r="L88" s="133"/>
      <c r="M88" s="133"/>
      <c r="N88" s="133"/>
      <c r="O88" s="133"/>
      <c r="P88" s="133"/>
      <c r="Q88" s="133"/>
      <c r="R88" s="133"/>
      <c r="S88" s="133"/>
      <c r="T88" s="133"/>
      <c r="U88" s="133"/>
      <c r="V88" s="133"/>
      <c r="W88" s="133"/>
      <c r="X88" s="133"/>
      <c r="Y88" s="133"/>
      <c r="Z88" s="133"/>
      <c r="AA88" s="133"/>
      <c r="AB88" s="133"/>
      <c r="AC88" s="133"/>
      <c r="AD88" s="133"/>
      <c r="AE88" s="133"/>
      <c r="AF88" s="133"/>
      <c r="AG88" s="133"/>
      <c r="AH88" s="133"/>
      <c r="AI88" s="133"/>
      <c r="AJ88" s="133"/>
      <c r="AK88" s="133"/>
      <c r="AL88" s="133"/>
      <c r="AM88" s="133"/>
      <c r="AN88" s="133"/>
      <c r="AO88" s="133"/>
      <c r="AP88" s="133"/>
      <c r="AQ88" s="133"/>
      <c r="AR88" s="133"/>
      <c r="AS88" s="133"/>
      <c r="AT88" s="133"/>
      <c r="AU88" s="133"/>
      <c r="AV88" s="133"/>
      <c r="AW88" s="133"/>
      <c r="AX88" s="133"/>
      <c r="AY88" s="133"/>
      <c r="AZ88" s="133"/>
      <c r="BA88" s="142"/>
      <c r="BB88" s="142"/>
      <c r="BC88" s="142"/>
      <c r="BD88" s="142"/>
      <c r="BE88" s="142"/>
      <c r="BF88" s="142"/>
      <c r="BG88" s="142"/>
      <c r="BH88" s="141"/>
      <c r="BI88" s="133"/>
      <c r="BJ88" s="133"/>
      <c r="BK88" s="133"/>
      <c r="BL88" s="133"/>
      <c r="BM88" s="133"/>
      <c r="BN88" s="133"/>
      <c r="BO88" s="133"/>
      <c r="BP88" s="133"/>
      <c r="BQ88" s="133"/>
      <c r="BR88" s="133"/>
      <c r="BS88" s="133"/>
      <c r="BT88" s="133"/>
      <c r="BU88" s="133"/>
      <c r="BV88" s="133"/>
      <c r="BW88" s="133"/>
      <c r="BX88" s="133"/>
      <c r="BY88" s="133"/>
      <c r="BZ88" s="133"/>
      <c r="CA88" s="133"/>
      <c r="CB88" s="133"/>
      <c r="CC88" s="133"/>
    </row>
    <row r="89" ht="16.5" customHeight="1">
      <c r="A89" s="63"/>
      <c r="B89" s="63"/>
      <c r="C89" s="63"/>
      <c r="D89" s="63"/>
      <c r="E89" s="63"/>
      <c r="F89" s="63"/>
      <c r="G89" s="63"/>
      <c r="H89" s="133"/>
      <c r="I89" s="141"/>
      <c r="J89" s="133"/>
      <c r="K89" s="133"/>
      <c r="L89" s="133"/>
      <c r="M89" s="133"/>
      <c r="N89" s="133"/>
      <c r="O89" s="133"/>
      <c r="P89" s="133"/>
      <c r="Q89" s="133"/>
      <c r="R89" s="133"/>
      <c r="S89" s="133"/>
      <c r="T89" s="133"/>
      <c r="U89" s="133"/>
      <c r="V89" s="133"/>
      <c r="W89" s="133"/>
      <c r="X89" s="133"/>
      <c r="Y89" s="133"/>
      <c r="Z89" s="133"/>
      <c r="AA89" s="133"/>
      <c r="AB89" s="133"/>
      <c r="AC89" s="133"/>
      <c r="AD89" s="133"/>
      <c r="AE89" s="133"/>
      <c r="AF89" s="133"/>
      <c r="AG89" s="133"/>
      <c r="AH89" s="133"/>
      <c r="AI89" s="133"/>
      <c r="AJ89" s="133"/>
      <c r="AK89" s="133"/>
      <c r="AL89" s="133"/>
      <c r="AM89" s="133"/>
      <c r="AN89" s="133"/>
      <c r="AO89" s="133"/>
      <c r="AP89" s="133"/>
      <c r="AQ89" s="133"/>
      <c r="AR89" s="133"/>
      <c r="AS89" s="133"/>
      <c r="AT89" s="133"/>
      <c r="AU89" s="133"/>
      <c r="AV89" s="133"/>
      <c r="AW89" s="133"/>
      <c r="AX89" s="133"/>
      <c r="AY89" s="133"/>
      <c r="AZ89" s="133"/>
      <c r="BA89" s="142"/>
      <c r="BB89" s="142"/>
      <c r="BC89" s="142"/>
      <c r="BD89" s="142"/>
      <c r="BE89" s="142"/>
      <c r="BF89" s="142"/>
      <c r="BG89" s="142"/>
      <c r="BH89" s="141"/>
      <c r="BI89" s="133"/>
      <c r="BJ89" s="133"/>
      <c r="BK89" s="133"/>
      <c r="BL89" s="133"/>
      <c r="BM89" s="133"/>
      <c r="BN89" s="133"/>
      <c r="BO89" s="133"/>
      <c r="BP89" s="133"/>
      <c r="BQ89" s="133"/>
      <c r="BR89" s="133"/>
      <c r="BS89" s="133"/>
      <c r="BT89" s="133"/>
      <c r="BU89" s="133"/>
      <c r="BV89" s="133"/>
      <c r="BW89" s="133"/>
      <c r="BX89" s="133"/>
      <c r="BY89" s="133"/>
      <c r="BZ89" s="133"/>
      <c r="CA89" s="133"/>
      <c r="CB89" s="133"/>
      <c r="CC89" s="133"/>
    </row>
    <row r="90" ht="16.5" customHeight="1">
      <c r="A90" s="63"/>
      <c r="B90" s="63"/>
      <c r="C90" s="63"/>
      <c r="D90" s="63"/>
      <c r="E90" s="63"/>
      <c r="F90" s="63"/>
      <c r="G90" s="63"/>
      <c r="H90" s="133"/>
      <c r="I90" s="141"/>
      <c r="J90" s="133"/>
      <c r="K90" s="133"/>
      <c r="L90" s="133"/>
      <c r="M90" s="133"/>
      <c r="N90" s="133"/>
      <c r="O90" s="133"/>
      <c r="P90" s="133"/>
      <c r="Q90" s="133"/>
      <c r="R90" s="133"/>
      <c r="S90" s="133"/>
      <c r="T90" s="133"/>
      <c r="U90" s="133"/>
      <c r="V90" s="133"/>
      <c r="W90" s="133"/>
      <c r="X90" s="133"/>
      <c r="Y90" s="133"/>
      <c r="Z90" s="133"/>
      <c r="AA90" s="133"/>
      <c r="AB90" s="133"/>
      <c r="AC90" s="133"/>
      <c r="AD90" s="133"/>
      <c r="AE90" s="133"/>
      <c r="AF90" s="133"/>
      <c r="AG90" s="133"/>
      <c r="AH90" s="133"/>
      <c r="AI90" s="133"/>
      <c r="AJ90" s="133"/>
      <c r="AK90" s="133"/>
      <c r="AL90" s="133"/>
      <c r="AM90" s="133"/>
      <c r="AN90" s="133"/>
      <c r="AO90" s="133"/>
      <c r="AP90" s="133"/>
      <c r="AQ90" s="133"/>
      <c r="AR90" s="133"/>
      <c r="AS90" s="133"/>
      <c r="AT90" s="133"/>
      <c r="AU90" s="133"/>
      <c r="AV90" s="133"/>
      <c r="AW90" s="133"/>
      <c r="AX90" s="133"/>
      <c r="AY90" s="133"/>
      <c r="AZ90" s="133"/>
      <c r="BA90" s="142"/>
      <c r="BB90" s="142"/>
      <c r="BC90" s="142"/>
      <c r="BD90" s="142"/>
      <c r="BE90" s="142"/>
      <c r="BF90" s="142"/>
      <c r="BG90" s="142"/>
      <c r="BH90" s="141"/>
      <c r="BI90" s="133"/>
      <c r="BJ90" s="133"/>
      <c r="BK90" s="133"/>
      <c r="BL90" s="133"/>
      <c r="BM90" s="133"/>
      <c r="BN90" s="133"/>
      <c r="BO90" s="133"/>
      <c r="BP90" s="133"/>
      <c r="BQ90" s="133"/>
      <c r="BR90" s="133"/>
      <c r="BS90" s="133"/>
      <c r="BT90" s="133"/>
      <c r="BU90" s="133"/>
      <c r="BV90" s="133"/>
      <c r="BW90" s="133"/>
      <c r="BX90" s="133"/>
      <c r="BY90" s="133"/>
      <c r="BZ90" s="133"/>
      <c r="CA90" s="133"/>
      <c r="CB90" s="133"/>
      <c r="CC90" s="133"/>
    </row>
    <row r="91" ht="16.5" customHeight="1">
      <c r="A91" s="63"/>
      <c r="B91" s="63"/>
      <c r="C91" s="63"/>
      <c r="D91" s="63"/>
      <c r="E91" s="63"/>
      <c r="F91" s="63"/>
      <c r="G91" s="63"/>
      <c r="H91" s="133"/>
      <c r="I91" s="141"/>
      <c r="J91" s="133"/>
      <c r="K91" s="133"/>
      <c r="L91" s="133"/>
      <c r="M91" s="133"/>
      <c r="N91" s="133"/>
      <c r="O91" s="133"/>
      <c r="P91" s="133"/>
      <c r="Q91" s="133"/>
      <c r="R91" s="133"/>
      <c r="S91" s="133"/>
      <c r="T91" s="133"/>
      <c r="U91" s="133"/>
      <c r="V91" s="133"/>
      <c r="W91" s="133"/>
      <c r="X91" s="133"/>
      <c r="Y91" s="133"/>
      <c r="Z91" s="133"/>
      <c r="AA91" s="133"/>
      <c r="AB91" s="133"/>
      <c r="AC91" s="133"/>
      <c r="AD91" s="133"/>
      <c r="AE91" s="133"/>
      <c r="AF91" s="133"/>
      <c r="AG91" s="133"/>
      <c r="AH91" s="133"/>
      <c r="AI91" s="133"/>
      <c r="AJ91" s="133"/>
      <c r="AK91" s="133"/>
      <c r="AL91" s="133"/>
      <c r="AM91" s="133"/>
      <c r="AN91" s="133"/>
      <c r="AO91" s="133"/>
      <c r="AP91" s="133"/>
      <c r="AQ91" s="133"/>
      <c r="AR91" s="133"/>
      <c r="AS91" s="133"/>
      <c r="AT91" s="133"/>
      <c r="AU91" s="133"/>
      <c r="AV91" s="133"/>
      <c r="AW91" s="133"/>
      <c r="AX91" s="133"/>
      <c r="AY91" s="133"/>
      <c r="AZ91" s="133"/>
      <c r="BA91" s="142"/>
      <c r="BB91" s="142"/>
      <c r="BC91" s="142"/>
      <c r="BD91" s="142"/>
      <c r="BE91" s="142"/>
      <c r="BF91" s="142"/>
      <c r="BG91" s="142"/>
      <c r="BH91" s="141"/>
      <c r="BI91" s="133"/>
      <c r="BJ91" s="133"/>
      <c r="BK91" s="133"/>
      <c r="BL91" s="133"/>
      <c r="BM91" s="133"/>
      <c r="BN91" s="133"/>
      <c r="BO91" s="133"/>
      <c r="BP91" s="133"/>
      <c r="BQ91" s="133"/>
      <c r="BR91" s="133"/>
      <c r="BS91" s="133"/>
      <c r="BT91" s="133"/>
      <c r="BU91" s="133"/>
      <c r="BV91" s="133"/>
      <c r="BW91" s="133"/>
      <c r="BX91" s="133"/>
      <c r="BY91" s="133"/>
      <c r="BZ91" s="133"/>
      <c r="CA91" s="133"/>
      <c r="CB91" s="133"/>
      <c r="CC91" s="133"/>
    </row>
    <row r="92" ht="16.5" customHeight="1">
      <c r="A92" s="63"/>
      <c r="B92" s="63"/>
      <c r="C92" s="63"/>
      <c r="D92" s="63"/>
      <c r="E92" s="63"/>
      <c r="F92" s="63"/>
      <c r="G92" s="63"/>
      <c r="H92" s="133"/>
      <c r="I92" s="141"/>
      <c r="J92" s="133"/>
      <c r="K92" s="133"/>
      <c r="L92" s="133"/>
      <c r="M92" s="133"/>
      <c r="N92" s="133"/>
      <c r="O92" s="133"/>
      <c r="P92" s="133"/>
      <c r="Q92" s="133"/>
      <c r="R92" s="133"/>
      <c r="S92" s="133"/>
      <c r="T92" s="133"/>
      <c r="U92" s="133"/>
      <c r="V92" s="133"/>
      <c r="W92" s="133"/>
      <c r="X92" s="133"/>
      <c r="Y92" s="133"/>
      <c r="Z92" s="133"/>
      <c r="AA92" s="133"/>
      <c r="AB92" s="133"/>
      <c r="AC92" s="133"/>
      <c r="AD92" s="133"/>
      <c r="AE92" s="133"/>
      <c r="AF92" s="133"/>
      <c r="AG92" s="133"/>
      <c r="AH92" s="133"/>
      <c r="AI92" s="133"/>
      <c r="AJ92" s="133"/>
      <c r="AK92" s="133"/>
      <c r="AL92" s="133"/>
      <c r="AM92" s="133"/>
      <c r="AN92" s="133"/>
      <c r="AO92" s="133"/>
      <c r="AP92" s="133"/>
      <c r="AQ92" s="133"/>
      <c r="AR92" s="133"/>
      <c r="AS92" s="133"/>
      <c r="AT92" s="133"/>
      <c r="AU92" s="133"/>
      <c r="AV92" s="133"/>
      <c r="AW92" s="133"/>
      <c r="AX92" s="133"/>
      <c r="AY92" s="133"/>
      <c r="AZ92" s="133"/>
      <c r="BA92" s="142"/>
      <c r="BB92" s="142"/>
      <c r="BC92" s="142"/>
      <c r="BD92" s="142"/>
      <c r="BE92" s="142"/>
      <c r="BF92" s="142"/>
      <c r="BG92" s="142"/>
      <c r="BH92" s="141"/>
      <c r="BI92" s="133"/>
      <c r="BJ92" s="133"/>
      <c r="BK92" s="133"/>
      <c r="BL92" s="133"/>
      <c r="BM92" s="133"/>
      <c r="BN92" s="133"/>
      <c r="BO92" s="133"/>
      <c r="BP92" s="133"/>
      <c r="BQ92" s="133"/>
      <c r="BR92" s="133"/>
      <c r="BS92" s="133"/>
      <c r="BT92" s="133"/>
      <c r="BU92" s="133"/>
      <c r="BV92" s="133"/>
      <c r="BW92" s="133"/>
      <c r="BX92" s="133"/>
      <c r="BY92" s="133"/>
      <c r="BZ92" s="133"/>
      <c r="CA92" s="133"/>
      <c r="CB92" s="133"/>
      <c r="CC92" s="133"/>
    </row>
    <row r="93" ht="16.5" customHeight="1">
      <c r="A93" s="63"/>
      <c r="B93" s="63"/>
      <c r="C93" s="63"/>
      <c r="D93" s="63"/>
      <c r="E93" s="63"/>
      <c r="F93" s="63"/>
      <c r="G93" s="63"/>
      <c r="H93" s="133"/>
      <c r="I93" s="141"/>
      <c r="J93" s="133"/>
      <c r="K93" s="133"/>
      <c r="L93" s="133"/>
      <c r="M93" s="133"/>
      <c r="N93" s="133"/>
      <c r="O93" s="133"/>
      <c r="P93" s="133"/>
      <c r="Q93" s="133"/>
      <c r="R93" s="133"/>
      <c r="S93" s="133"/>
      <c r="T93" s="133"/>
      <c r="U93" s="133"/>
      <c r="V93" s="133"/>
      <c r="W93" s="133"/>
      <c r="X93" s="133"/>
      <c r="Y93" s="133"/>
      <c r="Z93" s="133"/>
      <c r="AA93" s="133"/>
      <c r="AB93" s="133"/>
      <c r="AC93" s="133"/>
      <c r="AD93" s="133"/>
      <c r="AE93" s="133"/>
      <c r="AF93" s="133"/>
      <c r="AG93" s="133"/>
      <c r="AH93" s="133"/>
      <c r="AI93" s="133"/>
      <c r="AJ93" s="133"/>
      <c r="AK93" s="133"/>
      <c r="AL93" s="133"/>
      <c r="AM93" s="133"/>
      <c r="AN93" s="133"/>
      <c r="AO93" s="133"/>
      <c r="AP93" s="133"/>
      <c r="AQ93" s="133"/>
      <c r="AR93" s="133"/>
      <c r="AS93" s="133"/>
      <c r="AT93" s="133"/>
      <c r="AU93" s="133"/>
      <c r="AV93" s="133"/>
      <c r="AW93" s="133"/>
      <c r="AX93" s="133"/>
      <c r="AY93" s="133"/>
      <c r="AZ93" s="133"/>
      <c r="BA93" s="142"/>
      <c r="BB93" s="142"/>
      <c r="BC93" s="142"/>
      <c r="BD93" s="142"/>
      <c r="BE93" s="142"/>
      <c r="BF93" s="142"/>
      <c r="BG93" s="142"/>
      <c r="BH93" s="141"/>
      <c r="BI93" s="133"/>
      <c r="BJ93" s="133"/>
      <c r="BK93" s="133"/>
      <c r="BL93" s="133"/>
      <c r="BM93" s="133"/>
      <c r="BN93" s="133"/>
      <c r="BO93" s="133"/>
      <c r="BP93" s="133"/>
      <c r="BQ93" s="133"/>
      <c r="BR93" s="133"/>
      <c r="BS93" s="133"/>
      <c r="BT93" s="133"/>
      <c r="BU93" s="133"/>
      <c r="BV93" s="133"/>
      <c r="BW93" s="133"/>
      <c r="BX93" s="133"/>
      <c r="BY93" s="133"/>
      <c r="BZ93" s="133"/>
      <c r="CA93" s="133"/>
      <c r="CB93" s="133"/>
      <c r="CC93" s="133"/>
    </row>
    <row r="94" ht="16.5" customHeight="1">
      <c r="A94" s="63"/>
      <c r="B94" s="63"/>
      <c r="C94" s="63"/>
      <c r="D94" s="63"/>
      <c r="E94" s="63"/>
      <c r="F94" s="63"/>
      <c r="G94" s="63"/>
      <c r="H94" s="133"/>
      <c r="I94" s="141"/>
      <c r="J94" s="133"/>
      <c r="K94" s="133"/>
      <c r="L94" s="133"/>
      <c r="M94" s="133"/>
      <c r="N94" s="133"/>
      <c r="O94" s="133"/>
      <c r="P94" s="133"/>
      <c r="Q94" s="133"/>
      <c r="R94" s="133"/>
      <c r="S94" s="133"/>
      <c r="T94" s="133"/>
      <c r="U94" s="133"/>
      <c r="V94" s="133"/>
      <c r="W94" s="133"/>
      <c r="X94" s="133"/>
      <c r="Y94" s="133"/>
      <c r="Z94" s="133"/>
      <c r="AA94" s="133"/>
      <c r="AB94" s="133"/>
      <c r="AC94" s="133"/>
      <c r="AD94" s="133"/>
      <c r="AE94" s="133"/>
      <c r="AF94" s="133"/>
      <c r="AG94" s="133"/>
      <c r="AH94" s="133"/>
      <c r="AI94" s="133"/>
      <c r="AJ94" s="133"/>
      <c r="AK94" s="133"/>
      <c r="AL94" s="133"/>
      <c r="AM94" s="133"/>
      <c r="AN94" s="133"/>
      <c r="AO94" s="133"/>
      <c r="AP94" s="133"/>
      <c r="AQ94" s="133"/>
      <c r="AR94" s="133"/>
      <c r="AS94" s="133"/>
      <c r="AT94" s="133"/>
      <c r="AU94" s="133"/>
      <c r="AV94" s="133"/>
      <c r="AW94" s="133"/>
      <c r="AX94" s="133"/>
      <c r="AY94" s="133"/>
      <c r="AZ94" s="133"/>
      <c r="BA94" s="142"/>
      <c r="BB94" s="142"/>
      <c r="BC94" s="142"/>
      <c r="BD94" s="142"/>
      <c r="BE94" s="142"/>
      <c r="BF94" s="142"/>
      <c r="BG94" s="142"/>
      <c r="BH94" s="141"/>
      <c r="BI94" s="133"/>
      <c r="BJ94" s="133"/>
      <c r="BK94" s="133"/>
      <c r="BL94" s="133"/>
      <c r="BM94" s="133"/>
      <c r="BN94" s="133"/>
      <c r="BO94" s="133"/>
      <c r="BP94" s="133"/>
      <c r="BQ94" s="133"/>
      <c r="BR94" s="133"/>
      <c r="BS94" s="133"/>
      <c r="BT94" s="133"/>
      <c r="BU94" s="133"/>
      <c r="BV94" s="133"/>
      <c r="BW94" s="133"/>
      <c r="BX94" s="133"/>
      <c r="BY94" s="133"/>
      <c r="BZ94" s="133"/>
      <c r="CA94" s="133"/>
      <c r="CB94" s="133"/>
      <c r="CC94" s="133"/>
    </row>
    <row r="95" ht="16.5" customHeight="1">
      <c r="A95" s="63"/>
      <c r="B95" s="63"/>
      <c r="C95" s="63"/>
      <c r="D95" s="63"/>
      <c r="E95" s="63"/>
      <c r="F95" s="63"/>
      <c r="G95" s="63"/>
      <c r="H95" s="133"/>
      <c r="I95" s="141"/>
      <c r="J95" s="133"/>
      <c r="K95" s="133"/>
      <c r="L95" s="133"/>
      <c r="M95" s="133"/>
      <c r="N95" s="133"/>
      <c r="O95" s="133"/>
      <c r="P95" s="133"/>
      <c r="Q95" s="133"/>
      <c r="R95" s="133"/>
      <c r="S95" s="133"/>
      <c r="T95" s="133"/>
      <c r="U95" s="133"/>
      <c r="V95" s="133"/>
      <c r="W95" s="133"/>
      <c r="X95" s="133"/>
      <c r="Y95" s="133"/>
      <c r="Z95" s="133"/>
      <c r="AA95" s="133"/>
      <c r="AB95" s="133"/>
      <c r="AC95" s="133"/>
      <c r="AD95" s="133"/>
      <c r="AE95" s="133"/>
      <c r="AF95" s="133"/>
      <c r="AG95" s="133"/>
      <c r="AH95" s="133"/>
      <c r="AI95" s="133"/>
      <c r="AJ95" s="133"/>
      <c r="AK95" s="133"/>
      <c r="AL95" s="133"/>
      <c r="AM95" s="133"/>
      <c r="AN95" s="133"/>
      <c r="AO95" s="133"/>
      <c r="AP95" s="133"/>
      <c r="AQ95" s="133"/>
      <c r="AR95" s="133"/>
      <c r="AS95" s="133"/>
      <c r="AT95" s="133"/>
      <c r="AU95" s="133"/>
      <c r="AV95" s="133"/>
      <c r="AW95" s="133"/>
      <c r="AX95" s="133"/>
      <c r="AY95" s="133"/>
      <c r="AZ95" s="133"/>
      <c r="BA95" s="142"/>
      <c r="BB95" s="142"/>
      <c r="BC95" s="142"/>
      <c r="BD95" s="142"/>
      <c r="BE95" s="142"/>
      <c r="BF95" s="142"/>
      <c r="BG95" s="142"/>
      <c r="BH95" s="141"/>
      <c r="BI95" s="133"/>
      <c r="BJ95" s="133"/>
      <c r="BK95" s="133"/>
      <c r="BL95" s="133"/>
      <c r="BM95" s="133"/>
      <c r="BN95" s="133"/>
      <c r="BO95" s="133"/>
      <c r="BP95" s="133"/>
      <c r="BQ95" s="133"/>
      <c r="BR95" s="133"/>
      <c r="BS95" s="133"/>
      <c r="BT95" s="133"/>
      <c r="BU95" s="133"/>
      <c r="BV95" s="133"/>
      <c r="BW95" s="133"/>
      <c r="BX95" s="133"/>
      <c r="BY95" s="133"/>
      <c r="BZ95" s="133"/>
      <c r="CA95" s="133"/>
      <c r="CB95" s="133"/>
      <c r="CC95" s="133"/>
    </row>
    <row r="96" ht="16.5" customHeight="1">
      <c r="A96" s="63"/>
      <c r="B96" s="63"/>
      <c r="C96" s="63"/>
      <c r="D96" s="63"/>
      <c r="E96" s="63"/>
      <c r="F96" s="63"/>
      <c r="G96" s="63"/>
      <c r="H96" s="133"/>
      <c r="I96" s="141"/>
      <c r="J96" s="133"/>
      <c r="K96" s="133"/>
      <c r="L96" s="133"/>
      <c r="M96" s="133"/>
      <c r="N96" s="133"/>
      <c r="O96" s="133"/>
      <c r="P96" s="133"/>
      <c r="Q96" s="133"/>
      <c r="R96" s="133"/>
      <c r="S96" s="133"/>
      <c r="T96" s="133"/>
      <c r="U96" s="133"/>
      <c r="V96" s="133"/>
      <c r="W96" s="133"/>
      <c r="X96" s="133"/>
      <c r="Y96" s="133"/>
      <c r="Z96" s="133"/>
      <c r="AA96" s="133"/>
      <c r="AB96" s="133"/>
      <c r="AC96" s="133"/>
      <c r="AD96" s="133"/>
      <c r="AE96" s="133"/>
      <c r="AF96" s="133"/>
      <c r="AG96" s="133"/>
      <c r="AH96" s="133"/>
      <c r="AI96" s="133"/>
      <c r="AJ96" s="133"/>
      <c r="AK96" s="133"/>
      <c r="AL96" s="133"/>
      <c r="AM96" s="133"/>
      <c r="AN96" s="133"/>
      <c r="AO96" s="133"/>
      <c r="AP96" s="133"/>
      <c r="AQ96" s="133"/>
      <c r="AR96" s="133"/>
      <c r="AS96" s="133"/>
      <c r="AT96" s="133"/>
      <c r="AU96" s="133"/>
      <c r="AV96" s="133"/>
      <c r="AW96" s="133"/>
      <c r="AX96" s="133"/>
      <c r="AY96" s="133"/>
      <c r="AZ96" s="133"/>
      <c r="BA96" s="142"/>
      <c r="BB96" s="142"/>
      <c r="BC96" s="142"/>
      <c r="BD96" s="142"/>
      <c r="BE96" s="142"/>
      <c r="BF96" s="142"/>
      <c r="BG96" s="142"/>
      <c r="BH96" s="141"/>
      <c r="BI96" s="133"/>
      <c r="BJ96" s="133"/>
      <c r="BK96" s="133"/>
      <c r="BL96" s="133"/>
      <c r="BM96" s="133"/>
      <c r="BN96" s="133"/>
      <c r="BO96" s="133"/>
      <c r="BP96" s="133"/>
      <c r="BQ96" s="133"/>
      <c r="BR96" s="133"/>
      <c r="BS96" s="133"/>
      <c r="BT96" s="133"/>
      <c r="BU96" s="133"/>
      <c r="BV96" s="133"/>
      <c r="BW96" s="133"/>
      <c r="BX96" s="133"/>
      <c r="BY96" s="133"/>
      <c r="BZ96" s="133"/>
      <c r="CA96" s="133"/>
      <c r="CB96" s="133"/>
      <c r="CC96" s="133"/>
    </row>
    <row r="97" ht="16.5" customHeight="1">
      <c r="A97" s="63"/>
      <c r="B97" s="63"/>
      <c r="C97" s="63"/>
      <c r="D97" s="63"/>
      <c r="E97" s="63"/>
      <c r="F97" s="63"/>
      <c r="G97" s="63"/>
      <c r="H97" s="133"/>
      <c r="I97" s="141"/>
      <c r="J97" s="133"/>
      <c r="K97" s="133"/>
      <c r="L97" s="133"/>
      <c r="M97" s="133"/>
      <c r="N97" s="133"/>
      <c r="O97" s="133"/>
      <c r="P97" s="133"/>
      <c r="Q97" s="133"/>
      <c r="R97" s="133"/>
      <c r="S97" s="133"/>
      <c r="T97" s="133"/>
      <c r="U97" s="133"/>
      <c r="V97" s="133"/>
      <c r="W97" s="133"/>
      <c r="X97" s="133"/>
      <c r="Y97" s="133"/>
      <c r="Z97" s="133"/>
      <c r="AA97" s="133"/>
      <c r="AB97" s="133"/>
      <c r="AC97" s="133"/>
      <c r="AD97" s="133"/>
      <c r="AE97" s="133"/>
      <c r="AF97" s="133"/>
      <c r="AG97" s="133"/>
      <c r="AH97" s="133"/>
      <c r="AI97" s="133"/>
      <c r="AJ97" s="133"/>
      <c r="AK97" s="133"/>
      <c r="AL97" s="133"/>
      <c r="AM97" s="133"/>
      <c r="AN97" s="133"/>
      <c r="AO97" s="133"/>
      <c r="AP97" s="133"/>
      <c r="AQ97" s="133"/>
      <c r="AR97" s="133"/>
      <c r="AS97" s="133"/>
      <c r="AT97" s="133"/>
      <c r="AU97" s="133"/>
      <c r="AV97" s="133"/>
      <c r="AW97" s="133"/>
      <c r="AX97" s="133"/>
      <c r="AY97" s="133"/>
      <c r="AZ97" s="133"/>
      <c r="BA97" s="142"/>
      <c r="BB97" s="142"/>
      <c r="BC97" s="142"/>
      <c r="BD97" s="142"/>
      <c r="BE97" s="142"/>
      <c r="BF97" s="142"/>
      <c r="BG97" s="142"/>
      <c r="BH97" s="141"/>
      <c r="BI97" s="133"/>
      <c r="BJ97" s="133"/>
      <c r="BK97" s="133"/>
      <c r="BL97" s="133"/>
      <c r="BM97" s="133"/>
      <c r="BN97" s="133"/>
      <c r="BO97" s="133"/>
      <c r="BP97" s="133"/>
      <c r="BQ97" s="133"/>
      <c r="BR97" s="133"/>
      <c r="BS97" s="133"/>
      <c r="BT97" s="133"/>
      <c r="BU97" s="133"/>
      <c r="BV97" s="133"/>
      <c r="BW97" s="133"/>
      <c r="BX97" s="133"/>
      <c r="BY97" s="133"/>
      <c r="BZ97" s="133"/>
      <c r="CA97" s="133"/>
      <c r="CB97" s="133"/>
      <c r="CC97" s="133"/>
    </row>
    <row r="98" ht="16.5" customHeight="1">
      <c r="A98" s="63"/>
      <c r="B98" s="63"/>
      <c r="C98" s="63"/>
      <c r="D98" s="63"/>
      <c r="E98" s="63"/>
      <c r="F98" s="63"/>
      <c r="G98" s="63"/>
      <c r="H98" s="133"/>
      <c r="I98" s="141"/>
      <c r="J98" s="133"/>
      <c r="K98" s="133"/>
      <c r="L98" s="133"/>
      <c r="M98" s="133"/>
      <c r="N98" s="133"/>
      <c r="O98" s="133"/>
      <c r="P98" s="133"/>
      <c r="Q98" s="133"/>
      <c r="R98" s="133"/>
      <c r="S98" s="133"/>
      <c r="T98" s="133"/>
      <c r="U98" s="133"/>
      <c r="V98" s="133"/>
      <c r="W98" s="133"/>
      <c r="X98" s="133"/>
      <c r="Y98" s="133"/>
      <c r="Z98" s="133"/>
      <c r="AA98" s="133"/>
      <c r="AB98" s="133"/>
      <c r="AC98" s="133"/>
      <c r="AD98" s="133"/>
      <c r="AE98" s="133"/>
      <c r="AF98" s="133"/>
      <c r="AG98" s="133"/>
      <c r="AH98" s="133"/>
      <c r="AI98" s="133"/>
      <c r="AJ98" s="133"/>
      <c r="AK98" s="133"/>
      <c r="AL98" s="133"/>
      <c r="AM98" s="133"/>
      <c r="AN98" s="133"/>
      <c r="AO98" s="133"/>
      <c r="AP98" s="133"/>
      <c r="AQ98" s="133"/>
      <c r="AR98" s="133"/>
      <c r="AS98" s="133"/>
      <c r="AT98" s="133"/>
      <c r="AU98" s="133"/>
      <c r="AV98" s="133"/>
      <c r="AW98" s="133"/>
      <c r="AX98" s="133"/>
      <c r="AY98" s="133"/>
      <c r="AZ98" s="133"/>
      <c r="BA98" s="142"/>
      <c r="BB98" s="142"/>
      <c r="BC98" s="142"/>
      <c r="BD98" s="142"/>
      <c r="BE98" s="142"/>
      <c r="BF98" s="142"/>
      <c r="BG98" s="142"/>
      <c r="BH98" s="141"/>
      <c r="BI98" s="133"/>
      <c r="BJ98" s="133"/>
      <c r="BK98" s="133"/>
      <c r="BL98" s="133"/>
      <c r="BM98" s="133"/>
      <c r="BN98" s="133"/>
      <c r="BO98" s="133"/>
      <c r="BP98" s="133"/>
      <c r="BQ98" s="133"/>
      <c r="BR98" s="133"/>
      <c r="BS98" s="133"/>
      <c r="BT98" s="133"/>
      <c r="BU98" s="133"/>
      <c r="BV98" s="133"/>
      <c r="BW98" s="133"/>
      <c r="BX98" s="133"/>
      <c r="BY98" s="133"/>
      <c r="BZ98" s="133"/>
      <c r="CA98" s="133"/>
      <c r="CB98" s="133"/>
      <c r="CC98" s="133"/>
    </row>
    <row r="99" ht="16.5" customHeight="1">
      <c r="A99" s="63"/>
      <c r="B99" s="63"/>
      <c r="C99" s="63"/>
      <c r="D99" s="63"/>
      <c r="E99" s="63"/>
      <c r="F99" s="63"/>
      <c r="G99" s="63"/>
      <c r="H99" s="133"/>
      <c r="I99" s="141"/>
      <c r="J99" s="133"/>
      <c r="K99" s="133"/>
      <c r="L99" s="133"/>
      <c r="M99" s="133"/>
      <c r="N99" s="133"/>
      <c r="O99" s="133"/>
      <c r="P99" s="133"/>
      <c r="Q99" s="133"/>
      <c r="R99" s="133"/>
      <c r="S99" s="133"/>
      <c r="T99" s="133"/>
      <c r="U99" s="133"/>
      <c r="V99" s="133"/>
      <c r="W99" s="133"/>
      <c r="X99" s="133"/>
      <c r="Y99" s="133"/>
      <c r="Z99" s="133"/>
      <c r="AA99" s="133"/>
      <c r="AB99" s="133"/>
      <c r="AC99" s="133"/>
      <c r="AD99" s="133"/>
      <c r="AE99" s="133"/>
      <c r="AF99" s="133"/>
      <c r="AG99" s="133"/>
      <c r="AH99" s="133"/>
      <c r="AI99" s="133"/>
      <c r="AJ99" s="133"/>
      <c r="AK99" s="133"/>
      <c r="AL99" s="133"/>
      <c r="AM99" s="133"/>
      <c r="AN99" s="133"/>
      <c r="AO99" s="133"/>
      <c r="AP99" s="133"/>
      <c r="AQ99" s="133"/>
      <c r="AR99" s="133"/>
      <c r="AS99" s="133"/>
      <c r="AT99" s="133"/>
      <c r="AU99" s="133"/>
      <c r="AV99" s="133"/>
      <c r="AW99" s="133"/>
      <c r="AX99" s="133"/>
      <c r="AY99" s="133"/>
      <c r="AZ99" s="133"/>
      <c r="BA99" s="142"/>
      <c r="BB99" s="142"/>
      <c r="BC99" s="142"/>
      <c r="BD99" s="142"/>
      <c r="BE99" s="142"/>
      <c r="BF99" s="142"/>
      <c r="BG99" s="142"/>
      <c r="BH99" s="141"/>
      <c r="BI99" s="133"/>
      <c r="BJ99" s="133"/>
      <c r="BK99" s="133"/>
      <c r="BL99" s="133"/>
      <c r="BM99" s="133"/>
      <c r="BN99" s="133"/>
      <c r="BO99" s="133"/>
      <c r="BP99" s="133"/>
      <c r="BQ99" s="133"/>
      <c r="BR99" s="133"/>
      <c r="BS99" s="133"/>
      <c r="BT99" s="133"/>
      <c r="BU99" s="133"/>
      <c r="BV99" s="133"/>
      <c r="BW99" s="133"/>
      <c r="BX99" s="133"/>
      <c r="BY99" s="133"/>
      <c r="BZ99" s="133"/>
      <c r="CA99" s="133"/>
      <c r="CB99" s="133"/>
      <c r="CC99" s="133"/>
    </row>
    <row r="100" ht="16.5" customHeight="1">
      <c r="A100" s="63"/>
      <c r="B100" s="63"/>
      <c r="C100" s="63"/>
      <c r="D100" s="63"/>
      <c r="E100" s="63"/>
      <c r="F100" s="63"/>
      <c r="G100" s="63"/>
      <c r="H100" s="133"/>
      <c r="I100" s="141"/>
      <c r="J100" s="133"/>
      <c r="K100" s="133"/>
      <c r="L100" s="133"/>
      <c r="M100" s="133"/>
      <c r="N100" s="133"/>
      <c r="O100" s="133"/>
      <c r="P100" s="133"/>
      <c r="Q100" s="133"/>
      <c r="R100" s="133"/>
      <c r="S100" s="133"/>
      <c r="T100" s="133"/>
      <c r="U100" s="133"/>
      <c r="V100" s="133"/>
      <c r="W100" s="133"/>
      <c r="X100" s="133"/>
      <c r="Y100" s="133"/>
      <c r="Z100" s="133"/>
      <c r="AA100" s="133"/>
      <c r="AB100" s="133"/>
      <c r="AC100" s="133"/>
      <c r="AD100" s="133"/>
      <c r="AE100" s="133"/>
      <c r="AF100" s="133"/>
      <c r="AG100" s="133"/>
      <c r="AH100" s="133"/>
      <c r="AI100" s="133"/>
      <c r="AJ100" s="133"/>
      <c r="AK100" s="133"/>
      <c r="AL100" s="133"/>
      <c r="AM100" s="133"/>
      <c r="AN100" s="133"/>
      <c r="AO100" s="133"/>
      <c r="AP100" s="133"/>
      <c r="AQ100" s="133"/>
      <c r="AR100" s="133"/>
      <c r="AS100" s="133"/>
      <c r="AT100" s="133"/>
      <c r="AU100" s="133"/>
      <c r="AV100" s="133"/>
      <c r="AW100" s="133"/>
      <c r="AX100" s="133"/>
      <c r="AY100" s="133"/>
      <c r="AZ100" s="133"/>
      <c r="BA100" s="142"/>
      <c r="BB100" s="142"/>
      <c r="BC100" s="142"/>
      <c r="BD100" s="142"/>
      <c r="BE100" s="142"/>
      <c r="BF100" s="142"/>
      <c r="BG100" s="142"/>
      <c r="BH100" s="141"/>
      <c r="BI100" s="133"/>
      <c r="BJ100" s="133"/>
      <c r="BK100" s="133"/>
      <c r="BL100" s="133"/>
      <c r="BM100" s="133"/>
      <c r="BN100" s="133"/>
      <c r="BO100" s="133"/>
      <c r="BP100" s="133"/>
      <c r="BQ100" s="133"/>
      <c r="BR100" s="133"/>
      <c r="BS100" s="133"/>
      <c r="BT100" s="133"/>
      <c r="BU100" s="133"/>
      <c r="BV100" s="133"/>
      <c r="BW100" s="133"/>
      <c r="BX100" s="133"/>
      <c r="BY100" s="133"/>
      <c r="BZ100" s="133"/>
      <c r="CA100" s="133"/>
      <c r="CB100" s="133"/>
      <c r="CC100" s="133"/>
    </row>
  </sheetData>
  <mergeCells count="422">
    <mergeCell ref="N20:N22"/>
    <mergeCell ref="O20:O22"/>
    <mergeCell ref="M20:M22"/>
    <mergeCell ref="P25:P27"/>
    <mergeCell ref="P31:P32"/>
    <mergeCell ref="M40:M43"/>
    <mergeCell ref="N40:N43"/>
    <mergeCell ref="N23:N24"/>
    <mergeCell ref="O23:O24"/>
    <mergeCell ref="P23:P24"/>
    <mergeCell ref="O25:O27"/>
    <mergeCell ref="M31:M32"/>
    <mergeCell ref="B11:B12"/>
    <mergeCell ref="D11:D12"/>
    <mergeCell ref="C11:C12"/>
    <mergeCell ref="D16:D17"/>
    <mergeCell ref="E16:E17"/>
    <mergeCell ref="A6:E6"/>
    <mergeCell ref="A7:E7"/>
    <mergeCell ref="A8:E8"/>
    <mergeCell ref="A10:J10"/>
    <mergeCell ref="A9:E9"/>
    <mergeCell ref="A35:A39"/>
    <mergeCell ref="B35:B39"/>
    <mergeCell ref="C35:C39"/>
    <mergeCell ref="D35:D39"/>
    <mergeCell ref="E35:E39"/>
    <mergeCell ref="I35:I39"/>
    <mergeCell ref="J35:J39"/>
    <mergeCell ref="I28:I30"/>
    <mergeCell ref="H28:H30"/>
    <mergeCell ref="M28:M30"/>
    <mergeCell ref="N28:N30"/>
    <mergeCell ref="P28:P30"/>
    <mergeCell ref="Q28:Q30"/>
    <mergeCell ref="K28:K30"/>
    <mergeCell ref="L28:L30"/>
    <mergeCell ref="J23:J24"/>
    <mergeCell ref="J25:J27"/>
    <mergeCell ref="J20:J22"/>
    <mergeCell ref="K20:K22"/>
    <mergeCell ref="L13:L15"/>
    <mergeCell ref="L20:L22"/>
    <mergeCell ref="H25:H27"/>
    <mergeCell ref="H20:H22"/>
    <mergeCell ref="I20:I22"/>
    <mergeCell ref="H23:H24"/>
    <mergeCell ref="I23:I24"/>
    <mergeCell ref="J31:J32"/>
    <mergeCell ref="K31:K32"/>
    <mergeCell ref="K25:K27"/>
    <mergeCell ref="I25:I27"/>
    <mergeCell ref="G25:G26"/>
    <mergeCell ref="K23:K24"/>
    <mergeCell ref="L23:L24"/>
    <mergeCell ref="G23:G24"/>
    <mergeCell ref="B1:E4"/>
    <mergeCell ref="F1:G2"/>
    <mergeCell ref="F3:G4"/>
    <mergeCell ref="H3:H4"/>
    <mergeCell ref="F40:F43"/>
    <mergeCell ref="G40:G43"/>
    <mergeCell ref="A40:A43"/>
    <mergeCell ref="B40:B43"/>
    <mergeCell ref="C40:C43"/>
    <mergeCell ref="D40:D43"/>
    <mergeCell ref="E40:E43"/>
    <mergeCell ref="H40:H43"/>
    <mergeCell ref="I40:I43"/>
    <mergeCell ref="L40:L43"/>
    <mergeCell ref="F35:F36"/>
    <mergeCell ref="F37:F39"/>
    <mergeCell ref="F33:F34"/>
    <mergeCell ref="F31:F32"/>
    <mergeCell ref="F28:F30"/>
    <mergeCell ref="H35:H39"/>
    <mergeCell ref="G35:G39"/>
    <mergeCell ref="H31:H32"/>
    <mergeCell ref="I31:I32"/>
    <mergeCell ref="H33:H34"/>
    <mergeCell ref="I33:I34"/>
    <mergeCell ref="J28:J30"/>
    <mergeCell ref="G29:G30"/>
    <mergeCell ref="U28:U30"/>
    <mergeCell ref="V28:V30"/>
    <mergeCell ref="X33:X34"/>
    <mergeCell ref="Y33:Y34"/>
    <mergeCell ref="Z33:Z34"/>
    <mergeCell ref="AA33:AA34"/>
    <mergeCell ref="AB33:AB34"/>
    <mergeCell ref="AC33:AC34"/>
    <mergeCell ref="T33:T34"/>
    <mergeCell ref="U33:U34"/>
    <mergeCell ref="T25:T27"/>
    <mergeCell ref="U25:U27"/>
    <mergeCell ref="W25:W27"/>
    <mergeCell ref="X25:X27"/>
    <mergeCell ref="X28:X30"/>
    <mergeCell ref="T28:T30"/>
    <mergeCell ref="W28:W30"/>
    <mergeCell ref="Q23:Q24"/>
    <mergeCell ref="R23:R24"/>
    <mergeCell ref="U13:U15"/>
    <mergeCell ref="V13:V15"/>
    <mergeCell ref="U20:U22"/>
    <mergeCell ref="V20:V22"/>
    <mergeCell ref="R31:R32"/>
    <mergeCell ref="S31:S32"/>
    <mergeCell ref="R13:R15"/>
    <mergeCell ref="S13:S15"/>
    <mergeCell ref="T13:T15"/>
    <mergeCell ref="R28:R30"/>
    <mergeCell ref="S28:S30"/>
    <mergeCell ref="R20:R22"/>
    <mergeCell ref="N35:N39"/>
    <mergeCell ref="O31:O32"/>
    <mergeCell ref="N31:N32"/>
    <mergeCell ref="L35:L39"/>
    <mergeCell ref="M35:M39"/>
    <mergeCell ref="P20:P22"/>
    <mergeCell ref="T23:T24"/>
    <mergeCell ref="U23:U24"/>
    <mergeCell ref="M23:M24"/>
    <mergeCell ref="O28:O30"/>
    <mergeCell ref="U35:U39"/>
    <mergeCell ref="B23:B24"/>
    <mergeCell ref="C23:C24"/>
    <mergeCell ref="D23:D24"/>
    <mergeCell ref="E23:E24"/>
    <mergeCell ref="B28:B30"/>
    <mergeCell ref="C28:C30"/>
    <mergeCell ref="D28:D30"/>
    <mergeCell ref="E25:E27"/>
    <mergeCell ref="B25:B27"/>
    <mergeCell ref="C25:C27"/>
    <mergeCell ref="D25:D27"/>
    <mergeCell ref="F20:F22"/>
    <mergeCell ref="F23:F24"/>
    <mergeCell ref="C16:C17"/>
    <mergeCell ref="A20:A22"/>
    <mergeCell ref="E20:E22"/>
    <mergeCell ref="B20:B22"/>
    <mergeCell ref="G20:G22"/>
    <mergeCell ref="A23:A24"/>
    <mergeCell ref="A16:A17"/>
    <mergeCell ref="S23:S24"/>
    <mergeCell ref="R25:R27"/>
    <mergeCell ref="S25:S27"/>
    <mergeCell ref="V25:V27"/>
    <mergeCell ref="V23:V24"/>
    <mergeCell ref="W23:W24"/>
    <mergeCell ref="X23:X24"/>
    <mergeCell ref="Z23:Z24"/>
    <mergeCell ref="AA23:AA24"/>
    <mergeCell ref="AB23:AB24"/>
    <mergeCell ref="Q20:Q22"/>
    <mergeCell ref="Q31:Q32"/>
    <mergeCell ref="Q25:Q27"/>
    <mergeCell ref="T31:T32"/>
    <mergeCell ref="U31:U32"/>
    <mergeCell ref="V31:V32"/>
    <mergeCell ref="W31:W32"/>
    <mergeCell ref="X31:X32"/>
    <mergeCell ref="AB31:AB32"/>
    <mergeCell ref="AC31:AC32"/>
    <mergeCell ref="AC16:AC17"/>
    <mergeCell ref="AD16:AD17"/>
    <mergeCell ref="AD28:AD30"/>
    <mergeCell ref="AC23:AC24"/>
    <mergeCell ref="AD23:AD24"/>
    <mergeCell ref="AC25:AC27"/>
    <mergeCell ref="AB28:AB30"/>
    <mergeCell ref="AC28:AC30"/>
    <mergeCell ref="L31:L32"/>
    <mergeCell ref="L25:L27"/>
    <mergeCell ref="M25:M27"/>
    <mergeCell ref="N25:N27"/>
    <mergeCell ref="Y23:Y24"/>
    <mergeCell ref="Y13:Y15"/>
    <mergeCell ref="Z13:Z15"/>
    <mergeCell ref="Z16:Z17"/>
    <mergeCell ref="Y28:Y30"/>
    <mergeCell ref="Z28:Z30"/>
    <mergeCell ref="AA28:AA30"/>
    <mergeCell ref="W20:W22"/>
    <mergeCell ref="X20:X22"/>
    <mergeCell ref="AL11:AL12"/>
    <mergeCell ref="AF11:AF12"/>
    <mergeCell ref="AK11:AK12"/>
    <mergeCell ref="AG11:AG12"/>
    <mergeCell ref="AH11:AH12"/>
    <mergeCell ref="V16:V17"/>
    <mergeCell ref="W16:W17"/>
    <mergeCell ref="AX11:AX12"/>
    <mergeCell ref="AY11:AY12"/>
    <mergeCell ref="BD11:BD12"/>
    <mergeCell ref="AZ11:AZ12"/>
    <mergeCell ref="BA11:BA12"/>
    <mergeCell ref="BC11:BC12"/>
    <mergeCell ref="BB11:BB12"/>
    <mergeCell ref="AM11:AM12"/>
    <mergeCell ref="AN11:AS11"/>
    <mergeCell ref="AT11:AT12"/>
    <mergeCell ref="AU11:AU12"/>
    <mergeCell ref="AV11:AV12"/>
    <mergeCell ref="AW11:AW12"/>
    <mergeCell ref="AI13:AI15"/>
    <mergeCell ref="AJ13:AJ15"/>
    <mergeCell ref="AF13:AF15"/>
    <mergeCell ref="AH13:AH15"/>
    <mergeCell ref="AE13:AE15"/>
    <mergeCell ref="AF16:AF17"/>
    <mergeCell ref="AJ11:AJ12"/>
    <mergeCell ref="AI11:AI12"/>
    <mergeCell ref="BE11:BE12"/>
    <mergeCell ref="BF11:BF12"/>
    <mergeCell ref="BG11:BG12"/>
    <mergeCell ref="BH11:BH12"/>
    <mergeCell ref="BI11:BI12"/>
    <mergeCell ref="BB10:BI10"/>
    <mergeCell ref="AT10:AZ10"/>
    <mergeCell ref="P13:P15"/>
    <mergeCell ref="P16:P17"/>
    <mergeCell ref="I16:I17"/>
    <mergeCell ref="J16:J17"/>
    <mergeCell ref="I11:I12"/>
    <mergeCell ref="J11:J12"/>
    <mergeCell ref="K11:K12"/>
    <mergeCell ref="L11:L12"/>
    <mergeCell ref="R16:R17"/>
    <mergeCell ref="S16:S17"/>
    <mergeCell ref="Q16:Q17"/>
    <mergeCell ref="T16:T17"/>
    <mergeCell ref="M13:M15"/>
    <mergeCell ref="M16:M17"/>
    <mergeCell ref="N16:N17"/>
    <mergeCell ref="O16:O17"/>
    <mergeCell ref="AK10:AS10"/>
    <mergeCell ref="F6:AJ6"/>
    <mergeCell ref="AK6:AM6"/>
    <mergeCell ref="F7:AJ7"/>
    <mergeCell ref="F8:AJ8"/>
    <mergeCell ref="K10:AJ10"/>
    <mergeCell ref="AI31:AI32"/>
    <mergeCell ref="AI35:AI39"/>
    <mergeCell ref="AE35:AE39"/>
    <mergeCell ref="AF35:AF39"/>
    <mergeCell ref="AE20:AE22"/>
    <mergeCell ref="AH31:AH32"/>
    <mergeCell ref="AE23:AE24"/>
    <mergeCell ref="AF20:AF22"/>
    <mergeCell ref="AG29:AG30"/>
    <mergeCell ref="AG35:AG39"/>
    <mergeCell ref="AH33:AH34"/>
    <mergeCell ref="AH35:AH39"/>
    <mergeCell ref="AF40:AF43"/>
    <mergeCell ref="AH40:AH43"/>
    <mergeCell ref="AJ35:AJ39"/>
    <mergeCell ref="AJ40:AJ43"/>
    <mergeCell ref="AE33:AE34"/>
    <mergeCell ref="AF33:AF34"/>
    <mergeCell ref="AI40:AI43"/>
    <mergeCell ref="AI16:AI17"/>
    <mergeCell ref="AJ16:AJ17"/>
    <mergeCell ref="AH16:AH17"/>
    <mergeCell ref="AE16:AE17"/>
    <mergeCell ref="AI25:AI27"/>
    <mergeCell ref="AJ25:AJ27"/>
    <mergeCell ref="AJ28:AJ30"/>
    <mergeCell ref="AJ23:AJ24"/>
    <mergeCell ref="AI23:AI24"/>
    <mergeCell ref="AJ31:AJ32"/>
    <mergeCell ref="AF23:AF24"/>
    <mergeCell ref="AH23:AH24"/>
    <mergeCell ref="AE25:AE27"/>
    <mergeCell ref="AF25:AF27"/>
    <mergeCell ref="AE31:AE32"/>
    <mergeCell ref="AE28:AE30"/>
    <mergeCell ref="AH25:AH27"/>
    <mergeCell ref="AH20:AH22"/>
    <mergeCell ref="AI33:AI34"/>
    <mergeCell ref="AJ33:AJ34"/>
    <mergeCell ref="W40:W43"/>
    <mergeCell ref="V40:V43"/>
    <mergeCell ref="AD40:AD43"/>
    <mergeCell ref="AE40:AE43"/>
    <mergeCell ref="R40:R43"/>
    <mergeCell ref="S40:S43"/>
    <mergeCell ref="T40:T43"/>
    <mergeCell ref="U40:U43"/>
    <mergeCell ref="Q40:Q43"/>
    <mergeCell ref="E46:BI46"/>
    <mergeCell ref="X40:X43"/>
    <mergeCell ref="Y40:Y43"/>
    <mergeCell ref="Z40:Z43"/>
    <mergeCell ref="AA40:AA43"/>
    <mergeCell ref="AB40:AB43"/>
    <mergeCell ref="AC40:AC43"/>
    <mergeCell ref="O40:O43"/>
    <mergeCell ref="P40:P43"/>
    <mergeCell ref="O35:O39"/>
    <mergeCell ref="P35:P39"/>
    <mergeCell ref="Q35:Q39"/>
    <mergeCell ref="R35:R39"/>
    <mergeCell ref="S35:S39"/>
    <mergeCell ref="T35:T39"/>
    <mergeCell ref="V35:V39"/>
    <mergeCell ref="V33:V34"/>
    <mergeCell ref="W33:W34"/>
    <mergeCell ref="Y35:Y39"/>
    <mergeCell ref="Z35:Z39"/>
    <mergeCell ref="AA35:AA39"/>
    <mergeCell ref="AB35:AB39"/>
    <mergeCell ref="AC35:AC39"/>
    <mergeCell ref="W35:W39"/>
    <mergeCell ref="X35:X39"/>
    <mergeCell ref="N33:N34"/>
    <mergeCell ref="O33:O34"/>
    <mergeCell ref="P33:P34"/>
    <mergeCell ref="Q33:Q34"/>
    <mergeCell ref="R33:R34"/>
    <mergeCell ref="S33:S34"/>
    <mergeCell ref="J40:J43"/>
    <mergeCell ref="K40:K43"/>
    <mergeCell ref="K35:K39"/>
    <mergeCell ref="J33:J34"/>
    <mergeCell ref="K33:K34"/>
    <mergeCell ref="L33:L34"/>
    <mergeCell ref="M33:M34"/>
    <mergeCell ref="C20:C22"/>
    <mergeCell ref="D20:D22"/>
    <mergeCell ref="C31:C32"/>
    <mergeCell ref="D31:D32"/>
    <mergeCell ref="C33:C34"/>
    <mergeCell ref="D33:D34"/>
    <mergeCell ref="A25:A27"/>
    <mergeCell ref="A28:A30"/>
    <mergeCell ref="A33:A34"/>
    <mergeCell ref="B33:B34"/>
    <mergeCell ref="A31:A32"/>
    <mergeCell ref="E31:E32"/>
    <mergeCell ref="B31:B32"/>
    <mergeCell ref="E33:E34"/>
    <mergeCell ref="E28:E30"/>
    <mergeCell ref="A13:A15"/>
    <mergeCell ref="A11:A12"/>
    <mergeCell ref="E11:E12"/>
    <mergeCell ref="F11:F12"/>
    <mergeCell ref="D13:D15"/>
    <mergeCell ref="B16:B17"/>
    <mergeCell ref="F16:F17"/>
    <mergeCell ref="E13:E15"/>
    <mergeCell ref="B13:B15"/>
    <mergeCell ref="F13:F15"/>
    <mergeCell ref="C13:C15"/>
    <mergeCell ref="AB20:AB22"/>
    <mergeCell ref="AB25:AB27"/>
    <mergeCell ref="AD35:AD39"/>
    <mergeCell ref="Z20:Z22"/>
    <mergeCell ref="AA20:AA22"/>
    <mergeCell ref="AC20:AC22"/>
    <mergeCell ref="AD20:AD22"/>
    <mergeCell ref="AA31:AA32"/>
    <mergeCell ref="AD25:AD27"/>
    <mergeCell ref="H13:H15"/>
    <mergeCell ref="I13:I15"/>
    <mergeCell ref="G11:G12"/>
    <mergeCell ref="H11:H12"/>
    <mergeCell ref="K16:K17"/>
    <mergeCell ref="J13:J15"/>
    <mergeCell ref="K13:K15"/>
    <mergeCell ref="Y16:Y17"/>
    <mergeCell ref="AA13:AA15"/>
    <mergeCell ref="AC13:AC15"/>
    <mergeCell ref="AD13:AD15"/>
    <mergeCell ref="S20:S22"/>
    <mergeCell ref="T20:T22"/>
    <mergeCell ref="M11:AE11"/>
    <mergeCell ref="N13:N15"/>
    <mergeCell ref="O13:O15"/>
    <mergeCell ref="X16:X17"/>
    <mergeCell ref="U16:U17"/>
    <mergeCell ref="X13:X15"/>
    <mergeCell ref="AB13:AB15"/>
    <mergeCell ref="W13:W15"/>
    <mergeCell ref="Q13:Q15"/>
    <mergeCell ref="AB16:AB17"/>
    <mergeCell ref="H16:H17"/>
    <mergeCell ref="G16:G17"/>
    <mergeCell ref="AA16:AA17"/>
    <mergeCell ref="L16:L17"/>
    <mergeCell ref="G13:G15"/>
    <mergeCell ref="AQ29:AQ30"/>
    <mergeCell ref="AR29:AR30"/>
    <mergeCell ref="AH28:AH30"/>
    <mergeCell ref="AI28:AI30"/>
    <mergeCell ref="AP29:AP30"/>
    <mergeCell ref="AL29:AL30"/>
    <mergeCell ref="AM29:AM30"/>
    <mergeCell ref="AN29:AN30"/>
    <mergeCell ref="AO29:AO30"/>
    <mergeCell ref="AK29:AK30"/>
    <mergeCell ref="Y31:Y32"/>
    <mergeCell ref="Z31:Z32"/>
    <mergeCell ref="AD33:AD34"/>
    <mergeCell ref="AD31:AD32"/>
    <mergeCell ref="AF31:AF32"/>
    <mergeCell ref="AF28:AF30"/>
    <mergeCell ref="AI20:AI22"/>
    <mergeCell ref="AJ20:AJ22"/>
    <mergeCell ref="Y20:Y22"/>
    <mergeCell ref="Y25:Y27"/>
    <mergeCell ref="Z25:Z27"/>
    <mergeCell ref="AA25:AA27"/>
    <mergeCell ref="AW29:AW30"/>
    <mergeCell ref="AX29:AX30"/>
    <mergeCell ref="AY29:AY30"/>
    <mergeCell ref="AZ29:AZ30"/>
    <mergeCell ref="AS29:AS30"/>
    <mergeCell ref="AT29:AT30"/>
    <mergeCell ref="AU29:AU30"/>
    <mergeCell ref="AV29:AV30"/>
  </mergeCells>
  <conditionalFormatting sqref="K13 K16 K45 AU16:AU17 AU25:AU29 AU31:AU32 AU45">
    <cfRule type="cellIs" dxfId="0" priority="1" operator="equal">
      <formula>"Muy Alta"</formula>
    </cfRule>
  </conditionalFormatting>
  <conditionalFormatting sqref="K13 K16 K45 AU16:AU17 AU25:AU29 AU31:AU32 AU45">
    <cfRule type="cellIs" dxfId="1" priority="2" operator="equal">
      <formula>"Alta"</formula>
    </cfRule>
  </conditionalFormatting>
  <conditionalFormatting sqref="K13 K16 K45 AU16:AU17 AU25:AU29 AU31:AU32 AU45">
    <cfRule type="cellIs" dxfId="2" priority="3" operator="equal">
      <formula>"Media"</formula>
    </cfRule>
  </conditionalFormatting>
  <conditionalFormatting sqref="K13 K16 K45 AU16:AU17 AU25:AU29 AU31:AU32 AU45">
    <cfRule type="cellIs" dxfId="3" priority="4" operator="equal">
      <formula>"Baja"</formula>
    </cfRule>
  </conditionalFormatting>
  <conditionalFormatting sqref="K13 K16 K45 AU16:AU17 AU25:AU29 AU31:AU32 AU45">
    <cfRule type="cellIs" dxfId="4" priority="5" operator="equal">
      <formula>"Muy Baja"</formula>
    </cfRule>
  </conditionalFormatting>
  <conditionalFormatting sqref="AH13 AH45 AW16:AW17 AW25:AW29 AW31:AW32 AW45">
    <cfRule type="cellIs" dxfId="0" priority="6" operator="equal">
      <formula>"Catastrófico"</formula>
    </cfRule>
  </conditionalFormatting>
  <conditionalFormatting sqref="AH13 AH45 AW16:AW17 AW25:AW29 AW31:AW32 AW45">
    <cfRule type="cellIs" dxfId="1" priority="7" operator="equal">
      <formula>"Mayor"</formula>
    </cfRule>
  </conditionalFormatting>
  <conditionalFormatting sqref="AH13 AH45 AW16:AW17 AW25:AW29 AW31:AW32 AW45">
    <cfRule type="cellIs" dxfId="2" priority="8" operator="equal">
      <formula>"Moderado"</formula>
    </cfRule>
  </conditionalFormatting>
  <conditionalFormatting sqref="AH13 AH45 AW16:AW17 AW25:AW29 AW31:AW32 AW45">
    <cfRule type="cellIs" dxfId="3" priority="9" operator="equal">
      <formula>"Menor"</formula>
    </cfRule>
  </conditionalFormatting>
  <conditionalFormatting sqref="AH13 AH45 AW16:AW17 AW25:AW29 AW31:AW32 AW45">
    <cfRule type="cellIs" dxfId="4" priority="10" operator="equal">
      <formula>"Leve"</formula>
    </cfRule>
  </conditionalFormatting>
  <conditionalFormatting sqref="AJ13 AJ45 AY16:AY17 AY25:AY29 AY31:AY32 AY45">
    <cfRule type="cellIs" dxfId="5" priority="11" operator="equal">
      <formula>"Extremo"</formula>
    </cfRule>
  </conditionalFormatting>
  <conditionalFormatting sqref="AJ13 AJ45 AY16:AY17 AY25:AY29 AY31:AY32 AY45">
    <cfRule type="cellIs" dxfId="6" priority="12" operator="equal">
      <formula>"Alto"</formula>
    </cfRule>
  </conditionalFormatting>
  <conditionalFormatting sqref="AJ13 AJ45 AY16:AY17 AY25:AY29 AY31:AY32 AY45">
    <cfRule type="cellIs" dxfId="7" priority="13" operator="equal">
      <formula>"Moderado"</formula>
    </cfRule>
  </conditionalFormatting>
  <conditionalFormatting sqref="AJ13 AJ45 AY16:AY17 AY25:AY29 AY31:AY32 AY45">
    <cfRule type="cellIs" dxfId="4" priority="14" operator="equal">
      <formula>"Bajo"</formula>
    </cfRule>
  </conditionalFormatting>
  <conditionalFormatting sqref="AU13:AU15">
    <cfRule type="cellIs" dxfId="0" priority="15" operator="equal">
      <formula>"Muy Alta"</formula>
    </cfRule>
  </conditionalFormatting>
  <conditionalFormatting sqref="AU13:AU15">
    <cfRule type="cellIs" dxfId="1" priority="16" operator="equal">
      <formula>"Alta"</formula>
    </cfRule>
  </conditionalFormatting>
  <conditionalFormatting sqref="AU13:AU15">
    <cfRule type="cellIs" dxfId="2" priority="17" operator="equal">
      <formula>"Media"</formula>
    </cfRule>
  </conditionalFormatting>
  <conditionalFormatting sqref="AU13:AU15">
    <cfRule type="cellIs" dxfId="3" priority="18" operator="equal">
      <formula>"Baja"</formula>
    </cfRule>
  </conditionalFormatting>
  <conditionalFormatting sqref="AU13:AU15">
    <cfRule type="cellIs" dxfId="4" priority="19" operator="equal">
      <formula>"Muy Baja"</formula>
    </cfRule>
  </conditionalFormatting>
  <conditionalFormatting sqref="AW13:AW15">
    <cfRule type="cellIs" dxfId="0" priority="20" operator="equal">
      <formula>"Catastrófico"</formula>
    </cfRule>
  </conditionalFormatting>
  <conditionalFormatting sqref="AW13:AW15">
    <cfRule type="cellIs" dxfId="1" priority="21" operator="equal">
      <formula>"Mayor"</formula>
    </cfRule>
  </conditionalFormatting>
  <conditionalFormatting sqref="AW13:AW15">
    <cfRule type="cellIs" dxfId="2" priority="22" operator="equal">
      <formula>"Moderado"</formula>
    </cfRule>
  </conditionalFormatting>
  <conditionalFormatting sqref="AW13:AW15">
    <cfRule type="cellIs" dxfId="3" priority="23" operator="equal">
      <formula>"Menor"</formula>
    </cfRule>
  </conditionalFormatting>
  <conditionalFormatting sqref="AW13:AW15">
    <cfRule type="cellIs" dxfId="4" priority="24" operator="equal">
      <formula>"Leve"</formula>
    </cfRule>
  </conditionalFormatting>
  <conditionalFormatting sqref="AY13:AY15">
    <cfRule type="cellIs" dxfId="5" priority="25" operator="equal">
      <formula>"Extremo"</formula>
    </cfRule>
  </conditionalFormatting>
  <conditionalFormatting sqref="AY13:AY15">
    <cfRule type="cellIs" dxfId="6" priority="26" operator="equal">
      <formula>"Alto"</formula>
    </cfRule>
  </conditionalFormatting>
  <conditionalFormatting sqref="AY13:AY15">
    <cfRule type="cellIs" dxfId="7" priority="27" operator="equal">
      <formula>"Moderado"</formula>
    </cfRule>
  </conditionalFormatting>
  <conditionalFormatting sqref="AY13:AY15">
    <cfRule type="cellIs" dxfId="4" priority="28" operator="equal">
      <formula>"Bajo"</formula>
    </cfRule>
  </conditionalFormatting>
  <conditionalFormatting sqref="K31">
    <cfRule type="cellIs" dxfId="0" priority="29" operator="equal">
      <formula>"Muy Alta"</formula>
    </cfRule>
  </conditionalFormatting>
  <conditionalFormatting sqref="K31">
    <cfRule type="cellIs" dxfId="1" priority="30" operator="equal">
      <formula>"Alta"</formula>
    </cfRule>
  </conditionalFormatting>
  <conditionalFormatting sqref="K31">
    <cfRule type="cellIs" dxfId="2" priority="31" operator="equal">
      <formula>"Media"</formula>
    </cfRule>
  </conditionalFormatting>
  <conditionalFormatting sqref="K31">
    <cfRule type="cellIs" dxfId="3" priority="32" operator="equal">
      <formula>"Baja"</formula>
    </cfRule>
  </conditionalFormatting>
  <conditionalFormatting sqref="K31">
    <cfRule type="cellIs" dxfId="4" priority="33" operator="equal">
      <formula>"Muy Baja"</formula>
    </cfRule>
  </conditionalFormatting>
  <conditionalFormatting sqref="AJ16">
    <cfRule type="cellIs" dxfId="5" priority="34" operator="equal">
      <formula>"Extremo"</formula>
    </cfRule>
  </conditionalFormatting>
  <conditionalFormatting sqref="AJ16">
    <cfRule type="cellIs" dxfId="6" priority="35" operator="equal">
      <formula>"Alto"</formula>
    </cfRule>
  </conditionalFormatting>
  <conditionalFormatting sqref="AJ16">
    <cfRule type="cellIs" dxfId="7" priority="36" operator="equal">
      <formula>"Moderado"</formula>
    </cfRule>
  </conditionalFormatting>
  <conditionalFormatting sqref="AJ16">
    <cfRule type="cellIs" dxfId="4" priority="37" operator="equal">
      <formula>"Bajo"</formula>
    </cfRule>
  </conditionalFormatting>
  <conditionalFormatting sqref="K18">
    <cfRule type="cellIs" dxfId="0" priority="38" operator="equal">
      <formula>"Muy Alta"</formula>
    </cfRule>
  </conditionalFormatting>
  <conditionalFormatting sqref="K18">
    <cfRule type="cellIs" dxfId="1" priority="39" operator="equal">
      <formula>"Alta"</formula>
    </cfRule>
  </conditionalFormatting>
  <conditionalFormatting sqref="K18">
    <cfRule type="cellIs" dxfId="2" priority="40" operator="equal">
      <formula>"Media"</formula>
    </cfRule>
  </conditionalFormatting>
  <conditionalFormatting sqref="K18">
    <cfRule type="cellIs" dxfId="3" priority="41" operator="equal">
      <formula>"Baja"</formula>
    </cfRule>
  </conditionalFormatting>
  <conditionalFormatting sqref="K18">
    <cfRule type="cellIs" dxfId="4" priority="42" operator="equal">
      <formula>"Muy Baja"</formula>
    </cfRule>
  </conditionalFormatting>
  <conditionalFormatting sqref="AJ18">
    <cfRule type="cellIs" dxfId="5" priority="43" operator="equal">
      <formula>"Extremo"</formula>
    </cfRule>
  </conditionalFormatting>
  <conditionalFormatting sqref="AJ18">
    <cfRule type="cellIs" dxfId="6" priority="44" operator="equal">
      <formula>"Alto"</formula>
    </cfRule>
  </conditionalFormatting>
  <conditionalFormatting sqref="AJ18">
    <cfRule type="cellIs" dxfId="7" priority="45" operator="equal">
      <formula>"Moderado"</formula>
    </cfRule>
  </conditionalFormatting>
  <conditionalFormatting sqref="AJ18">
    <cfRule type="cellIs" dxfId="4" priority="46" operator="equal">
      <formula>"Bajo"</formula>
    </cfRule>
  </conditionalFormatting>
  <conditionalFormatting sqref="K19">
    <cfRule type="cellIs" dxfId="0" priority="47" operator="equal">
      <formula>"Muy Alta"</formula>
    </cfRule>
  </conditionalFormatting>
  <conditionalFormatting sqref="K19">
    <cfRule type="cellIs" dxfId="1" priority="48" operator="equal">
      <formula>"Alta"</formula>
    </cfRule>
  </conditionalFormatting>
  <conditionalFormatting sqref="K19">
    <cfRule type="cellIs" dxfId="2" priority="49" operator="equal">
      <formula>"Media"</formula>
    </cfRule>
  </conditionalFormatting>
  <conditionalFormatting sqref="K19">
    <cfRule type="cellIs" dxfId="3" priority="50" operator="equal">
      <formula>"Baja"</formula>
    </cfRule>
  </conditionalFormatting>
  <conditionalFormatting sqref="K19">
    <cfRule type="cellIs" dxfId="4" priority="51" operator="equal">
      <formula>"Muy Baja"</formula>
    </cfRule>
  </conditionalFormatting>
  <conditionalFormatting sqref="AJ19">
    <cfRule type="cellIs" dxfId="5" priority="52" operator="equal">
      <formula>"Extremo"</formula>
    </cfRule>
  </conditionalFormatting>
  <conditionalFormatting sqref="AJ19">
    <cfRule type="cellIs" dxfId="6" priority="53" operator="equal">
      <formula>"Alto"</formula>
    </cfRule>
  </conditionalFormatting>
  <conditionalFormatting sqref="AJ19">
    <cfRule type="cellIs" dxfId="7" priority="54" operator="equal">
      <formula>"Moderado"</formula>
    </cfRule>
  </conditionalFormatting>
  <conditionalFormatting sqref="AJ19">
    <cfRule type="cellIs" dxfId="4" priority="55" operator="equal">
      <formula>"Bajo"</formula>
    </cfRule>
  </conditionalFormatting>
  <conditionalFormatting sqref="K20">
    <cfRule type="cellIs" dxfId="0" priority="56" operator="equal">
      <formula>"Muy Alta"</formula>
    </cfRule>
  </conditionalFormatting>
  <conditionalFormatting sqref="K20">
    <cfRule type="cellIs" dxfId="1" priority="57" operator="equal">
      <formula>"Alta"</formula>
    </cfRule>
  </conditionalFormatting>
  <conditionalFormatting sqref="K20">
    <cfRule type="cellIs" dxfId="2" priority="58" operator="equal">
      <formula>"Media"</formula>
    </cfRule>
  </conditionalFormatting>
  <conditionalFormatting sqref="K20">
    <cfRule type="cellIs" dxfId="3" priority="59" operator="equal">
      <formula>"Baja"</formula>
    </cfRule>
  </conditionalFormatting>
  <conditionalFormatting sqref="K20">
    <cfRule type="cellIs" dxfId="4" priority="60" operator="equal">
      <formula>"Muy Baja"</formula>
    </cfRule>
  </conditionalFormatting>
  <conditionalFormatting sqref="AJ20">
    <cfRule type="cellIs" dxfId="5" priority="61" operator="equal">
      <formula>"Extremo"</formula>
    </cfRule>
  </conditionalFormatting>
  <conditionalFormatting sqref="AJ20">
    <cfRule type="cellIs" dxfId="6" priority="62" operator="equal">
      <formula>"Alto"</formula>
    </cfRule>
  </conditionalFormatting>
  <conditionalFormatting sqref="AJ20">
    <cfRule type="cellIs" dxfId="7" priority="63" operator="equal">
      <formula>"Moderado"</formula>
    </cfRule>
  </conditionalFormatting>
  <conditionalFormatting sqref="AJ20">
    <cfRule type="cellIs" dxfId="4" priority="64" operator="equal">
      <formula>"Bajo"</formula>
    </cfRule>
  </conditionalFormatting>
  <conditionalFormatting sqref="K23">
    <cfRule type="cellIs" dxfId="0" priority="65" operator="equal">
      <formula>"Muy Alta"</formula>
    </cfRule>
  </conditionalFormatting>
  <conditionalFormatting sqref="K23">
    <cfRule type="cellIs" dxfId="1" priority="66" operator="equal">
      <formula>"Alta"</formula>
    </cfRule>
  </conditionalFormatting>
  <conditionalFormatting sqref="K23">
    <cfRule type="cellIs" dxfId="2" priority="67" operator="equal">
      <formula>"Media"</formula>
    </cfRule>
  </conditionalFormatting>
  <conditionalFormatting sqref="K23">
    <cfRule type="cellIs" dxfId="3" priority="68" operator="equal">
      <formula>"Baja"</formula>
    </cfRule>
  </conditionalFormatting>
  <conditionalFormatting sqref="K23">
    <cfRule type="cellIs" dxfId="4" priority="69" operator="equal">
      <formula>"Muy Baja"</formula>
    </cfRule>
  </conditionalFormatting>
  <conditionalFormatting sqref="AJ23">
    <cfRule type="cellIs" dxfId="5" priority="70" operator="equal">
      <formula>"Extremo"</formula>
    </cfRule>
  </conditionalFormatting>
  <conditionalFormatting sqref="AJ23">
    <cfRule type="cellIs" dxfId="6" priority="71" operator="equal">
      <formula>"Alto"</formula>
    </cfRule>
  </conditionalFormatting>
  <conditionalFormatting sqref="AJ23">
    <cfRule type="cellIs" dxfId="7" priority="72" operator="equal">
      <formula>"Moderado"</formula>
    </cfRule>
  </conditionalFormatting>
  <conditionalFormatting sqref="AJ23">
    <cfRule type="cellIs" dxfId="4" priority="73" operator="equal">
      <formula>"Bajo"</formula>
    </cfRule>
  </conditionalFormatting>
  <conditionalFormatting sqref="K25">
    <cfRule type="cellIs" dxfId="0" priority="74" operator="equal">
      <formula>"Muy Alta"</formula>
    </cfRule>
  </conditionalFormatting>
  <conditionalFormatting sqref="K25">
    <cfRule type="cellIs" dxfId="1" priority="75" operator="equal">
      <formula>"Alta"</formula>
    </cfRule>
  </conditionalFormatting>
  <conditionalFormatting sqref="K25">
    <cfRule type="cellIs" dxfId="2" priority="76" operator="equal">
      <formula>"Media"</formula>
    </cfRule>
  </conditionalFormatting>
  <conditionalFormatting sqref="K25">
    <cfRule type="cellIs" dxfId="3" priority="77" operator="equal">
      <formula>"Baja"</formula>
    </cfRule>
  </conditionalFormatting>
  <conditionalFormatting sqref="K25">
    <cfRule type="cellIs" dxfId="4" priority="78" operator="equal">
      <formula>"Muy Baja"</formula>
    </cfRule>
  </conditionalFormatting>
  <conditionalFormatting sqref="AJ25">
    <cfRule type="cellIs" dxfId="5" priority="79" operator="equal">
      <formula>"Extremo"</formula>
    </cfRule>
  </conditionalFormatting>
  <conditionalFormatting sqref="AJ25">
    <cfRule type="cellIs" dxfId="6" priority="80" operator="equal">
      <formula>"Alto"</formula>
    </cfRule>
  </conditionalFormatting>
  <conditionalFormatting sqref="AJ25">
    <cfRule type="cellIs" dxfId="7" priority="81" operator="equal">
      <formula>"Moderado"</formula>
    </cfRule>
  </conditionalFormatting>
  <conditionalFormatting sqref="AJ25">
    <cfRule type="cellIs" dxfId="4" priority="82" operator="equal">
      <formula>"Bajo"</formula>
    </cfRule>
  </conditionalFormatting>
  <conditionalFormatting sqref="K28">
    <cfRule type="cellIs" dxfId="0" priority="83" operator="equal">
      <formula>"Muy Alta"</formula>
    </cfRule>
  </conditionalFormatting>
  <conditionalFormatting sqref="K28">
    <cfRule type="cellIs" dxfId="1" priority="84" operator="equal">
      <formula>"Alta"</formula>
    </cfRule>
  </conditionalFormatting>
  <conditionalFormatting sqref="K28">
    <cfRule type="cellIs" dxfId="2" priority="85" operator="equal">
      <formula>"Media"</formula>
    </cfRule>
  </conditionalFormatting>
  <conditionalFormatting sqref="K28">
    <cfRule type="cellIs" dxfId="3" priority="86" operator="equal">
      <formula>"Baja"</formula>
    </cfRule>
  </conditionalFormatting>
  <conditionalFormatting sqref="K28">
    <cfRule type="cellIs" dxfId="4" priority="87" operator="equal">
      <formula>"Muy Baja"</formula>
    </cfRule>
  </conditionalFormatting>
  <conditionalFormatting sqref="AJ28">
    <cfRule type="cellIs" dxfId="5" priority="88" operator="equal">
      <formula>"Extremo"</formula>
    </cfRule>
  </conditionalFormatting>
  <conditionalFormatting sqref="AJ28">
    <cfRule type="cellIs" dxfId="6" priority="89" operator="equal">
      <formula>"Alto"</formula>
    </cfRule>
  </conditionalFormatting>
  <conditionalFormatting sqref="AJ28">
    <cfRule type="cellIs" dxfId="7" priority="90" operator="equal">
      <formula>"Moderado"</formula>
    </cfRule>
  </conditionalFormatting>
  <conditionalFormatting sqref="AJ28">
    <cfRule type="cellIs" dxfId="4" priority="91" operator="equal">
      <formula>"Bajo"</formula>
    </cfRule>
  </conditionalFormatting>
  <conditionalFormatting sqref="AJ31">
    <cfRule type="cellIs" dxfId="5" priority="92" operator="equal">
      <formula>"Extremo"</formula>
    </cfRule>
  </conditionalFormatting>
  <conditionalFormatting sqref="AJ31">
    <cfRule type="cellIs" dxfId="6" priority="93" operator="equal">
      <formula>"Alto"</formula>
    </cfRule>
  </conditionalFormatting>
  <conditionalFormatting sqref="AJ31">
    <cfRule type="cellIs" dxfId="7" priority="94" operator="equal">
      <formula>"Moderado"</formula>
    </cfRule>
  </conditionalFormatting>
  <conditionalFormatting sqref="AJ31">
    <cfRule type="cellIs" dxfId="4" priority="95" operator="equal">
      <formula>"Bajo"</formula>
    </cfRule>
  </conditionalFormatting>
  <conditionalFormatting sqref="AG13:AG29 AG31:AG34 AG45">
    <cfRule type="containsText" dxfId="8" priority="96" operator="containsText" text="❌">
      <formula>NOT(ISERROR(SEARCH(("❌"),(AG13))))</formula>
    </cfRule>
  </conditionalFormatting>
  <conditionalFormatting sqref="AH16 AH18:AH20 AH23 AH25 AH28 AH31">
    <cfRule type="cellIs" dxfId="0" priority="97" operator="equal">
      <formula>"Catastrófico"</formula>
    </cfRule>
  </conditionalFormatting>
  <conditionalFormatting sqref="AH16 AH18:AH20 AH23 AH25 AH28 AH31">
    <cfRule type="cellIs" dxfId="1" priority="98" operator="equal">
      <formula>"Mayor"</formula>
    </cfRule>
  </conditionalFormatting>
  <conditionalFormatting sqref="AH16 AH18:AH20 AH23 AH25 AH28 AH31">
    <cfRule type="cellIs" dxfId="2" priority="99" operator="equal">
      <formula>"Moderado"</formula>
    </cfRule>
  </conditionalFormatting>
  <conditionalFormatting sqref="AH16 AH18:AH20 AH23 AH25 AH28 AH31">
    <cfRule type="cellIs" dxfId="3" priority="100" operator="equal">
      <formula>"Menor"</formula>
    </cfRule>
  </conditionalFormatting>
  <conditionalFormatting sqref="AH16 AH18:AH20 AH23 AH25 AH28 AH31">
    <cfRule type="cellIs" dxfId="4" priority="101" operator="equal">
      <formula>"Leve"</formula>
    </cfRule>
  </conditionalFormatting>
  <conditionalFormatting sqref="AU18">
    <cfRule type="cellIs" dxfId="0" priority="102" operator="equal">
      <formula>"Muy Alta"</formula>
    </cfRule>
  </conditionalFormatting>
  <conditionalFormatting sqref="AU18">
    <cfRule type="cellIs" dxfId="1" priority="103" operator="equal">
      <formula>"Alta"</formula>
    </cfRule>
  </conditionalFormatting>
  <conditionalFormatting sqref="AU18">
    <cfRule type="cellIs" dxfId="2" priority="104" operator="equal">
      <formula>"Media"</formula>
    </cfRule>
  </conditionalFormatting>
  <conditionalFormatting sqref="AU18">
    <cfRule type="cellIs" dxfId="3" priority="105" operator="equal">
      <formula>"Baja"</formula>
    </cfRule>
  </conditionalFormatting>
  <conditionalFormatting sqref="AU18">
    <cfRule type="cellIs" dxfId="4" priority="106" operator="equal">
      <formula>"Muy Baja"</formula>
    </cfRule>
  </conditionalFormatting>
  <conditionalFormatting sqref="AW18">
    <cfRule type="cellIs" dxfId="0" priority="107" operator="equal">
      <formula>"Catastrófico"</formula>
    </cfRule>
  </conditionalFormatting>
  <conditionalFormatting sqref="AW18">
    <cfRule type="cellIs" dxfId="1" priority="108" operator="equal">
      <formula>"Mayor"</formula>
    </cfRule>
  </conditionalFormatting>
  <conditionalFormatting sqref="AW18">
    <cfRule type="cellIs" dxfId="2" priority="109" operator="equal">
      <formula>"Moderado"</formula>
    </cfRule>
  </conditionalFormatting>
  <conditionalFormatting sqref="AW18">
    <cfRule type="cellIs" dxfId="3" priority="110" operator="equal">
      <formula>"Menor"</formula>
    </cfRule>
  </conditionalFormatting>
  <conditionalFormatting sqref="AW18">
    <cfRule type="cellIs" dxfId="4" priority="111" operator="equal">
      <formula>"Leve"</formula>
    </cfRule>
  </conditionalFormatting>
  <conditionalFormatting sqref="AY18">
    <cfRule type="cellIs" dxfId="5" priority="112" operator="equal">
      <formula>"Extremo"</formula>
    </cfRule>
  </conditionalFormatting>
  <conditionalFormatting sqref="AY18">
    <cfRule type="cellIs" dxfId="6" priority="113" operator="equal">
      <formula>"Alto"</formula>
    </cfRule>
  </conditionalFormatting>
  <conditionalFormatting sqref="AY18">
    <cfRule type="cellIs" dxfId="7" priority="114" operator="equal">
      <formula>"Moderado"</formula>
    </cfRule>
  </conditionalFormatting>
  <conditionalFormatting sqref="AY18">
    <cfRule type="cellIs" dxfId="4" priority="115" operator="equal">
      <formula>"Bajo"</formula>
    </cfRule>
  </conditionalFormatting>
  <conditionalFormatting sqref="AU19">
    <cfRule type="cellIs" dxfId="0" priority="116" operator="equal">
      <formula>"Muy Alta"</formula>
    </cfRule>
  </conditionalFormatting>
  <conditionalFormatting sqref="AU19">
    <cfRule type="cellIs" dxfId="1" priority="117" operator="equal">
      <formula>"Alta"</formula>
    </cfRule>
  </conditionalFormatting>
  <conditionalFormatting sqref="AU19">
    <cfRule type="cellIs" dxfId="2" priority="118" operator="equal">
      <formula>"Media"</formula>
    </cfRule>
  </conditionalFormatting>
  <conditionalFormatting sqref="AU19">
    <cfRule type="cellIs" dxfId="3" priority="119" operator="equal">
      <formula>"Baja"</formula>
    </cfRule>
  </conditionalFormatting>
  <conditionalFormatting sqref="AU19">
    <cfRule type="cellIs" dxfId="4" priority="120" operator="equal">
      <formula>"Muy Baja"</formula>
    </cfRule>
  </conditionalFormatting>
  <conditionalFormatting sqref="AW19">
    <cfRule type="cellIs" dxfId="0" priority="121" operator="equal">
      <formula>"Catastrófico"</formula>
    </cfRule>
  </conditionalFormatting>
  <conditionalFormatting sqref="AW19">
    <cfRule type="cellIs" dxfId="1" priority="122" operator="equal">
      <formula>"Mayor"</formula>
    </cfRule>
  </conditionalFormatting>
  <conditionalFormatting sqref="AW19">
    <cfRule type="cellIs" dxfId="2" priority="123" operator="equal">
      <formula>"Moderado"</formula>
    </cfRule>
  </conditionalFormatting>
  <conditionalFormatting sqref="AW19">
    <cfRule type="cellIs" dxfId="3" priority="124" operator="equal">
      <formula>"Menor"</formula>
    </cfRule>
  </conditionalFormatting>
  <conditionalFormatting sqref="AW19">
    <cfRule type="cellIs" dxfId="4" priority="125" operator="equal">
      <formula>"Leve"</formula>
    </cfRule>
  </conditionalFormatting>
  <conditionalFormatting sqref="AY19">
    <cfRule type="cellIs" dxfId="5" priority="126" operator="equal">
      <formula>"Extremo"</formula>
    </cfRule>
  </conditionalFormatting>
  <conditionalFormatting sqref="AY19">
    <cfRule type="cellIs" dxfId="6" priority="127" operator="equal">
      <formula>"Alto"</formula>
    </cfRule>
  </conditionalFormatting>
  <conditionalFormatting sqref="AY19">
    <cfRule type="cellIs" dxfId="7" priority="128" operator="equal">
      <formula>"Moderado"</formula>
    </cfRule>
  </conditionalFormatting>
  <conditionalFormatting sqref="AY19">
    <cfRule type="cellIs" dxfId="4" priority="129" operator="equal">
      <formula>"Bajo"</formula>
    </cfRule>
  </conditionalFormatting>
  <conditionalFormatting sqref="AU20:AU22">
    <cfRule type="cellIs" dxfId="0" priority="130" operator="equal">
      <formula>"Muy Alta"</formula>
    </cfRule>
  </conditionalFormatting>
  <conditionalFormatting sqref="AU20:AU22">
    <cfRule type="cellIs" dxfId="1" priority="131" operator="equal">
      <formula>"Alta"</formula>
    </cfRule>
  </conditionalFormatting>
  <conditionalFormatting sqref="AU20:AU22">
    <cfRule type="cellIs" dxfId="2" priority="132" operator="equal">
      <formula>"Media"</formula>
    </cfRule>
  </conditionalFormatting>
  <conditionalFormatting sqref="AU20:AU22">
    <cfRule type="cellIs" dxfId="3" priority="133" operator="equal">
      <formula>"Baja"</formula>
    </cfRule>
  </conditionalFormatting>
  <conditionalFormatting sqref="AU20:AU22">
    <cfRule type="cellIs" dxfId="4" priority="134" operator="equal">
      <formula>"Muy Baja"</formula>
    </cfRule>
  </conditionalFormatting>
  <conditionalFormatting sqref="AW20:AW22">
    <cfRule type="cellIs" dxfId="0" priority="135" operator="equal">
      <formula>"Catastrófico"</formula>
    </cfRule>
  </conditionalFormatting>
  <conditionalFormatting sqref="AW20:AW22">
    <cfRule type="cellIs" dxfId="1" priority="136" operator="equal">
      <formula>"Mayor"</formula>
    </cfRule>
  </conditionalFormatting>
  <conditionalFormatting sqref="AW20:AW22">
    <cfRule type="cellIs" dxfId="2" priority="137" operator="equal">
      <formula>"Moderado"</formula>
    </cfRule>
  </conditionalFormatting>
  <conditionalFormatting sqref="AW20:AW22">
    <cfRule type="cellIs" dxfId="3" priority="138" operator="equal">
      <formula>"Menor"</formula>
    </cfRule>
  </conditionalFormatting>
  <conditionalFormatting sqref="AW20:AW22">
    <cfRule type="cellIs" dxfId="4" priority="139" operator="equal">
      <formula>"Leve"</formula>
    </cfRule>
  </conditionalFormatting>
  <conditionalFormatting sqref="AY20:AY22">
    <cfRule type="cellIs" dxfId="5" priority="140" operator="equal">
      <formula>"Extremo"</formula>
    </cfRule>
  </conditionalFormatting>
  <conditionalFormatting sqref="AY20:AY22">
    <cfRule type="cellIs" dxfId="6" priority="141" operator="equal">
      <formula>"Alto"</formula>
    </cfRule>
  </conditionalFormatting>
  <conditionalFormatting sqref="AY20:AY22">
    <cfRule type="cellIs" dxfId="7" priority="142" operator="equal">
      <formula>"Moderado"</formula>
    </cfRule>
  </conditionalFormatting>
  <conditionalFormatting sqref="AY20:AY22">
    <cfRule type="cellIs" dxfId="4" priority="143" operator="equal">
      <formula>"Bajo"</formula>
    </cfRule>
  </conditionalFormatting>
  <conditionalFormatting sqref="AU23:AU24">
    <cfRule type="cellIs" dxfId="0" priority="144" operator="equal">
      <formula>"Muy Alta"</formula>
    </cfRule>
  </conditionalFormatting>
  <conditionalFormatting sqref="AU23:AU24">
    <cfRule type="cellIs" dxfId="1" priority="145" operator="equal">
      <formula>"Alta"</formula>
    </cfRule>
  </conditionalFormatting>
  <conditionalFormatting sqref="AU23:AU24">
    <cfRule type="cellIs" dxfId="2" priority="146" operator="equal">
      <formula>"Media"</formula>
    </cfRule>
  </conditionalFormatting>
  <conditionalFormatting sqref="AU23:AU24">
    <cfRule type="cellIs" dxfId="3" priority="147" operator="equal">
      <formula>"Baja"</formula>
    </cfRule>
  </conditionalFormatting>
  <conditionalFormatting sqref="AU23:AU24">
    <cfRule type="cellIs" dxfId="4" priority="148" operator="equal">
      <formula>"Muy Baja"</formula>
    </cfRule>
  </conditionalFormatting>
  <conditionalFormatting sqref="AW23:AW24">
    <cfRule type="cellIs" dxfId="0" priority="149" operator="equal">
      <formula>"Catastrófico"</formula>
    </cfRule>
  </conditionalFormatting>
  <conditionalFormatting sqref="AW23:AW24">
    <cfRule type="cellIs" dxfId="1" priority="150" operator="equal">
      <formula>"Mayor"</formula>
    </cfRule>
  </conditionalFormatting>
  <conditionalFormatting sqref="AW23:AW24">
    <cfRule type="cellIs" dxfId="2" priority="151" operator="equal">
      <formula>"Moderado"</formula>
    </cfRule>
  </conditionalFormatting>
  <conditionalFormatting sqref="AW23:AW24">
    <cfRule type="cellIs" dxfId="3" priority="152" operator="equal">
      <formula>"Menor"</formula>
    </cfRule>
  </conditionalFormatting>
  <conditionalFormatting sqref="AW23:AW24">
    <cfRule type="cellIs" dxfId="4" priority="153" operator="equal">
      <formula>"Leve"</formula>
    </cfRule>
  </conditionalFormatting>
  <conditionalFormatting sqref="AY23:AY24">
    <cfRule type="cellIs" dxfId="5" priority="154" operator="equal">
      <formula>"Extremo"</formula>
    </cfRule>
  </conditionalFormatting>
  <conditionalFormatting sqref="AY23:AY24">
    <cfRule type="cellIs" dxfId="6" priority="155" operator="equal">
      <formula>"Alto"</formula>
    </cfRule>
  </conditionalFormatting>
  <conditionalFormatting sqref="AY23:AY24">
    <cfRule type="cellIs" dxfId="7" priority="156" operator="equal">
      <formula>"Moderado"</formula>
    </cfRule>
  </conditionalFormatting>
  <conditionalFormatting sqref="AY23:AY24">
    <cfRule type="cellIs" dxfId="4" priority="157" operator="equal">
      <formula>"Bajo"</formula>
    </cfRule>
  </conditionalFormatting>
  <conditionalFormatting sqref="AU33:AU34">
    <cfRule type="cellIs" dxfId="0" priority="158" operator="equal">
      <formula>"Muy Alta"</formula>
    </cfRule>
  </conditionalFormatting>
  <conditionalFormatting sqref="AU33:AU34">
    <cfRule type="cellIs" dxfId="1" priority="159" operator="equal">
      <formula>"Alta"</formula>
    </cfRule>
  </conditionalFormatting>
  <conditionalFormatting sqref="AU33:AU34">
    <cfRule type="cellIs" dxfId="2" priority="160" operator="equal">
      <formula>"Media"</formula>
    </cfRule>
  </conditionalFormatting>
  <conditionalFormatting sqref="AU33:AU34">
    <cfRule type="cellIs" dxfId="3" priority="161" operator="equal">
      <formula>"Baja"</formula>
    </cfRule>
  </conditionalFormatting>
  <conditionalFormatting sqref="AU33:AU34">
    <cfRule type="cellIs" dxfId="4" priority="162" operator="equal">
      <formula>"Muy Baja"</formula>
    </cfRule>
  </conditionalFormatting>
  <conditionalFormatting sqref="AW33:AW34">
    <cfRule type="cellIs" dxfId="0" priority="163" operator="equal">
      <formula>"Catastrófico"</formula>
    </cfRule>
  </conditionalFormatting>
  <conditionalFormatting sqref="AW33:AW34">
    <cfRule type="cellIs" dxfId="1" priority="164" operator="equal">
      <formula>"Mayor"</formula>
    </cfRule>
  </conditionalFormatting>
  <conditionalFormatting sqref="AW33:AW34">
    <cfRule type="cellIs" dxfId="2" priority="165" operator="equal">
      <formula>"Moderado"</formula>
    </cfRule>
  </conditionalFormatting>
  <conditionalFormatting sqref="AW33:AW34">
    <cfRule type="cellIs" dxfId="3" priority="166" operator="equal">
      <formula>"Menor"</formula>
    </cfRule>
  </conditionalFormatting>
  <conditionalFormatting sqref="AW33:AW34">
    <cfRule type="cellIs" dxfId="4" priority="167" operator="equal">
      <formula>"Leve"</formula>
    </cfRule>
  </conditionalFormatting>
  <conditionalFormatting sqref="AY33:AY34">
    <cfRule type="cellIs" dxfId="5" priority="168" operator="equal">
      <formula>"Extremo"</formula>
    </cfRule>
  </conditionalFormatting>
  <conditionalFormatting sqref="AY33:AY34">
    <cfRule type="cellIs" dxfId="6" priority="169" operator="equal">
      <formula>"Alto"</formula>
    </cfRule>
  </conditionalFormatting>
  <conditionalFormatting sqref="AY33:AY34">
    <cfRule type="cellIs" dxfId="7" priority="170" operator="equal">
      <formula>"Moderado"</formula>
    </cfRule>
  </conditionalFormatting>
  <conditionalFormatting sqref="AY33:AY34">
    <cfRule type="cellIs" dxfId="4" priority="171" operator="equal">
      <formula>"Bajo"</formula>
    </cfRule>
  </conditionalFormatting>
  <conditionalFormatting sqref="K33">
    <cfRule type="cellIs" dxfId="0" priority="172" operator="equal">
      <formula>"Muy Alta"</formula>
    </cfRule>
  </conditionalFormatting>
  <conditionalFormatting sqref="K33">
    <cfRule type="cellIs" dxfId="1" priority="173" operator="equal">
      <formula>"Alta"</formula>
    </cfRule>
  </conditionalFormatting>
  <conditionalFormatting sqref="K33">
    <cfRule type="cellIs" dxfId="2" priority="174" operator="equal">
      <formula>"Media"</formula>
    </cfRule>
  </conditionalFormatting>
  <conditionalFormatting sqref="K33">
    <cfRule type="cellIs" dxfId="3" priority="175" operator="equal">
      <formula>"Baja"</formula>
    </cfRule>
  </conditionalFormatting>
  <conditionalFormatting sqref="K33">
    <cfRule type="cellIs" dxfId="4" priority="176" operator="equal">
      <formula>"Muy Baja"</formula>
    </cfRule>
  </conditionalFormatting>
  <conditionalFormatting sqref="AJ33">
    <cfRule type="cellIs" dxfId="5" priority="177" operator="equal">
      <formula>"Extremo"</formula>
    </cfRule>
  </conditionalFormatting>
  <conditionalFormatting sqref="AJ33">
    <cfRule type="cellIs" dxfId="6" priority="178" operator="equal">
      <formula>"Alto"</formula>
    </cfRule>
  </conditionalFormatting>
  <conditionalFormatting sqref="AJ33">
    <cfRule type="cellIs" dxfId="7" priority="179" operator="equal">
      <formula>"Moderado"</formula>
    </cfRule>
  </conditionalFormatting>
  <conditionalFormatting sqref="AJ33">
    <cfRule type="cellIs" dxfId="4" priority="180" operator="equal">
      <formula>"Bajo"</formula>
    </cfRule>
  </conditionalFormatting>
  <conditionalFormatting sqref="AH33">
    <cfRule type="cellIs" dxfId="0" priority="181" operator="equal">
      <formula>"Catastrófico"</formula>
    </cfRule>
  </conditionalFormatting>
  <conditionalFormatting sqref="AH33">
    <cfRule type="cellIs" dxfId="1" priority="182" operator="equal">
      <formula>"Mayor"</formula>
    </cfRule>
  </conditionalFormatting>
  <conditionalFormatting sqref="AH33">
    <cfRule type="cellIs" dxfId="2" priority="183" operator="equal">
      <formula>"Moderado"</formula>
    </cfRule>
  </conditionalFormatting>
  <conditionalFormatting sqref="AH33">
    <cfRule type="cellIs" dxfId="3" priority="184" operator="equal">
      <formula>"Menor"</formula>
    </cfRule>
  </conditionalFormatting>
  <conditionalFormatting sqref="AH33">
    <cfRule type="cellIs" dxfId="4" priority="185" operator="equal">
      <formula>"Leve"</formula>
    </cfRule>
  </conditionalFormatting>
  <conditionalFormatting sqref="AU35:AU39">
    <cfRule type="cellIs" dxfId="0" priority="186" operator="equal">
      <formula>"Muy Alta"</formula>
    </cfRule>
  </conditionalFormatting>
  <conditionalFormatting sqref="AU35:AU39">
    <cfRule type="cellIs" dxfId="1" priority="187" operator="equal">
      <formula>"Alta"</formula>
    </cfRule>
  </conditionalFormatting>
  <conditionalFormatting sqref="AU35:AU39">
    <cfRule type="cellIs" dxfId="2" priority="188" operator="equal">
      <formula>"Media"</formula>
    </cfRule>
  </conditionalFormatting>
  <conditionalFormatting sqref="AU35:AU39">
    <cfRule type="cellIs" dxfId="3" priority="189" operator="equal">
      <formula>"Baja"</formula>
    </cfRule>
  </conditionalFormatting>
  <conditionalFormatting sqref="AU35:AU39">
    <cfRule type="cellIs" dxfId="4" priority="190" operator="equal">
      <formula>"Muy Baja"</formula>
    </cfRule>
  </conditionalFormatting>
  <conditionalFormatting sqref="AW35:AW39">
    <cfRule type="cellIs" dxfId="0" priority="191" operator="equal">
      <formula>"Catastrófico"</formula>
    </cfRule>
  </conditionalFormatting>
  <conditionalFormatting sqref="AW35:AW39">
    <cfRule type="cellIs" dxfId="1" priority="192" operator="equal">
      <formula>"Mayor"</formula>
    </cfRule>
  </conditionalFormatting>
  <conditionalFormatting sqref="AW35:AW39">
    <cfRule type="cellIs" dxfId="2" priority="193" operator="equal">
      <formula>"Moderado"</formula>
    </cfRule>
  </conditionalFormatting>
  <conditionalFormatting sqref="AW35:AW39">
    <cfRule type="cellIs" dxfId="3" priority="194" operator="equal">
      <formula>"Menor"</formula>
    </cfRule>
  </conditionalFormatting>
  <conditionalFormatting sqref="AW35:AW39">
    <cfRule type="cellIs" dxfId="4" priority="195" operator="equal">
      <formula>"Leve"</formula>
    </cfRule>
  </conditionalFormatting>
  <conditionalFormatting sqref="AY35:AY39">
    <cfRule type="cellIs" dxfId="5" priority="196" operator="equal">
      <formula>"Extremo"</formula>
    </cfRule>
  </conditionalFormatting>
  <conditionalFormatting sqref="AY35:AY39">
    <cfRule type="cellIs" dxfId="6" priority="197" operator="equal">
      <formula>"Alto"</formula>
    </cfRule>
  </conditionalFormatting>
  <conditionalFormatting sqref="AY35:AY39">
    <cfRule type="cellIs" dxfId="7" priority="198" operator="equal">
      <formula>"Moderado"</formula>
    </cfRule>
  </conditionalFormatting>
  <conditionalFormatting sqref="AY35:AY39">
    <cfRule type="cellIs" dxfId="4" priority="199" operator="equal">
      <formula>"Bajo"</formula>
    </cfRule>
  </conditionalFormatting>
  <conditionalFormatting sqref="K35:K38">
    <cfRule type="cellIs" dxfId="0" priority="200" operator="equal">
      <formula>"Muy Alta"</formula>
    </cfRule>
  </conditionalFormatting>
  <conditionalFormatting sqref="K35:K38">
    <cfRule type="cellIs" dxfId="1" priority="201" operator="equal">
      <formula>"Alta"</formula>
    </cfRule>
  </conditionalFormatting>
  <conditionalFormatting sqref="K35:K38">
    <cfRule type="cellIs" dxfId="2" priority="202" operator="equal">
      <formula>"Media"</formula>
    </cfRule>
  </conditionalFormatting>
  <conditionalFormatting sqref="K35:K38">
    <cfRule type="cellIs" dxfId="3" priority="203" operator="equal">
      <formula>"Baja"</formula>
    </cfRule>
  </conditionalFormatting>
  <conditionalFormatting sqref="K35:K38">
    <cfRule type="cellIs" dxfId="4" priority="204" operator="equal">
      <formula>"Muy Baja"</formula>
    </cfRule>
  </conditionalFormatting>
  <conditionalFormatting sqref="AJ35:AJ38">
    <cfRule type="cellIs" dxfId="5" priority="205" operator="equal">
      <formula>"Extremo"</formula>
    </cfRule>
  </conditionalFormatting>
  <conditionalFormatting sqref="AJ35:AJ38">
    <cfRule type="cellIs" dxfId="6" priority="206" operator="equal">
      <formula>"Alto"</formula>
    </cfRule>
  </conditionalFormatting>
  <conditionalFormatting sqref="AJ35:AJ38">
    <cfRule type="cellIs" dxfId="7" priority="207" operator="equal">
      <formula>"Moderado"</formula>
    </cfRule>
  </conditionalFormatting>
  <conditionalFormatting sqref="AJ35:AJ38">
    <cfRule type="cellIs" dxfId="4" priority="208" operator="equal">
      <formula>"Bajo"</formula>
    </cfRule>
  </conditionalFormatting>
  <conditionalFormatting sqref="AG35">
    <cfRule type="containsText" dxfId="8" priority="209" operator="containsText" text="❌">
      <formula>NOT(ISERROR(SEARCH(("❌"),(AG35))))</formula>
    </cfRule>
  </conditionalFormatting>
  <conditionalFormatting sqref="AH35:AH38">
    <cfRule type="cellIs" dxfId="0" priority="210" operator="equal">
      <formula>"Catastrófico"</formula>
    </cfRule>
  </conditionalFormatting>
  <conditionalFormatting sqref="AH35:AH38">
    <cfRule type="cellIs" dxfId="1" priority="211" operator="equal">
      <formula>"Mayor"</formula>
    </cfRule>
  </conditionalFormatting>
  <conditionalFormatting sqref="AH35:AH38">
    <cfRule type="cellIs" dxfId="2" priority="212" operator="equal">
      <formula>"Moderado"</formula>
    </cfRule>
  </conditionalFormatting>
  <conditionalFormatting sqref="AH35:AH38">
    <cfRule type="cellIs" dxfId="3" priority="213" operator="equal">
      <formula>"Menor"</formula>
    </cfRule>
  </conditionalFormatting>
  <conditionalFormatting sqref="AH35:AH38">
    <cfRule type="cellIs" dxfId="4" priority="214" operator="equal">
      <formula>"Leve"</formula>
    </cfRule>
  </conditionalFormatting>
  <conditionalFormatting sqref="AU40:AU43">
    <cfRule type="cellIs" dxfId="0" priority="215" operator="equal">
      <formula>"Muy Alta"</formula>
    </cfRule>
  </conditionalFormatting>
  <conditionalFormatting sqref="AU40:AU43">
    <cfRule type="cellIs" dxfId="1" priority="216" operator="equal">
      <formula>"Alta"</formula>
    </cfRule>
  </conditionalFormatting>
  <conditionalFormatting sqref="AU40:AU43">
    <cfRule type="cellIs" dxfId="2" priority="217" operator="equal">
      <formula>"Media"</formula>
    </cfRule>
  </conditionalFormatting>
  <conditionalFormatting sqref="AU40:AU43">
    <cfRule type="cellIs" dxfId="3" priority="218" operator="equal">
      <formula>"Baja"</formula>
    </cfRule>
  </conditionalFormatting>
  <conditionalFormatting sqref="AU40:AU43">
    <cfRule type="cellIs" dxfId="4" priority="219" operator="equal">
      <formula>"Muy Baja"</formula>
    </cfRule>
  </conditionalFormatting>
  <conditionalFormatting sqref="AW40:AW43">
    <cfRule type="cellIs" dxfId="0" priority="220" operator="equal">
      <formula>"Catastrófico"</formula>
    </cfRule>
  </conditionalFormatting>
  <conditionalFormatting sqref="AW40:AW43">
    <cfRule type="cellIs" dxfId="1" priority="221" operator="equal">
      <formula>"Mayor"</formula>
    </cfRule>
  </conditionalFormatting>
  <conditionalFormatting sqref="AW40:AW43">
    <cfRule type="cellIs" dxfId="2" priority="222" operator="equal">
      <formula>"Moderado"</formula>
    </cfRule>
  </conditionalFormatting>
  <conditionalFormatting sqref="AW40:AW43">
    <cfRule type="cellIs" dxfId="3" priority="223" operator="equal">
      <formula>"Menor"</formula>
    </cfRule>
  </conditionalFormatting>
  <conditionalFormatting sqref="AW40:AW43">
    <cfRule type="cellIs" dxfId="4" priority="224" operator="equal">
      <formula>"Leve"</formula>
    </cfRule>
  </conditionalFormatting>
  <conditionalFormatting sqref="AY40:AY43">
    <cfRule type="cellIs" dxfId="5" priority="225" operator="equal">
      <formula>"Extremo"</formula>
    </cfRule>
  </conditionalFormatting>
  <conditionalFormatting sqref="AY40:AY43">
    <cfRule type="cellIs" dxfId="6" priority="226" operator="equal">
      <formula>"Alto"</formula>
    </cfRule>
  </conditionalFormatting>
  <conditionalFormatting sqref="AY40:AY43">
    <cfRule type="cellIs" dxfId="7" priority="227" operator="equal">
      <formula>"Moderado"</formula>
    </cfRule>
  </conditionalFormatting>
  <conditionalFormatting sqref="AY40:AY43">
    <cfRule type="cellIs" dxfId="4" priority="228" operator="equal">
      <formula>"Bajo"</formula>
    </cfRule>
  </conditionalFormatting>
  <conditionalFormatting sqref="K40:K42">
    <cfRule type="cellIs" dxfId="0" priority="229" operator="equal">
      <formula>"Muy Alta"</formula>
    </cfRule>
  </conditionalFormatting>
  <conditionalFormatting sqref="K40:K42">
    <cfRule type="cellIs" dxfId="1" priority="230" operator="equal">
      <formula>"Alta"</formula>
    </cfRule>
  </conditionalFormatting>
  <conditionalFormatting sqref="K40:K42">
    <cfRule type="cellIs" dxfId="2" priority="231" operator="equal">
      <formula>"Media"</formula>
    </cfRule>
  </conditionalFormatting>
  <conditionalFormatting sqref="K40:K42">
    <cfRule type="cellIs" dxfId="3" priority="232" operator="equal">
      <formula>"Baja"</formula>
    </cfRule>
  </conditionalFormatting>
  <conditionalFormatting sqref="K40:K42">
    <cfRule type="cellIs" dxfId="4" priority="233" operator="equal">
      <formula>"Muy Baja"</formula>
    </cfRule>
  </conditionalFormatting>
  <conditionalFormatting sqref="AJ40:AJ42">
    <cfRule type="cellIs" dxfId="5" priority="234" operator="equal">
      <formula>"Extremo"</formula>
    </cfRule>
  </conditionalFormatting>
  <conditionalFormatting sqref="AJ40:AJ42">
    <cfRule type="cellIs" dxfId="6" priority="235" operator="equal">
      <formula>"Alto"</formula>
    </cfRule>
  </conditionalFormatting>
  <conditionalFormatting sqref="AJ40:AJ42">
    <cfRule type="cellIs" dxfId="7" priority="236" operator="equal">
      <formula>"Moderado"</formula>
    </cfRule>
  </conditionalFormatting>
  <conditionalFormatting sqref="AJ40:AJ42">
    <cfRule type="cellIs" dxfId="4" priority="237" operator="equal">
      <formula>"Bajo"</formula>
    </cfRule>
  </conditionalFormatting>
  <conditionalFormatting sqref="AG40:AG43">
    <cfRule type="containsText" dxfId="8" priority="238" operator="containsText" text="❌">
      <formula>NOT(ISERROR(SEARCH(("❌"),(AG40))))</formula>
    </cfRule>
  </conditionalFormatting>
  <conditionalFormatting sqref="AH40:AH42">
    <cfRule type="cellIs" dxfId="0" priority="239" operator="equal">
      <formula>"Catastrófico"</formula>
    </cfRule>
  </conditionalFormatting>
  <conditionalFormatting sqref="AH40:AH42">
    <cfRule type="cellIs" dxfId="1" priority="240" operator="equal">
      <formula>"Mayor"</formula>
    </cfRule>
  </conditionalFormatting>
  <conditionalFormatting sqref="AH40:AH42">
    <cfRule type="cellIs" dxfId="2" priority="241" operator="equal">
      <formula>"Moderado"</formula>
    </cfRule>
  </conditionalFormatting>
  <conditionalFormatting sqref="AH40:AH42">
    <cfRule type="cellIs" dxfId="3" priority="242" operator="equal">
      <formula>"Menor"</formula>
    </cfRule>
  </conditionalFormatting>
  <conditionalFormatting sqref="AH40:AH42">
    <cfRule type="cellIs" dxfId="4" priority="243" operator="equal">
      <formula>"Leve"</formula>
    </cfRule>
  </conditionalFormatting>
  <conditionalFormatting sqref="AU44">
    <cfRule type="cellIs" dxfId="0" priority="244" operator="equal">
      <formula>"Muy Alta"</formula>
    </cfRule>
  </conditionalFormatting>
  <conditionalFormatting sqref="AU44">
    <cfRule type="cellIs" dxfId="1" priority="245" operator="equal">
      <formula>"Alta"</formula>
    </cfRule>
  </conditionalFormatting>
  <conditionalFormatting sqref="AU44">
    <cfRule type="cellIs" dxfId="2" priority="246" operator="equal">
      <formula>"Media"</formula>
    </cfRule>
  </conditionalFormatting>
  <conditionalFormatting sqref="AU44">
    <cfRule type="cellIs" dxfId="3" priority="247" operator="equal">
      <formula>"Baja"</formula>
    </cfRule>
  </conditionalFormatting>
  <conditionalFormatting sqref="AU44">
    <cfRule type="cellIs" dxfId="4" priority="248" operator="equal">
      <formula>"Muy Baja"</formula>
    </cfRule>
  </conditionalFormatting>
  <conditionalFormatting sqref="AW44">
    <cfRule type="cellIs" dxfId="0" priority="249" operator="equal">
      <formula>"Catastrófico"</formula>
    </cfRule>
  </conditionalFormatting>
  <conditionalFormatting sqref="AW44">
    <cfRule type="cellIs" dxfId="1" priority="250" operator="equal">
      <formula>"Mayor"</formula>
    </cfRule>
  </conditionalFormatting>
  <conditionalFormatting sqref="AW44">
    <cfRule type="cellIs" dxfId="2" priority="251" operator="equal">
      <formula>"Moderado"</formula>
    </cfRule>
  </conditionalFormatting>
  <conditionalFormatting sqref="AW44">
    <cfRule type="cellIs" dxfId="3" priority="252" operator="equal">
      <formula>"Menor"</formula>
    </cfRule>
  </conditionalFormatting>
  <conditionalFormatting sqref="AW44">
    <cfRule type="cellIs" dxfId="4" priority="253" operator="equal">
      <formula>"Leve"</formula>
    </cfRule>
  </conditionalFormatting>
  <conditionalFormatting sqref="AY44">
    <cfRule type="cellIs" dxfId="5" priority="254" operator="equal">
      <formula>"Extremo"</formula>
    </cfRule>
  </conditionalFormatting>
  <conditionalFormatting sqref="AY44">
    <cfRule type="cellIs" dxfId="6" priority="255" operator="equal">
      <formula>"Alto"</formula>
    </cfRule>
  </conditionalFormatting>
  <conditionalFormatting sqref="AY44">
    <cfRule type="cellIs" dxfId="7" priority="256" operator="equal">
      <formula>"Moderado"</formula>
    </cfRule>
  </conditionalFormatting>
  <conditionalFormatting sqref="AY44">
    <cfRule type="cellIs" dxfId="4" priority="257" operator="equal">
      <formula>"Bajo"</formula>
    </cfRule>
  </conditionalFormatting>
  <conditionalFormatting sqref="K44">
    <cfRule type="cellIs" dxfId="0" priority="258" operator="equal">
      <formula>"Muy Alta"</formula>
    </cfRule>
  </conditionalFormatting>
  <conditionalFormatting sqref="K44">
    <cfRule type="cellIs" dxfId="1" priority="259" operator="equal">
      <formula>"Alta"</formula>
    </cfRule>
  </conditionalFormatting>
  <conditionalFormatting sqref="K44">
    <cfRule type="cellIs" dxfId="2" priority="260" operator="equal">
      <formula>"Media"</formula>
    </cfRule>
  </conditionalFormatting>
  <conditionalFormatting sqref="K44">
    <cfRule type="cellIs" dxfId="3" priority="261" operator="equal">
      <formula>"Baja"</formula>
    </cfRule>
  </conditionalFormatting>
  <conditionalFormatting sqref="K44">
    <cfRule type="cellIs" dxfId="4" priority="262" operator="equal">
      <formula>"Muy Baja"</formula>
    </cfRule>
  </conditionalFormatting>
  <conditionalFormatting sqref="AJ44">
    <cfRule type="cellIs" dxfId="5" priority="263" operator="equal">
      <formula>"Extremo"</formula>
    </cfRule>
  </conditionalFormatting>
  <conditionalFormatting sqref="AJ44">
    <cfRule type="cellIs" dxfId="6" priority="264" operator="equal">
      <formula>"Alto"</formula>
    </cfRule>
  </conditionalFormatting>
  <conditionalFormatting sqref="AJ44">
    <cfRule type="cellIs" dxfId="7" priority="265" operator="equal">
      <formula>"Moderado"</formula>
    </cfRule>
  </conditionalFormatting>
  <conditionalFormatting sqref="AJ44">
    <cfRule type="cellIs" dxfId="4" priority="266" operator="equal">
      <formula>"Bajo"</formula>
    </cfRule>
  </conditionalFormatting>
  <conditionalFormatting sqref="AG44">
    <cfRule type="containsText" dxfId="8" priority="267" operator="containsText" text="❌">
      <formula>NOT(ISERROR(SEARCH(("❌"),(AG44))))</formula>
    </cfRule>
  </conditionalFormatting>
  <conditionalFormatting sqref="AH44">
    <cfRule type="cellIs" dxfId="0" priority="268" operator="equal">
      <formula>"Catastrófico"</formula>
    </cfRule>
  </conditionalFormatting>
  <conditionalFormatting sqref="AH44">
    <cfRule type="cellIs" dxfId="1" priority="269" operator="equal">
      <formula>"Mayor"</formula>
    </cfRule>
  </conditionalFormatting>
  <conditionalFormatting sqref="AH44">
    <cfRule type="cellIs" dxfId="2" priority="270" operator="equal">
      <formula>"Moderado"</formula>
    </cfRule>
  </conditionalFormatting>
  <conditionalFormatting sqref="AH44">
    <cfRule type="cellIs" dxfId="3" priority="271" operator="equal">
      <formula>"Menor"</formula>
    </cfRule>
  </conditionalFormatting>
  <conditionalFormatting sqref="AH44">
    <cfRule type="cellIs" dxfId="4" priority="272" operator="equal">
      <formula>"Leve"</formula>
    </cfRule>
  </conditionalFormatting>
  <dataValidations>
    <dataValidation type="list" allowBlank="1" showErrorMessage="1" sqref="M13:AE13 M16:AE16 M18:AE20 M23:AE23 M25:AE25 M28:AE28 M31:AE31 M33:AE33 M35:AE35 M40:AE40 M44:AE45">
      <formula1>"si,no"</formula1>
    </dataValidation>
  </dataValidations>
  <printOptions/>
  <pageMargins bottom="0.75" footer="0.0" header="0.0" left="0.7" right="0.7" top="0.75"/>
  <pageSetup orientation="portrait"/>
  <drawing r:id="rId2"/>
  <legacyDrawing r:id="rId3"/>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FF0000"/>
    <pageSetUpPr/>
  </sheetPr>
  <sheetViews>
    <sheetView workbookViewId="0"/>
  </sheetViews>
  <sheetFormatPr customHeight="1" defaultColWidth="14.43" defaultRowHeight="15.0"/>
  <cols>
    <col customWidth="1" min="1" max="1" width="18.71"/>
    <col customWidth="1" min="2" max="2" width="33.0"/>
    <col customWidth="1" min="3" max="3" width="5.71"/>
    <col customWidth="1" min="4" max="4" width="15.86"/>
    <col customWidth="1" min="5" max="5" width="16.71"/>
    <col customWidth="1" min="6" max="6" width="18.29"/>
    <col customWidth="1" min="7" max="7" width="28.0"/>
    <col customWidth="1" min="8" max="8" width="37.14"/>
    <col customWidth="1" min="9" max="9" width="18.0"/>
    <col customWidth="1" min="10" max="10" width="2.29"/>
    <col customWidth="1" min="11" max="11" width="15.71"/>
    <col customWidth="1" min="12" max="12" width="13.86"/>
    <col customWidth="1" min="13" max="13" width="20.71"/>
    <col customWidth="1" min="14" max="14" width="20.14"/>
    <col customWidth="1" min="15" max="15" width="24.86"/>
    <col customWidth="1" hidden="1" min="16" max="16" width="29.0"/>
    <col customWidth="1" min="17" max="17" width="37.71"/>
    <col customWidth="1" min="18" max="37" width="10.71"/>
  </cols>
  <sheetData>
    <row r="1" hidden="1">
      <c r="A1" s="144"/>
      <c r="B1" s="1"/>
      <c r="C1" s="1"/>
      <c r="D1" s="1"/>
      <c r="E1" s="1"/>
      <c r="F1" s="1"/>
      <c r="G1" s="145"/>
    </row>
    <row r="2" hidden="1">
      <c r="A2" s="144"/>
      <c r="B2" s="1"/>
      <c r="C2" s="1"/>
      <c r="D2" s="1"/>
      <c r="E2" s="1"/>
      <c r="F2" s="1"/>
      <c r="G2" s="145"/>
    </row>
    <row r="3" ht="15.0" customHeight="1">
      <c r="A3" s="1"/>
      <c r="B3" s="1"/>
      <c r="C3" s="1"/>
      <c r="D3" s="1"/>
      <c r="E3" s="1"/>
      <c r="F3" s="1"/>
      <c r="G3" s="145"/>
    </row>
    <row r="4" ht="7.5" customHeight="1">
      <c r="A4" s="1"/>
      <c r="B4" s="1"/>
      <c r="C4" s="1"/>
      <c r="D4" s="1"/>
      <c r="E4" s="1"/>
      <c r="F4" s="1"/>
      <c r="G4" s="145"/>
    </row>
    <row r="5" ht="27.0" customHeight="1">
      <c r="A5" s="146"/>
      <c r="B5" s="4"/>
      <c r="C5" s="4"/>
      <c r="D5" s="4"/>
      <c r="E5" s="5"/>
      <c r="F5" s="147" t="s">
        <v>0</v>
      </c>
      <c r="G5" s="148"/>
      <c r="H5" s="148"/>
      <c r="I5" s="148"/>
      <c r="J5" s="148"/>
      <c r="K5" s="148"/>
      <c r="L5" s="148"/>
      <c r="M5" s="148"/>
      <c r="N5" s="148"/>
      <c r="O5" s="148"/>
      <c r="P5" s="149"/>
      <c r="Q5" s="150" t="s">
        <v>364</v>
      </c>
    </row>
    <row r="6">
      <c r="A6" s="151"/>
      <c r="E6" s="152"/>
      <c r="F6" s="153"/>
      <c r="G6" s="154"/>
      <c r="H6" s="154"/>
      <c r="I6" s="154"/>
      <c r="J6" s="154"/>
      <c r="K6" s="154"/>
      <c r="L6" s="154"/>
      <c r="M6" s="154"/>
      <c r="N6" s="154"/>
      <c r="O6" s="154"/>
      <c r="P6" s="155"/>
      <c r="Q6" s="150" t="s">
        <v>365</v>
      </c>
      <c r="R6" s="156"/>
      <c r="S6" s="156"/>
      <c r="T6" s="156"/>
      <c r="U6" s="156"/>
      <c r="V6" s="156"/>
      <c r="W6" s="156"/>
      <c r="X6" s="156"/>
      <c r="Y6" s="156"/>
      <c r="Z6" s="156"/>
      <c r="AA6" s="156"/>
      <c r="AB6" s="156"/>
      <c r="AC6" s="156"/>
      <c r="AD6" s="156"/>
      <c r="AE6" s="156"/>
      <c r="AF6" s="156"/>
      <c r="AG6" s="156"/>
      <c r="AH6" s="157"/>
      <c r="AI6" s="157"/>
      <c r="AJ6" s="157"/>
      <c r="AK6" s="157"/>
    </row>
    <row r="7" ht="33.0" customHeight="1">
      <c r="A7" s="151"/>
      <c r="E7" s="152"/>
      <c r="F7" s="158" t="s">
        <v>366</v>
      </c>
      <c r="G7" s="23"/>
      <c r="H7" s="23"/>
      <c r="I7" s="23"/>
      <c r="J7" s="23"/>
      <c r="K7" s="23"/>
      <c r="L7" s="23"/>
      <c r="M7" s="23"/>
      <c r="N7" s="23"/>
      <c r="O7" s="23"/>
      <c r="P7" s="159"/>
      <c r="Q7" s="160" t="s">
        <v>367</v>
      </c>
      <c r="R7" s="1"/>
      <c r="S7" s="1"/>
      <c r="T7" s="1"/>
      <c r="U7" s="1"/>
      <c r="V7" s="1"/>
      <c r="W7" s="1"/>
      <c r="X7" s="1"/>
      <c r="Y7" s="1"/>
      <c r="Z7" s="1"/>
      <c r="AA7" s="1"/>
      <c r="AB7" s="1"/>
      <c r="AC7" s="1"/>
      <c r="AD7" s="1"/>
      <c r="AE7" s="1"/>
      <c r="AF7" s="1"/>
      <c r="AG7" s="1"/>
      <c r="AH7" s="1"/>
      <c r="AI7" s="1"/>
      <c r="AJ7" s="1"/>
      <c r="AK7" s="1"/>
    </row>
    <row r="8">
      <c r="A8" s="161"/>
      <c r="B8" s="10"/>
      <c r="C8" s="10"/>
      <c r="D8" s="10"/>
      <c r="E8" s="11"/>
      <c r="F8" s="162" t="s">
        <v>368</v>
      </c>
      <c r="G8" s="23"/>
      <c r="H8" s="23"/>
      <c r="I8" s="23"/>
      <c r="J8" s="23"/>
      <c r="K8" s="23"/>
      <c r="L8" s="23"/>
      <c r="M8" s="23"/>
      <c r="N8" s="23"/>
      <c r="O8" s="23"/>
      <c r="P8" s="159"/>
      <c r="Q8" s="153"/>
      <c r="R8" s="1"/>
      <c r="S8" s="1"/>
      <c r="T8" s="1"/>
      <c r="U8" s="1"/>
      <c r="V8" s="1"/>
      <c r="W8" s="1"/>
      <c r="X8" s="1"/>
      <c r="Y8" s="1"/>
      <c r="Z8" s="1"/>
      <c r="AA8" s="1"/>
      <c r="AB8" s="1"/>
      <c r="AC8" s="1"/>
      <c r="AD8" s="1"/>
      <c r="AE8" s="1"/>
      <c r="AF8" s="1"/>
      <c r="AG8" s="1"/>
      <c r="AH8" s="1"/>
      <c r="AI8" s="1"/>
      <c r="AJ8" s="1"/>
      <c r="AK8" s="1"/>
    </row>
    <row r="9">
      <c r="A9" s="163" t="s">
        <v>369</v>
      </c>
      <c r="B9" s="70"/>
      <c r="C9" s="70"/>
      <c r="D9" s="70"/>
      <c r="E9" s="70"/>
      <c r="F9" s="70"/>
      <c r="G9" s="70"/>
      <c r="H9" s="70"/>
      <c r="I9" s="70"/>
      <c r="J9" s="70"/>
      <c r="K9" s="70"/>
      <c r="L9" s="70"/>
      <c r="M9" s="70"/>
      <c r="N9" s="71"/>
      <c r="O9" s="1"/>
      <c r="P9" s="1"/>
      <c r="Q9" s="1"/>
      <c r="R9" s="1"/>
      <c r="S9" s="1"/>
      <c r="T9" s="1"/>
      <c r="U9" s="1"/>
      <c r="V9" s="1"/>
      <c r="W9" s="1"/>
      <c r="X9" s="1"/>
      <c r="Y9" s="1"/>
      <c r="Z9" s="1"/>
      <c r="AA9" s="1"/>
      <c r="AB9" s="1"/>
      <c r="AC9" s="1"/>
      <c r="AD9" s="1"/>
      <c r="AE9" s="1"/>
      <c r="AF9" s="1"/>
      <c r="AG9" s="1"/>
      <c r="AH9" s="1"/>
      <c r="AI9" s="1"/>
      <c r="AJ9" s="1"/>
      <c r="AK9" s="1"/>
    </row>
    <row r="10">
      <c r="A10" s="164" t="s">
        <v>370</v>
      </c>
      <c r="B10" s="70"/>
      <c r="C10" s="70"/>
      <c r="D10" s="71"/>
      <c r="E10" s="165" t="s">
        <v>371</v>
      </c>
      <c r="F10" s="23"/>
      <c r="G10" s="23"/>
      <c r="H10" s="23"/>
      <c r="I10" s="24"/>
      <c r="J10" s="166"/>
      <c r="K10" s="167"/>
      <c r="L10" s="166"/>
      <c r="M10" s="166"/>
      <c r="N10" s="166"/>
      <c r="O10" s="1"/>
      <c r="P10" s="1"/>
      <c r="Q10" s="1"/>
      <c r="R10" s="1"/>
      <c r="S10" s="1"/>
      <c r="T10" s="1"/>
      <c r="U10" s="1"/>
      <c r="V10" s="1"/>
      <c r="W10" s="1"/>
      <c r="X10" s="1"/>
      <c r="Y10" s="1"/>
      <c r="Z10" s="1"/>
      <c r="AA10" s="1"/>
      <c r="AB10" s="1"/>
      <c r="AC10" s="1"/>
      <c r="AD10" s="1"/>
      <c r="AE10" s="1"/>
      <c r="AF10" s="1"/>
      <c r="AG10" s="1"/>
      <c r="AH10" s="1"/>
      <c r="AI10" s="1"/>
      <c r="AJ10" s="1"/>
      <c r="AK10" s="1"/>
    </row>
    <row r="11">
      <c r="A11" s="166"/>
      <c r="B11" s="166"/>
      <c r="C11" s="166"/>
      <c r="D11" s="166"/>
      <c r="E11" s="166"/>
      <c r="F11" s="166"/>
      <c r="G11" s="166"/>
      <c r="H11" s="166"/>
      <c r="I11" s="166"/>
      <c r="J11" s="166"/>
      <c r="K11" s="167"/>
      <c r="L11" s="166"/>
      <c r="M11" s="168" t="s">
        <v>372</v>
      </c>
      <c r="N11" s="148"/>
      <c r="O11" s="148"/>
      <c r="P11" s="149"/>
      <c r="Q11" s="1"/>
      <c r="R11" s="1"/>
      <c r="S11" s="1"/>
      <c r="T11" s="1"/>
      <c r="U11" s="1"/>
      <c r="V11" s="1"/>
      <c r="W11" s="1"/>
      <c r="X11" s="1"/>
      <c r="Y11" s="1"/>
      <c r="Z11" s="1"/>
      <c r="AA11" s="1"/>
      <c r="AB11" s="1"/>
      <c r="AC11" s="1"/>
      <c r="AD11" s="1"/>
      <c r="AE11" s="1"/>
      <c r="AF11" s="1"/>
      <c r="AG11" s="1"/>
      <c r="AH11" s="1"/>
      <c r="AI11" s="1"/>
      <c r="AJ11" s="1"/>
      <c r="AK11" s="1"/>
    </row>
    <row r="12">
      <c r="A12" s="169" t="s">
        <v>373</v>
      </c>
      <c r="B12" s="13"/>
      <c r="C12" s="13"/>
      <c r="D12" s="170"/>
      <c r="E12" s="171" t="s">
        <v>374</v>
      </c>
      <c r="F12" s="148"/>
      <c r="G12" s="148"/>
      <c r="H12" s="148"/>
      <c r="I12" s="172"/>
      <c r="J12" s="166"/>
      <c r="K12" s="167"/>
      <c r="L12" s="166"/>
      <c r="M12" s="153"/>
      <c r="N12" s="154"/>
      <c r="O12" s="154"/>
      <c r="P12" s="155"/>
      <c r="Q12" s="1"/>
      <c r="R12" s="1"/>
      <c r="S12" s="1"/>
      <c r="T12" s="1"/>
      <c r="U12" s="1"/>
      <c r="V12" s="1"/>
      <c r="W12" s="1"/>
      <c r="X12" s="1"/>
      <c r="Y12" s="1"/>
      <c r="Z12" s="1"/>
      <c r="AA12" s="1"/>
      <c r="AB12" s="1"/>
      <c r="AC12" s="1"/>
      <c r="AD12" s="1"/>
      <c r="AE12" s="1"/>
      <c r="AF12" s="1"/>
      <c r="AG12" s="1"/>
      <c r="AH12" s="1"/>
      <c r="AI12" s="1"/>
      <c r="AJ12" s="1"/>
      <c r="AK12" s="1"/>
    </row>
    <row r="13">
      <c r="A13" s="161"/>
      <c r="B13" s="10"/>
      <c r="C13" s="10"/>
      <c r="D13" s="173"/>
      <c r="E13" s="153"/>
      <c r="F13" s="154"/>
      <c r="G13" s="154"/>
      <c r="H13" s="154"/>
      <c r="I13" s="174"/>
      <c r="J13" s="166"/>
      <c r="K13" s="167"/>
      <c r="L13" s="166"/>
      <c r="M13" s="166"/>
      <c r="N13" s="166"/>
      <c r="O13" s="1"/>
      <c r="P13" s="1"/>
      <c r="Q13" s="1"/>
      <c r="R13" s="1"/>
      <c r="S13" s="1"/>
      <c r="T13" s="1"/>
      <c r="U13" s="1"/>
      <c r="V13" s="1"/>
      <c r="W13" s="1"/>
      <c r="X13" s="1"/>
      <c r="Y13" s="1"/>
      <c r="Z13" s="1"/>
      <c r="AA13" s="1"/>
      <c r="AB13" s="1"/>
      <c r="AC13" s="1"/>
      <c r="AD13" s="1"/>
      <c r="AE13" s="1"/>
      <c r="AF13" s="1"/>
      <c r="AG13" s="1"/>
      <c r="AH13" s="1"/>
      <c r="AI13" s="1"/>
      <c r="AJ13" s="1"/>
      <c r="AK13" s="1"/>
    </row>
    <row r="14">
      <c r="A14" s="166"/>
      <c r="B14" s="166"/>
      <c r="C14" s="166"/>
      <c r="D14" s="166"/>
      <c r="E14" s="166"/>
      <c r="F14" s="166"/>
      <c r="G14" s="166"/>
      <c r="H14" s="166"/>
      <c r="I14" s="166"/>
      <c r="J14" s="166"/>
      <c r="K14" s="167"/>
      <c r="L14" s="166"/>
      <c r="M14" s="168">
        <v>2021.0</v>
      </c>
      <c r="N14" s="148"/>
      <c r="O14" s="148"/>
      <c r="P14" s="149"/>
      <c r="Q14" s="1"/>
      <c r="R14" s="1"/>
      <c r="S14" s="1"/>
      <c r="T14" s="1"/>
      <c r="U14" s="1"/>
      <c r="V14" s="1"/>
      <c r="W14" s="1"/>
      <c r="X14" s="1"/>
      <c r="Y14" s="1"/>
      <c r="Z14" s="1"/>
      <c r="AA14" s="1"/>
      <c r="AB14" s="1"/>
      <c r="AC14" s="1"/>
      <c r="AD14" s="1"/>
      <c r="AE14" s="1"/>
      <c r="AF14" s="1"/>
      <c r="AG14" s="1"/>
      <c r="AH14" s="1"/>
      <c r="AI14" s="1"/>
      <c r="AJ14" s="1"/>
      <c r="AK14" s="1"/>
    </row>
    <row r="15">
      <c r="A15" s="169" t="s">
        <v>375</v>
      </c>
      <c r="B15" s="13"/>
      <c r="C15" s="13"/>
      <c r="D15" s="170"/>
      <c r="E15" s="171" t="s">
        <v>376</v>
      </c>
      <c r="F15" s="148"/>
      <c r="G15" s="148"/>
      <c r="H15" s="148"/>
      <c r="I15" s="172"/>
      <c r="J15" s="166"/>
      <c r="K15" s="167"/>
      <c r="L15" s="166"/>
      <c r="M15" s="153"/>
      <c r="N15" s="154"/>
      <c r="O15" s="154"/>
      <c r="P15" s="155"/>
    </row>
    <row r="16">
      <c r="A16" s="151"/>
      <c r="D16" s="175"/>
      <c r="E16" s="176"/>
      <c r="I16" s="152"/>
      <c r="J16" s="166"/>
      <c r="K16" s="167"/>
      <c r="L16" s="166"/>
      <c r="M16" s="166"/>
      <c r="N16" s="166"/>
      <c r="O16" s="1"/>
      <c r="P16" s="1"/>
    </row>
    <row r="17">
      <c r="A17" s="161"/>
      <c r="B17" s="10"/>
      <c r="C17" s="10"/>
      <c r="D17" s="173"/>
      <c r="E17" s="153"/>
      <c r="F17" s="154"/>
      <c r="G17" s="154"/>
      <c r="H17" s="154"/>
      <c r="I17" s="174"/>
      <c r="J17" s="166"/>
      <c r="K17" s="167"/>
      <c r="L17" s="166"/>
      <c r="M17" s="177"/>
      <c r="N17" s="177"/>
      <c r="O17" s="1"/>
      <c r="P17" s="1"/>
    </row>
    <row r="18">
      <c r="A18" s="166"/>
      <c r="B18" s="166"/>
      <c r="C18" s="166"/>
      <c r="D18" s="166"/>
      <c r="E18" s="166"/>
      <c r="F18" s="166"/>
      <c r="G18" s="166"/>
      <c r="H18" s="166"/>
      <c r="I18" s="166"/>
      <c r="J18" s="166"/>
      <c r="K18" s="167"/>
      <c r="L18" s="166"/>
      <c r="M18" s="177"/>
      <c r="N18" s="177"/>
      <c r="O18" s="1"/>
      <c r="P18" s="1"/>
    </row>
    <row r="19">
      <c r="A19" s="178" t="s">
        <v>377</v>
      </c>
      <c r="B19" s="178"/>
      <c r="C19" s="178"/>
      <c r="D19" s="178"/>
      <c r="E19" s="179" t="s">
        <v>378</v>
      </c>
      <c r="F19" s="179"/>
      <c r="G19" s="179"/>
      <c r="H19" s="179"/>
      <c r="I19" s="179"/>
      <c r="J19" s="166"/>
      <c r="K19" s="167"/>
      <c r="L19" s="166"/>
      <c r="M19" s="177"/>
      <c r="N19" s="177"/>
      <c r="O19" s="1"/>
      <c r="P19" s="1"/>
    </row>
    <row r="20">
      <c r="A20" s="178"/>
      <c r="B20" s="178"/>
      <c r="C20" s="178"/>
      <c r="D20" s="178"/>
      <c r="E20" s="179"/>
      <c r="F20" s="179"/>
      <c r="G20" s="179"/>
      <c r="H20" s="179"/>
      <c r="I20" s="179"/>
      <c r="J20" s="166"/>
      <c r="K20" s="167"/>
      <c r="L20" s="166"/>
      <c r="M20" s="166"/>
      <c r="N20" s="166"/>
      <c r="O20" s="1"/>
      <c r="P20" s="1"/>
    </row>
    <row r="21" ht="15.75" customHeight="1">
      <c r="A21" s="163" t="s">
        <v>369</v>
      </c>
      <c r="B21" s="70"/>
      <c r="C21" s="70"/>
      <c r="D21" s="70"/>
      <c r="E21" s="70"/>
      <c r="F21" s="70"/>
      <c r="G21" s="70"/>
      <c r="H21" s="70"/>
      <c r="I21" s="70"/>
      <c r="J21" s="70"/>
      <c r="K21" s="70"/>
      <c r="L21" s="70"/>
      <c r="M21" s="70"/>
      <c r="N21" s="71"/>
      <c r="O21" s="1"/>
      <c r="P21" s="1"/>
    </row>
    <row r="22" ht="15.75" customHeight="1">
      <c r="A22" s="180" t="s">
        <v>379</v>
      </c>
      <c r="B22" s="70"/>
      <c r="C22" s="70"/>
      <c r="D22" s="70"/>
      <c r="E22" s="70"/>
      <c r="F22" s="70"/>
      <c r="G22" s="70"/>
      <c r="H22" s="70"/>
      <c r="I22" s="70"/>
      <c r="J22" s="70"/>
      <c r="K22" s="70"/>
      <c r="L22" s="70"/>
      <c r="M22" s="70"/>
      <c r="N22" s="70"/>
      <c r="O22" s="70"/>
      <c r="P22" s="70"/>
      <c r="Q22" s="71"/>
    </row>
    <row r="23" ht="20.25" customHeight="1">
      <c r="A23" s="181" t="s">
        <v>380</v>
      </c>
      <c r="B23" s="182"/>
      <c r="C23" s="182"/>
      <c r="D23" s="182"/>
      <c r="E23" s="182"/>
      <c r="F23" s="182"/>
      <c r="G23" s="182"/>
      <c r="H23" s="182"/>
      <c r="I23" s="182"/>
      <c r="J23" s="182"/>
      <c r="K23" s="182"/>
      <c r="L23" s="182"/>
      <c r="M23" s="182"/>
      <c r="N23" s="182"/>
      <c r="O23" s="182"/>
      <c r="P23" s="182"/>
      <c r="Q23" s="183"/>
    </row>
    <row r="24" ht="15.75" customHeight="1">
      <c r="A24" s="184" t="s">
        <v>381</v>
      </c>
      <c r="B24" s="23"/>
      <c r="C24" s="23"/>
      <c r="D24" s="23"/>
      <c r="E24" s="24"/>
      <c r="F24" s="184" t="s">
        <v>382</v>
      </c>
      <c r="G24" s="23"/>
      <c r="H24" s="23"/>
      <c r="I24" s="23"/>
      <c r="J24" s="23"/>
      <c r="K24" s="23"/>
      <c r="L24" s="23"/>
      <c r="M24" s="24"/>
      <c r="N24" s="184" t="s">
        <v>383</v>
      </c>
      <c r="O24" s="23"/>
      <c r="P24" s="23"/>
      <c r="Q24" s="23"/>
      <c r="R24" s="185"/>
      <c r="S24" s="186"/>
    </row>
    <row r="25" ht="15.75" customHeight="1">
      <c r="A25" s="187" t="s">
        <v>151</v>
      </c>
      <c r="B25" s="184" t="s">
        <v>384</v>
      </c>
      <c r="C25" s="24"/>
      <c r="D25" s="187" t="s">
        <v>385</v>
      </c>
      <c r="E25" s="187" t="s">
        <v>386</v>
      </c>
      <c r="F25" s="187" t="s">
        <v>387</v>
      </c>
      <c r="G25" s="187" t="s">
        <v>388</v>
      </c>
      <c r="H25" s="184" t="s">
        <v>389</v>
      </c>
      <c r="I25" s="23"/>
      <c r="J25" s="24"/>
      <c r="K25" s="187" t="s">
        <v>390</v>
      </c>
      <c r="L25" s="184" t="s">
        <v>391</v>
      </c>
      <c r="M25" s="24"/>
      <c r="N25" s="187" t="s">
        <v>392</v>
      </c>
      <c r="O25" s="184" t="s">
        <v>393</v>
      </c>
      <c r="P25" s="24"/>
      <c r="Q25" s="187" t="s">
        <v>394</v>
      </c>
      <c r="R25" s="185"/>
      <c r="S25" s="186"/>
    </row>
    <row r="26" ht="15.75" customHeight="1">
      <c r="A26" s="188" t="s">
        <v>395</v>
      </c>
      <c r="B26" s="189" t="s">
        <v>396</v>
      </c>
      <c r="C26" s="172"/>
      <c r="D26" s="188" t="s">
        <v>397</v>
      </c>
      <c r="E26" s="188" t="s">
        <v>398</v>
      </c>
      <c r="F26" s="188" t="s">
        <v>399</v>
      </c>
      <c r="G26" s="188" t="s">
        <v>400</v>
      </c>
      <c r="H26" s="189" t="s">
        <v>401</v>
      </c>
      <c r="I26" s="148"/>
      <c r="J26" s="172"/>
      <c r="K26" s="190" t="s">
        <v>402</v>
      </c>
      <c r="L26" s="189" t="s">
        <v>403</v>
      </c>
      <c r="M26" s="172"/>
      <c r="N26" s="191">
        <v>44197.0</v>
      </c>
      <c r="O26" s="192" t="s">
        <v>404</v>
      </c>
      <c r="P26" s="172"/>
      <c r="Q26" s="188" t="s">
        <v>405</v>
      </c>
      <c r="R26" s="185"/>
      <c r="S26" s="186"/>
    </row>
    <row r="27" ht="15.75" customHeight="1">
      <c r="A27" s="193"/>
      <c r="B27" s="176"/>
      <c r="C27" s="152"/>
      <c r="D27" s="193"/>
      <c r="E27" s="193"/>
      <c r="F27" s="193"/>
      <c r="G27" s="193"/>
      <c r="H27" s="176"/>
      <c r="J27" s="152"/>
      <c r="K27" s="193"/>
      <c r="L27" s="176"/>
      <c r="M27" s="152"/>
      <c r="N27" s="193"/>
      <c r="O27" s="176"/>
      <c r="P27" s="152"/>
      <c r="Q27" s="193"/>
      <c r="R27" s="185"/>
      <c r="S27" s="186"/>
    </row>
    <row r="28" ht="15.75" customHeight="1">
      <c r="A28" s="193"/>
      <c r="B28" s="176"/>
      <c r="C28" s="152"/>
      <c r="D28" s="193"/>
      <c r="E28" s="193"/>
      <c r="F28" s="193"/>
      <c r="G28" s="193"/>
      <c r="H28" s="176"/>
      <c r="J28" s="152"/>
      <c r="K28" s="193"/>
      <c r="L28" s="176"/>
      <c r="M28" s="152"/>
      <c r="N28" s="193"/>
      <c r="O28" s="176"/>
      <c r="P28" s="152"/>
      <c r="Q28" s="193"/>
      <c r="R28" s="185"/>
      <c r="S28" s="186"/>
    </row>
    <row r="29" ht="15.75" customHeight="1">
      <c r="A29" s="193"/>
      <c r="B29" s="176"/>
      <c r="C29" s="152"/>
      <c r="D29" s="193"/>
      <c r="E29" s="193"/>
      <c r="F29" s="193"/>
      <c r="G29" s="193"/>
      <c r="H29" s="176"/>
      <c r="J29" s="152"/>
      <c r="K29" s="193"/>
      <c r="L29" s="176"/>
      <c r="M29" s="152"/>
      <c r="N29" s="193"/>
      <c r="O29" s="176"/>
      <c r="P29" s="152"/>
      <c r="Q29" s="193"/>
      <c r="R29" s="185"/>
      <c r="S29" s="186"/>
    </row>
    <row r="30" ht="15.75" customHeight="1">
      <c r="A30" s="193"/>
      <c r="B30" s="176"/>
      <c r="C30" s="152"/>
      <c r="D30" s="193"/>
      <c r="E30" s="193"/>
      <c r="F30" s="193"/>
      <c r="G30" s="193"/>
      <c r="H30" s="176"/>
      <c r="J30" s="152"/>
      <c r="K30" s="193"/>
      <c r="L30" s="176"/>
      <c r="M30" s="152"/>
      <c r="N30" s="193"/>
      <c r="O30" s="176"/>
      <c r="P30" s="152"/>
      <c r="Q30" s="193"/>
      <c r="R30" s="185"/>
      <c r="S30" s="186"/>
    </row>
    <row r="31" ht="15.75" customHeight="1">
      <c r="A31" s="193"/>
      <c r="B31" s="176"/>
      <c r="C31" s="152"/>
      <c r="D31" s="193"/>
      <c r="E31" s="193"/>
      <c r="F31" s="193"/>
      <c r="G31" s="193"/>
      <c r="H31" s="176"/>
      <c r="J31" s="152"/>
      <c r="K31" s="193"/>
      <c r="L31" s="176"/>
      <c r="M31" s="152"/>
      <c r="N31" s="193"/>
      <c r="O31" s="176"/>
      <c r="P31" s="152"/>
      <c r="Q31" s="193"/>
      <c r="R31" s="185"/>
      <c r="S31" s="186"/>
    </row>
    <row r="32" ht="39.0" customHeight="1">
      <c r="A32" s="194"/>
      <c r="B32" s="153"/>
      <c r="C32" s="174"/>
      <c r="D32" s="194"/>
      <c r="E32" s="194"/>
      <c r="F32" s="194"/>
      <c r="G32" s="194"/>
      <c r="H32" s="153"/>
      <c r="I32" s="154"/>
      <c r="J32" s="174"/>
      <c r="K32" s="194"/>
      <c r="L32" s="153"/>
      <c r="M32" s="174"/>
      <c r="N32" s="194"/>
      <c r="O32" s="153"/>
      <c r="P32" s="174"/>
      <c r="Q32" s="194"/>
      <c r="R32" s="185"/>
      <c r="S32" s="186"/>
    </row>
    <row r="33" ht="15.75" customHeight="1">
      <c r="A33" s="188" t="s">
        <v>395</v>
      </c>
      <c r="B33" s="189" t="s">
        <v>396</v>
      </c>
      <c r="C33" s="172"/>
      <c r="D33" s="188" t="s">
        <v>397</v>
      </c>
      <c r="E33" s="188" t="s">
        <v>398</v>
      </c>
      <c r="F33" s="188" t="s">
        <v>406</v>
      </c>
      <c r="G33" s="188" t="s">
        <v>407</v>
      </c>
      <c r="H33" s="189" t="s">
        <v>408</v>
      </c>
      <c r="I33" s="148"/>
      <c r="J33" s="172"/>
      <c r="K33" s="190" t="s">
        <v>409</v>
      </c>
      <c r="L33" s="189" t="s">
        <v>410</v>
      </c>
      <c r="M33" s="172"/>
      <c r="N33" s="191">
        <v>44197.0</v>
      </c>
      <c r="O33" s="192" t="s">
        <v>404</v>
      </c>
      <c r="P33" s="172"/>
      <c r="Q33" s="188" t="s">
        <v>411</v>
      </c>
      <c r="R33" s="185"/>
      <c r="S33" s="186"/>
    </row>
    <row r="34" ht="15.75" customHeight="1">
      <c r="A34" s="193"/>
      <c r="B34" s="176"/>
      <c r="C34" s="152"/>
      <c r="D34" s="193"/>
      <c r="E34" s="193"/>
      <c r="F34" s="193"/>
      <c r="G34" s="193"/>
      <c r="H34" s="176"/>
      <c r="J34" s="152"/>
      <c r="K34" s="193"/>
      <c r="L34" s="176"/>
      <c r="M34" s="152"/>
      <c r="N34" s="193"/>
      <c r="O34" s="176"/>
      <c r="P34" s="152"/>
      <c r="Q34" s="193"/>
      <c r="R34" s="185"/>
      <c r="S34" s="186"/>
    </row>
    <row r="35" ht="15.75" customHeight="1">
      <c r="A35" s="193"/>
      <c r="B35" s="176"/>
      <c r="C35" s="152"/>
      <c r="D35" s="193"/>
      <c r="E35" s="193"/>
      <c r="F35" s="193"/>
      <c r="G35" s="193"/>
      <c r="H35" s="176"/>
      <c r="J35" s="152"/>
      <c r="K35" s="193"/>
      <c r="L35" s="176"/>
      <c r="M35" s="152"/>
      <c r="N35" s="193"/>
      <c r="O35" s="176"/>
      <c r="P35" s="152"/>
      <c r="Q35" s="193"/>
      <c r="R35" s="185"/>
      <c r="S35" s="186"/>
    </row>
    <row r="36" ht="15.75" customHeight="1">
      <c r="A36" s="193"/>
      <c r="B36" s="176"/>
      <c r="C36" s="152"/>
      <c r="D36" s="193"/>
      <c r="E36" s="193"/>
      <c r="F36" s="193"/>
      <c r="G36" s="193"/>
      <c r="H36" s="176"/>
      <c r="J36" s="152"/>
      <c r="K36" s="193"/>
      <c r="L36" s="176"/>
      <c r="M36" s="152"/>
      <c r="N36" s="193"/>
      <c r="O36" s="176"/>
      <c r="P36" s="152"/>
      <c r="Q36" s="193"/>
      <c r="R36" s="185"/>
      <c r="S36" s="186"/>
    </row>
    <row r="37" ht="15.75" customHeight="1">
      <c r="A37" s="193"/>
      <c r="B37" s="176"/>
      <c r="C37" s="152"/>
      <c r="D37" s="193"/>
      <c r="E37" s="193"/>
      <c r="F37" s="193"/>
      <c r="G37" s="193"/>
      <c r="H37" s="176"/>
      <c r="J37" s="152"/>
      <c r="K37" s="193"/>
      <c r="L37" s="176"/>
      <c r="M37" s="152"/>
      <c r="N37" s="193"/>
      <c r="O37" s="176"/>
      <c r="P37" s="152"/>
      <c r="Q37" s="193"/>
      <c r="R37" s="185"/>
      <c r="S37" s="186"/>
    </row>
    <row r="38" ht="15.75" customHeight="1">
      <c r="A38" s="193"/>
      <c r="B38" s="176"/>
      <c r="C38" s="152"/>
      <c r="D38" s="193"/>
      <c r="E38" s="193"/>
      <c r="F38" s="193"/>
      <c r="G38" s="193"/>
      <c r="H38" s="176"/>
      <c r="J38" s="152"/>
      <c r="K38" s="193"/>
      <c r="L38" s="176"/>
      <c r="M38" s="152"/>
      <c r="N38" s="193"/>
      <c r="O38" s="176"/>
      <c r="P38" s="152"/>
      <c r="Q38" s="193"/>
      <c r="R38" s="185"/>
      <c r="S38" s="186"/>
    </row>
    <row r="39" ht="15.75" customHeight="1">
      <c r="A39" s="194"/>
      <c r="B39" s="153"/>
      <c r="C39" s="174"/>
      <c r="D39" s="194"/>
      <c r="E39" s="194"/>
      <c r="F39" s="194"/>
      <c r="G39" s="194"/>
      <c r="H39" s="153"/>
      <c r="I39" s="154"/>
      <c r="J39" s="174"/>
      <c r="K39" s="194"/>
      <c r="L39" s="153"/>
      <c r="M39" s="174"/>
      <c r="N39" s="194"/>
      <c r="O39" s="153"/>
      <c r="P39" s="174"/>
      <c r="Q39" s="194"/>
      <c r="R39" s="185"/>
      <c r="S39" s="186"/>
    </row>
    <row r="40" ht="15.75" customHeight="1">
      <c r="A40" s="188" t="s">
        <v>395</v>
      </c>
      <c r="B40" s="189" t="s">
        <v>412</v>
      </c>
      <c r="C40" s="172"/>
      <c r="D40" s="188" t="s">
        <v>413</v>
      </c>
      <c r="E40" s="188" t="s">
        <v>398</v>
      </c>
      <c r="F40" s="188" t="s">
        <v>414</v>
      </c>
      <c r="G40" s="188" t="s">
        <v>415</v>
      </c>
      <c r="H40" s="189" t="s">
        <v>401</v>
      </c>
      <c r="I40" s="148"/>
      <c r="J40" s="172"/>
      <c r="K40" s="190" t="s">
        <v>416</v>
      </c>
      <c r="L40" s="189" t="s">
        <v>417</v>
      </c>
      <c r="M40" s="172"/>
      <c r="N40" s="191">
        <v>44197.0</v>
      </c>
      <c r="O40" s="192" t="s">
        <v>404</v>
      </c>
      <c r="P40" s="172"/>
      <c r="Q40" s="188" t="s">
        <v>411</v>
      </c>
      <c r="R40" s="185"/>
      <c r="S40" s="186"/>
    </row>
    <row r="41" ht="15.75" customHeight="1">
      <c r="A41" s="193"/>
      <c r="B41" s="176"/>
      <c r="C41" s="152"/>
      <c r="D41" s="193"/>
      <c r="E41" s="193"/>
      <c r="F41" s="193"/>
      <c r="G41" s="193"/>
      <c r="H41" s="176"/>
      <c r="J41" s="152"/>
      <c r="K41" s="193"/>
      <c r="L41" s="176"/>
      <c r="M41" s="152"/>
      <c r="N41" s="193"/>
      <c r="O41" s="176"/>
      <c r="P41" s="152"/>
      <c r="Q41" s="193"/>
      <c r="R41" s="185"/>
      <c r="S41" s="186"/>
    </row>
    <row r="42" ht="15.75" customHeight="1">
      <c r="A42" s="193"/>
      <c r="B42" s="176"/>
      <c r="C42" s="152"/>
      <c r="D42" s="193"/>
      <c r="E42" s="193"/>
      <c r="F42" s="193"/>
      <c r="G42" s="193"/>
      <c r="H42" s="176"/>
      <c r="J42" s="152"/>
      <c r="K42" s="193"/>
      <c r="L42" s="176"/>
      <c r="M42" s="152"/>
      <c r="N42" s="193"/>
      <c r="O42" s="176"/>
      <c r="P42" s="152"/>
      <c r="Q42" s="193"/>
      <c r="R42" s="185"/>
      <c r="S42" s="186"/>
    </row>
    <row r="43" ht="15.75" customHeight="1">
      <c r="A43" s="193"/>
      <c r="B43" s="176"/>
      <c r="C43" s="152"/>
      <c r="D43" s="193"/>
      <c r="E43" s="193"/>
      <c r="F43" s="193"/>
      <c r="G43" s="193"/>
      <c r="H43" s="176"/>
      <c r="J43" s="152"/>
      <c r="K43" s="193"/>
      <c r="L43" s="176"/>
      <c r="M43" s="152"/>
      <c r="N43" s="193"/>
      <c r="O43" s="176"/>
      <c r="P43" s="152"/>
      <c r="Q43" s="193"/>
      <c r="R43" s="185"/>
      <c r="S43" s="186"/>
    </row>
    <row r="44" ht="15.75" customHeight="1">
      <c r="A44" s="193"/>
      <c r="B44" s="176"/>
      <c r="C44" s="152"/>
      <c r="D44" s="193"/>
      <c r="E44" s="193"/>
      <c r="F44" s="193"/>
      <c r="G44" s="193"/>
      <c r="H44" s="176"/>
      <c r="J44" s="152"/>
      <c r="K44" s="193"/>
      <c r="L44" s="176"/>
      <c r="M44" s="152"/>
      <c r="N44" s="193"/>
      <c r="O44" s="176"/>
      <c r="P44" s="152"/>
      <c r="Q44" s="193"/>
      <c r="R44" s="185"/>
      <c r="S44" s="186"/>
    </row>
    <row r="45" ht="15.75" customHeight="1">
      <c r="A45" s="193"/>
      <c r="B45" s="176"/>
      <c r="C45" s="152"/>
      <c r="D45" s="193"/>
      <c r="E45" s="193"/>
      <c r="F45" s="193"/>
      <c r="G45" s="193"/>
      <c r="H45" s="176"/>
      <c r="J45" s="152"/>
      <c r="K45" s="193"/>
      <c r="L45" s="176"/>
      <c r="M45" s="152"/>
      <c r="N45" s="193"/>
      <c r="O45" s="176"/>
      <c r="P45" s="152"/>
      <c r="Q45" s="193"/>
      <c r="R45" s="185"/>
      <c r="S45" s="186"/>
    </row>
    <row r="46" ht="15.75" customHeight="1">
      <c r="A46" s="194"/>
      <c r="B46" s="153"/>
      <c r="C46" s="174"/>
      <c r="D46" s="194"/>
      <c r="E46" s="194"/>
      <c r="F46" s="194"/>
      <c r="G46" s="194"/>
      <c r="H46" s="153"/>
      <c r="I46" s="154"/>
      <c r="J46" s="174"/>
      <c r="K46" s="194"/>
      <c r="L46" s="153"/>
      <c r="M46" s="174"/>
      <c r="N46" s="194"/>
      <c r="O46" s="153"/>
      <c r="P46" s="174"/>
      <c r="Q46" s="194"/>
      <c r="R46" s="185"/>
      <c r="S46" s="186"/>
    </row>
    <row r="47" ht="15.75" customHeight="1">
      <c r="A47" s="188" t="s">
        <v>395</v>
      </c>
      <c r="B47" s="189" t="s">
        <v>418</v>
      </c>
      <c r="C47" s="172"/>
      <c r="D47" s="188" t="s">
        <v>419</v>
      </c>
      <c r="E47" s="188" t="s">
        <v>398</v>
      </c>
      <c r="F47" s="188" t="s">
        <v>420</v>
      </c>
      <c r="G47" s="188" t="s">
        <v>421</v>
      </c>
      <c r="H47" s="189" t="s">
        <v>401</v>
      </c>
      <c r="I47" s="148"/>
      <c r="J47" s="172"/>
      <c r="K47" s="190" t="s">
        <v>422</v>
      </c>
      <c r="L47" s="189" t="s">
        <v>403</v>
      </c>
      <c r="M47" s="172"/>
      <c r="N47" s="191">
        <v>44197.0</v>
      </c>
      <c r="O47" s="192" t="s">
        <v>404</v>
      </c>
      <c r="P47" s="172"/>
      <c r="Q47" s="188" t="s">
        <v>411</v>
      </c>
      <c r="R47" s="185"/>
      <c r="S47" s="186"/>
    </row>
    <row r="48" ht="15.75" customHeight="1">
      <c r="A48" s="193"/>
      <c r="B48" s="176"/>
      <c r="C48" s="152"/>
      <c r="D48" s="193"/>
      <c r="E48" s="193"/>
      <c r="F48" s="193"/>
      <c r="G48" s="193"/>
      <c r="H48" s="176"/>
      <c r="J48" s="152"/>
      <c r="K48" s="193"/>
      <c r="L48" s="176"/>
      <c r="M48" s="152"/>
      <c r="N48" s="193"/>
      <c r="O48" s="176"/>
      <c r="P48" s="152"/>
      <c r="Q48" s="193"/>
      <c r="R48" s="185"/>
      <c r="S48" s="186"/>
    </row>
    <row r="49" ht="15.75" customHeight="1">
      <c r="A49" s="193"/>
      <c r="B49" s="176"/>
      <c r="C49" s="152"/>
      <c r="D49" s="193"/>
      <c r="E49" s="193"/>
      <c r="F49" s="193"/>
      <c r="G49" s="193"/>
      <c r="H49" s="176"/>
      <c r="J49" s="152"/>
      <c r="K49" s="193"/>
      <c r="L49" s="176"/>
      <c r="M49" s="152"/>
      <c r="N49" s="193"/>
      <c r="O49" s="176"/>
      <c r="P49" s="152"/>
      <c r="Q49" s="193"/>
      <c r="R49" s="185"/>
      <c r="S49" s="186"/>
    </row>
    <row r="50" ht="15.75" customHeight="1">
      <c r="A50" s="193"/>
      <c r="B50" s="176"/>
      <c r="C50" s="152"/>
      <c r="D50" s="193"/>
      <c r="E50" s="193"/>
      <c r="F50" s="193"/>
      <c r="G50" s="193"/>
      <c r="H50" s="176"/>
      <c r="J50" s="152"/>
      <c r="K50" s="193"/>
      <c r="L50" s="176"/>
      <c r="M50" s="152"/>
      <c r="N50" s="193"/>
      <c r="O50" s="176"/>
      <c r="P50" s="152"/>
      <c r="Q50" s="193"/>
      <c r="R50" s="185"/>
      <c r="S50" s="186"/>
    </row>
    <row r="51" ht="15.75" customHeight="1">
      <c r="A51" s="193"/>
      <c r="B51" s="176"/>
      <c r="C51" s="152"/>
      <c r="D51" s="193"/>
      <c r="E51" s="193"/>
      <c r="F51" s="193"/>
      <c r="G51" s="193"/>
      <c r="H51" s="176"/>
      <c r="J51" s="152"/>
      <c r="K51" s="193"/>
      <c r="L51" s="176"/>
      <c r="M51" s="152"/>
      <c r="N51" s="193"/>
      <c r="O51" s="176"/>
      <c r="P51" s="152"/>
      <c r="Q51" s="193"/>
      <c r="R51" s="185"/>
      <c r="S51" s="186"/>
    </row>
    <row r="52" ht="15.75" customHeight="1">
      <c r="A52" s="193"/>
      <c r="B52" s="176"/>
      <c r="C52" s="152"/>
      <c r="D52" s="193"/>
      <c r="E52" s="193"/>
      <c r="F52" s="193"/>
      <c r="G52" s="193"/>
      <c r="H52" s="176"/>
      <c r="J52" s="152"/>
      <c r="K52" s="193"/>
      <c r="L52" s="176"/>
      <c r="M52" s="152"/>
      <c r="N52" s="193"/>
      <c r="O52" s="176"/>
      <c r="P52" s="152"/>
      <c r="Q52" s="193"/>
      <c r="R52" s="185"/>
      <c r="S52" s="186"/>
    </row>
    <row r="53" ht="15.75" customHeight="1">
      <c r="A53" s="194"/>
      <c r="B53" s="153"/>
      <c r="C53" s="174"/>
      <c r="D53" s="194"/>
      <c r="E53" s="194"/>
      <c r="F53" s="194"/>
      <c r="G53" s="194"/>
      <c r="H53" s="153"/>
      <c r="I53" s="154"/>
      <c r="J53" s="174"/>
      <c r="K53" s="194"/>
      <c r="L53" s="153"/>
      <c r="M53" s="174"/>
      <c r="N53" s="194"/>
      <c r="O53" s="153"/>
      <c r="P53" s="174"/>
      <c r="Q53" s="194"/>
      <c r="R53" s="185"/>
      <c r="S53" s="186"/>
    </row>
    <row r="54" ht="15.75" customHeight="1">
      <c r="A54" s="188" t="s">
        <v>395</v>
      </c>
      <c r="B54" s="189" t="s">
        <v>423</v>
      </c>
      <c r="C54" s="172"/>
      <c r="D54" s="188" t="s">
        <v>424</v>
      </c>
      <c r="E54" s="188" t="s">
        <v>398</v>
      </c>
      <c r="F54" s="188" t="s">
        <v>420</v>
      </c>
      <c r="G54" s="188" t="s">
        <v>421</v>
      </c>
      <c r="H54" s="189" t="s">
        <v>401</v>
      </c>
      <c r="I54" s="148"/>
      <c r="J54" s="172"/>
      <c r="K54" s="190" t="s">
        <v>422</v>
      </c>
      <c r="L54" s="189" t="s">
        <v>403</v>
      </c>
      <c r="M54" s="172"/>
      <c r="N54" s="191">
        <v>44197.0</v>
      </c>
      <c r="O54" s="192" t="s">
        <v>404</v>
      </c>
      <c r="P54" s="172"/>
      <c r="Q54" s="188" t="s">
        <v>411</v>
      </c>
      <c r="R54" s="185"/>
      <c r="S54" s="186"/>
    </row>
    <row r="55" ht="15.75" customHeight="1">
      <c r="A55" s="193"/>
      <c r="B55" s="176"/>
      <c r="C55" s="152"/>
      <c r="D55" s="193"/>
      <c r="E55" s="193"/>
      <c r="F55" s="193"/>
      <c r="G55" s="193"/>
      <c r="H55" s="176"/>
      <c r="J55" s="152"/>
      <c r="K55" s="193"/>
      <c r="L55" s="176"/>
      <c r="M55" s="152"/>
      <c r="N55" s="193"/>
      <c r="O55" s="176"/>
      <c r="P55" s="152"/>
      <c r="Q55" s="193"/>
      <c r="R55" s="185"/>
      <c r="S55" s="186"/>
    </row>
    <row r="56" ht="15.75" customHeight="1">
      <c r="A56" s="193"/>
      <c r="B56" s="176"/>
      <c r="C56" s="152"/>
      <c r="D56" s="193"/>
      <c r="E56" s="193"/>
      <c r="F56" s="193"/>
      <c r="G56" s="193"/>
      <c r="H56" s="176"/>
      <c r="J56" s="152"/>
      <c r="K56" s="193"/>
      <c r="L56" s="176"/>
      <c r="M56" s="152"/>
      <c r="N56" s="193"/>
      <c r="O56" s="176"/>
      <c r="P56" s="152"/>
      <c r="Q56" s="193"/>
      <c r="R56" s="185"/>
      <c r="S56" s="186"/>
    </row>
    <row r="57" ht="15.75" customHeight="1">
      <c r="A57" s="193"/>
      <c r="B57" s="176"/>
      <c r="C57" s="152"/>
      <c r="D57" s="193"/>
      <c r="E57" s="193"/>
      <c r="F57" s="193"/>
      <c r="G57" s="193"/>
      <c r="H57" s="176"/>
      <c r="J57" s="152"/>
      <c r="K57" s="193"/>
      <c r="L57" s="176"/>
      <c r="M57" s="152"/>
      <c r="N57" s="193"/>
      <c r="O57" s="176"/>
      <c r="P57" s="152"/>
      <c r="Q57" s="193"/>
      <c r="R57" s="185"/>
      <c r="S57" s="186"/>
    </row>
    <row r="58" ht="15.75" customHeight="1">
      <c r="A58" s="193"/>
      <c r="B58" s="176"/>
      <c r="C58" s="152"/>
      <c r="D58" s="193"/>
      <c r="E58" s="193"/>
      <c r="F58" s="193"/>
      <c r="G58" s="193"/>
      <c r="H58" s="176"/>
      <c r="J58" s="152"/>
      <c r="K58" s="193"/>
      <c r="L58" s="176"/>
      <c r="M58" s="152"/>
      <c r="N58" s="193"/>
      <c r="O58" s="176"/>
      <c r="P58" s="152"/>
      <c r="Q58" s="193"/>
      <c r="R58" s="185"/>
      <c r="S58" s="186"/>
    </row>
    <row r="59" ht="15.75" customHeight="1">
      <c r="A59" s="193"/>
      <c r="B59" s="176"/>
      <c r="C59" s="152"/>
      <c r="D59" s="193"/>
      <c r="E59" s="193"/>
      <c r="F59" s="193"/>
      <c r="G59" s="193"/>
      <c r="H59" s="176"/>
      <c r="J59" s="152"/>
      <c r="K59" s="193"/>
      <c r="L59" s="176"/>
      <c r="M59" s="152"/>
      <c r="N59" s="193"/>
      <c r="O59" s="176"/>
      <c r="P59" s="152"/>
      <c r="Q59" s="193"/>
      <c r="R59" s="185"/>
      <c r="S59" s="186"/>
    </row>
    <row r="60" ht="15.75" customHeight="1">
      <c r="A60" s="194"/>
      <c r="B60" s="153"/>
      <c r="C60" s="174"/>
      <c r="D60" s="194"/>
      <c r="E60" s="194"/>
      <c r="F60" s="194"/>
      <c r="G60" s="194"/>
      <c r="H60" s="153"/>
      <c r="I60" s="154"/>
      <c r="J60" s="174"/>
      <c r="K60" s="194"/>
      <c r="L60" s="153"/>
      <c r="M60" s="174"/>
      <c r="N60" s="194"/>
      <c r="O60" s="153"/>
      <c r="P60" s="174"/>
      <c r="Q60" s="194"/>
      <c r="R60" s="185"/>
      <c r="S60" s="186"/>
    </row>
    <row r="61" ht="15.75" customHeight="1">
      <c r="A61" s="188" t="s">
        <v>395</v>
      </c>
      <c r="B61" s="189" t="s">
        <v>425</v>
      </c>
      <c r="C61" s="172"/>
      <c r="D61" s="188" t="s">
        <v>426</v>
      </c>
      <c r="E61" s="188" t="s">
        <v>398</v>
      </c>
      <c r="F61" s="188" t="s">
        <v>420</v>
      </c>
      <c r="G61" s="188" t="s">
        <v>421</v>
      </c>
      <c r="H61" s="189" t="s">
        <v>401</v>
      </c>
      <c r="I61" s="148"/>
      <c r="J61" s="172"/>
      <c r="K61" s="190" t="s">
        <v>422</v>
      </c>
      <c r="L61" s="189" t="s">
        <v>403</v>
      </c>
      <c r="M61" s="172"/>
      <c r="N61" s="191">
        <v>44197.0</v>
      </c>
      <c r="O61" s="192" t="s">
        <v>404</v>
      </c>
      <c r="P61" s="172"/>
      <c r="Q61" s="188" t="s">
        <v>411</v>
      </c>
      <c r="R61" s="185"/>
      <c r="S61" s="186"/>
    </row>
    <row r="62" ht="15.75" customHeight="1">
      <c r="A62" s="193"/>
      <c r="B62" s="176"/>
      <c r="C62" s="152"/>
      <c r="D62" s="193"/>
      <c r="E62" s="193"/>
      <c r="F62" s="193"/>
      <c r="G62" s="193"/>
      <c r="H62" s="176"/>
      <c r="J62" s="152"/>
      <c r="K62" s="193"/>
      <c r="L62" s="176"/>
      <c r="M62" s="152"/>
      <c r="N62" s="193"/>
      <c r="O62" s="176"/>
      <c r="P62" s="152"/>
      <c r="Q62" s="193"/>
      <c r="R62" s="185"/>
      <c r="S62" s="186"/>
    </row>
    <row r="63" ht="15.75" customHeight="1">
      <c r="A63" s="193"/>
      <c r="B63" s="176"/>
      <c r="C63" s="152"/>
      <c r="D63" s="193"/>
      <c r="E63" s="193"/>
      <c r="F63" s="193"/>
      <c r="G63" s="193"/>
      <c r="H63" s="176"/>
      <c r="J63" s="152"/>
      <c r="K63" s="193"/>
      <c r="L63" s="176"/>
      <c r="M63" s="152"/>
      <c r="N63" s="193"/>
      <c r="O63" s="176"/>
      <c r="P63" s="152"/>
      <c r="Q63" s="193"/>
      <c r="R63" s="185"/>
      <c r="S63" s="186"/>
    </row>
    <row r="64" ht="15.75" customHeight="1">
      <c r="A64" s="193"/>
      <c r="B64" s="176"/>
      <c r="C64" s="152"/>
      <c r="D64" s="193"/>
      <c r="E64" s="193"/>
      <c r="F64" s="193"/>
      <c r="G64" s="193"/>
      <c r="H64" s="176"/>
      <c r="J64" s="152"/>
      <c r="K64" s="193"/>
      <c r="L64" s="176"/>
      <c r="M64" s="152"/>
      <c r="N64" s="193"/>
      <c r="O64" s="176"/>
      <c r="P64" s="152"/>
      <c r="Q64" s="193"/>
      <c r="R64" s="185"/>
      <c r="S64" s="186"/>
    </row>
    <row r="65" ht="15.75" customHeight="1">
      <c r="A65" s="193"/>
      <c r="B65" s="176"/>
      <c r="C65" s="152"/>
      <c r="D65" s="193"/>
      <c r="E65" s="193"/>
      <c r="F65" s="193"/>
      <c r="G65" s="193"/>
      <c r="H65" s="176"/>
      <c r="J65" s="152"/>
      <c r="K65" s="193"/>
      <c r="L65" s="176"/>
      <c r="M65" s="152"/>
      <c r="N65" s="193"/>
      <c r="O65" s="176"/>
      <c r="P65" s="152"/>
      <c r="Q65" s="193"/>
      <c r="R65" s="185"/>
      <c r="S65" s="186"/>
    </row>
    <row r="66" ht="15.75" customHeight="1">
      <c r="A66" s="193"/>
      <c r="B66" s="176"/>
      <c r="C66" s="152"/>
      <c r="D66" s="193"/>
      <c r="E66" s="193"/>
      <c r="F66" s="193"/>
      <c r="G66" s="193"/>
      <c r="H66" s="176"/>
      <c r="J66" s="152"/>
      <c r="K66" s="193"/>
      <c r="L66" s="176"/>
      <c r="M66" s="152"/>
      <c r="N66" s="193"/>
      <c r="O66" s="176"/>
      <c r="P66" s="152"/>
      <c r="Q66" s="193"/>
      <c r="R66" s="185"/>
      <c r="S66" s="186"/>
    </row>
    <row r="67" ht="15.75" customHeight="1">
      <c r="A67" s="194"/>
      <c r="B67" s="153"/>
      <c r="C67" s="174"/>
      <c r="D67" s="194"/>
      <c r="E67" s="194"/>
      <c r="F67" s="194"/>
      <c r="G67" s="194"/>
      <c r="H67" s="153"/>
      <c r="I67" s="154"/>
      <c r="J67" s="174"/>
      <c r="K67" s="194"/>
      <c r="L67" s="153"/>
      <c r="M67" s="174"/>
      <c r="N67" s="194"/>
      <c r="O67" s="153"/>
      <c r="P67" s="174"/>
      <c r="Q67" s="194"/>
      <c r="R67" s="185"/>
      <c r="S67" s="186"/>
    </row>
    <row r="68" ht="15.75" customHeight="1">
      <c r="A68" s="188" t="s">
        <v>427</v>
      </c>
      <c r="B68" s="189" t="s">
        <v>428</v>
      </c>
      <c r="C68" s="172"/>
      <c r="D68" s="188" t="s">
        <v>429</v>
      </c>
      <c r="E68" s="188" t="s">
        <v>398</v>
      </c>
      <c r="F68" s="188" t="s">
        <v>420</v>
      </c>
      <c r="G68" s="188" t="s">
        <v>421</v>
      </c>
      <c r="H68" s="189" t="s">
        <v>401</v>
      </c>
      <c r="I68" s="148"/>
      <c r="J68" s="172"/>
      <c r="K68" s="190" t="s">
        <v>422</v>
      </c>
      <c r="L68" s="189" t="s">
        <v>403</v>
      </c>
      <c r="M68" s="172"/>
      <c r="N68" s="191">
        <v>44197.0</v>
      </c>
      <c r="O68" s="192" t="s">
        <v>404</v>
      </c>
      <c r="P68" s="172"/>
      <c r="Q68" s="188" t="s">
        <v>411</v>
      </c>
      <c r="R68" s="185"/>
      <c r="S68" s="186"/>
    </row>
    <row r="69" ht="15.75" customHeight="1">
      <c r="A69" s="193"/>
      <c r="B69" s="176"/>
      <c r="C69" s="152"/>
      <c r="D69" s="193"/>
      <c r="E69" s="193"/>
      <c r="F69" s="193"/>
      <c r="G69" s="193"/>
      <c r="H69" s="176"/>
      <c r="J69" s="152"/>
      <c r="K69" s="193"/>
      <c r="L69" s="176"/>
      <c r="M69" s="152"/>
      <c r="N69" s="193"/>
      <c r="O69" s="176"/>
      <c r="P69" s="152"/>
      <c r="Q69" s="193"/>
      <c r="R69" s="185"/>
      <c r="S69" s="186"/>
    </row>
    <row r="70" ht="15.75" customHeight="1">
      <c r="A70" s="193"/>
      <c r="B70" s="176"/>
      <c r="C70" s="152"/>
      <c r="D70" s="193"/>
      <c r="E70" s="193"/>
      <c r="F70" s="193"/>
      <c r="G70" s="193"/>
      <c r="H70" s="176"/>
      <c r="J70" s="152"/>
      <c r="K70" s="193"/>
      <c r="L70" s="176"/>
      <c r="M70" s="152"/>
      <c r="N70" s="193"/>
      <c r="O70" s="176"/>
      <c r="P70" s="152"/>
      <c r="Q70" s="193"/>
      <c r="R70" s="185"/>
      <c r="S70" s="186"/>
    </row>
    <row r="71" ht="15.75" customHeight="1">
      <c r="A71" s="193"/>
      <c r="B71" s="176"/>
      <c r="C71" s="152"/>
      <c r="D71" s="193"/>
      <c r="E71" s="193"/>
      <c r="F71" s="193"/>
      <c r="G71" s="193"/>
      <c r="H71" s="176"/>
      <c r="J71" s="152"/>
      <c r="K71" s="193"/>
      <c r="L71" s="176"/>
      <c r="M71" s="152"/>
      <c r="N71" s="193"/>
      <c r="O71" s="176"/>
      <c r="P71" s="152"/>
      <c r="Q71" s="193"/>
      <c r="R71" s="185"/>
      <c r="S71" s="186"/>
    </row>
    <row r="72" ht="15.75" customHeight="1">
      <c r="A72" s="193"/>
      <c r="B72" s="176"/>
      <c r="C72" s="152"/>
      <c r="D72" s="193"/>
      <c r="E72" s="193"/>
      <c r="F72" s="193"/>
      <c r="G72" s="193"/>
      <c r="H72" s="176"/>
      <c r="J72" s="152"/>
      <c r="K72" s="193"/>
      <c r="L72" s="176"/>
      <c r="M72" s="152"/>
      <c r="N72" s="193"/>
      <c r="O72" s="176"/>
      <c r="P72" s="152"/>
      <c r="Q72" s="193"/>
      <c r="R72" s="185"/>
      <c r="S72" s="186"/>
    </row>
    <row r="73" ht="15.75" customHeight="1">
      <c r="A73" s="193"/>
      <c r="B73" s="176"/>
      <c r="C73" s="152"/>
      <c r="D73" s="193"/>
      <c r="E73" s="193"/>
      <c r="F73" s="193"/>
      <c r="G73" s="193"/>
      <c r="H73" s="176"/>
      <c r="J73" s="152"/>
      <c r="K73" s="193"/>
      <c r="L73" s="176"/>
      <c r="M73" s="152"/>
      <c r="N73" s="193"/>
      <c r="O73" s="176"/>
      <c r="P73" s="152"/>
      <c r="Q73" s="193"/>
      <c r="R73" s="185"/>
      <c r="S73" s="186"/>
    </row>
    <row r="74" ht="15.75" customHeight="1">
      <c r="A74" s="194"/>
      <c r="B74" s="153"/>
      <c r="C74" s="174"/>
      <c r="D74" s="194"/>
      <c r="E74" s="194"/>
      <c r="F74" s="194"/>
      <c r="G74" s="194"/>
      <c r="H74" s="153"/>
      <c r="I74" s="154"/>
      <c r="J74" s="174"/>
      <c r="K74" s="194"/>
      <c r="L74" s="153"/>
      <c r="M74" s="174"/>
      <c r="N74" s="194"/>
      <c r="O74" s="153"/>
      <c r="P74" s="174"/>
      <c r="Q74" s="194"/>
      <c r="R74" s="185"/>
      <c r="S74" s="186"/>
    </row>
    <row r="75" ht="15.75" customHeight="1">
      <c r="A75" s="188" t="s">
        <v>427</v>
      </c>
      <c r="B75" s="189" t="s">
        <v>430</v>
      </c>
      <c r="C75" s="172"/>
      <c r="D75" s="188" t="s">
        <v>431</v>
      </c>
      <c r="E75" s="188" t="s">
        <v>398</v>
      </c>
      <c r="F75" s="188" t="s">
        <v>432</v>
      </c>
      <c r="G75" s="188" t="s">
        <v>433</v>
      </c>
      <c r="H75" s="189" t="s">
        <v>434</v>
      </c>
      <c r="I75" s="148"/>
      <c r="J75" s="172"/>
      <c r="K75" s="190" t="s">
        <v>422</v>
      </c>
      <c r="L75" s="189" t="s">
        <v>435</v>
      </c>
      <c r="M75" s="172"/>
      <c r="N75" s="191">
        <v>44197.0</v>
      </c>
      <c r="O75" s="192" t="s">
        <v>404</v>
      </c>
      <c r="P75" s="172"/>
      <c r="Q75" s="188" t="s">
        <v>411</v>
      </c>
      <c r="R75" s="185"/>
      <c r="S75" s="186"/>
    </row>
    <row r="76" ht="15.75" customHeight="1">
      <c r="A76" s="193"/>
      <c r="B76" s="176"/>
      <c r="C76" s="152"/>
      <c r="D76" s="193"/>
      <c r="E76" s="193"/>
      <c r="F76" s="193"/>
      <c r="G76" s="193"/>
      <c r="H76" s="176"/>
      <c r="J76" s="152"/>
      <c r="K76" s="193"/>
      <c r="L76" s="176"/>
      <c r="M76" s="152"/>
      <c r="N76" s="193"/>
      <c r="O76" s="176"/>
      <c r="P76" s="152"/>
      <c r="Q76" s="193"/>
      <c r="R76" s="185"/>
      <c r="S76" s="186"/>
    </row>
    <row r="77" ht="15.75" customHeight="1">
      <c r="A77" s="193"/>
      <c r="B77" s="176"/>
      <c r="C77" s="152"/>
      <c r="D77" s="193"/>
      <c r="E77" s="193"/>
      <c r="F77" s="193"/>
      <c r="G77" s="193"/>
      <c r="H77" s="176"/>
      <c r="J77" s="152"/>
      <c r="K77" s="193"/>
      <c r="L77" s="176"/>
      <c r="M77" s="152"/>
      <c r="N77" s="193"/>
      <c r="O77" s="176"/>
      <c r="P77" s="152"/>
      <c r="Q77" s="193"/>
      <c r="R77" s="185"/>
      <c r="S77" s="186"/>
    </row>
    <row r="78" ht="15.75" customHeight="1">
      <c r="A78" s="193"/>
      <c r="B78" s="176"/>
      <c r="C78" s="152"/>
      <c r="D78" s="193"/>
      <c r="E78" s="193"/>
      <c r="F78" s="193"/>
      <c r="G78" s="193"/>
      <c r="H78" s="176"/>
      <c r="J78" s="152"/>
      <c r="K78" s="193"/>
      <c r="L78" s="176"/>
      <c r="M78" s="152"/>
      <c r="N78" s="193"/>
      <c r="O78" s="176"/>
      <c r="P78" s="152"/>
      <c r="Q78" s="193"/>
      <c r="R78" s="185"/>
      <c r="S78" s="186"/>
    </row>
    <row r="79" ht="15.75" customHeight="1">
      <c r="A79" s="193"/>
      <c r="B79" s="176"/>
      <c r="C79" s="152"/>
      <c r="D79" s="193"/>
      <c r="E79" s="193"/>
      <c r="F79" s="193"/>
      <c r="G79" s="193"/>
      <c r="H79" s="176"/>
      <c r="J79" s="152"/>
      <c r="K79" s="193"/>
      <c r="L79" s="176"/>
      <c r="M79" s="152"/>
      <c r="N79" s="193"/>
      <c r="O79" s="176"/>
      <c r="P79" s="152"/>
      <c r="Q79" s="193"/>
      <c r="R79" s="185"/>
      <c r="S79" s="186"/>
    </row>
    <row r="80" ht="15.75" customHeight="1">
      <c r="A80" s="193"/>
      <c r="B80" s="176"/>
      <c r="C80" s="152"/>
      <c r="D80" s="193"/>
      <c r="E80" s="193"/>
      <c r="F80" s="193"/>
      <c r="G80" s="193"/>
      <c r="H80" s="176"/>
      <c r="J80" s="152"/>
      <c r="K80" s="193"/>
      <c r="L80" s="176"/>
      <c r="M80" s="152"/>
      <c r="N80" s="193"/>
      <c r="O80" s="176"/>
      <c r="P80" s="152"/>
      <c r="Q80" s="193"/>
      <c r="R80" s="185"/>
      <c r="S80" s="186"/>
    </row>
    <row r="81" ht="15.75" customHeight="1">
      <c r="A81" s="194"/>
      <c r="B81" s="153"/>
      <c r="C81" s="174"/>
      <c r="D81" s="194"/>
      <c r="E81" s="194"/>
      <c r="F81" s="194"/>
      <c r="G81" s="194"/>
      <c r="H81" s="153"/>
      <c r="I81" s="154"/>
      <c r="J81" s="174"/>
      <c r="K81" s="194"/>
      <c r="L81" s="153"/>
      <c r="M81" s="174"/>
      <c r="N81" s="194"/>
      <c r="O81" s="153"/>
      <c r="P81" s="174"/>
      <c r="Q81" s="194"/>
      <c r="R81" s="185"/>
      <c r="S81" s="186"/>
    </row>
    <row r="82" ht="15.75" customHeight="1">
      <c r="A82" s="188" t="s">
        <v>427</v>
      </c>
      <c r="B82" s="189" t="s">
        <v>430</v>
      </c>
      <c r="C82" s="172"/>
      <c r="D82" s="188" t="s">
        <v>431</v>
      </c>
      <c r="E82" s="188" t="s">
        <v>398</v>
      </c>
      <c r="F82" s="188" t="s">
        <v>420</v>
      </c>
      <c r="G82" s="188" t="s">
        <v>421</v>
      </c>
      <c r="H82" s="189" t="s">
        <v>401</v>
      </c>
      <c r="I82" s="148"/>
      <c r="J82" s="172"/>
      <c r="K82" s="190" t="s">
        <v>422</v>
      </c>
      <c r="L82" s="189" t="s">
        <v>403</v>
      </c>
      <c r="M82" s="172"/>
      <c r="N82" s="191">
        <v>44197.0</v>
      </c>
      <c r="O82" s="192" t="s">
        <v>404</v>
      </c>
      <c r="P82" s="172"/>
      <c r="Q82" s="188" t="s">
        <v>411</v>
      </c>
      <c r="R82" s="185"/>
      <c r="S82" s="186"/>
    </row>
    <row r="83" ht="15.75" customHeight="1">
      <c r="A83" s="193"/>
      <c r="B83" s="176"/>
      <c r="C83" s="152"/>
      <c r="D83" s="193"/>
      <c r="E83" s="193"/>
      <c r="F83" s="193"/>
      <c r="G83" s="193"/>
      <c r="H83" s="176"/>
      <c r="J83" s="152"/>
      <c r="K83" s="193"/>
      <c r="L83" s="176"/>
      <c r="M83" s="152"/>
      <c r="N83" s="193"/>
      <c r="O83" s="176"/>
      <c r="P83" s="152"/>
      <c r="Q83" s="193"/>
      <c r="R83" s="185"/>
      <c r="S83" s="186"/>
    </row>
    <row r="84" ht="15.75" customHeight="1">
      <c r="A84" s="193"/>
      <c r="B84" s="176"/>
      <c r="C84" s="152"/>
      <c r="D84" s="193"/>
      <c r="E84" s="193"/>
      <c r="F84" s="193"/>
      <c r="G84" s="193"/>
      <c r="H84" s="176"/>
      <c r="J84" s="152"/>
      <c r="K84" s="193"/>
      <c r="L84" s="176"/>
      <c r="M84" s="152"/>
      <c r="N84" s="193"/>
      <c r="O84" s="176"/>
      <c r="P84" s="152"/>
      <c r="Q84" s="193"/>
      <c r="R84" s="185"/>
      <c r="S84" s="186"/>
    </row>
    <row r="85" ht="15.75" customHeight="1">
      <c r="A85" s="193"/>
      <c r="B85" s="176"/>
      <c r="C85" s="152"/>
      <c r="D85" s="193"/>
      <c r="E85" s="193"/>
      <c r="F85" s="193"/>
      <c r="G85" s="193"/>
      <c r="H85" s="176"/>
      <c r="J85" s="152"/>
      <c r="K85" s="193"/>
      <c r="L85" s="176"/>
      <c r="M85" s="152"/>
      <c r="N85" s="193"/>
      <c r="O85" s="176"/>
      <c r="P85" s="152"/>
      <c r="Q85" s="193"/>
      <c r="R85" s="185"/>
      <c r="S85" s="186"/>
    </row>
    <row r="86" ht="15.75" customHeight="1">
      <c r="A86" s="193"/>
      <c r="B86" s="176"/>
      <c r="C86" s="152"/>
      <c r="D86" s="193"/>
      <c r="E86" s="193"/>
      <c r="F86" s="193"/>
      <c r="G86" s="193"/>
      <c r="H86" s="176"/>
      <c r="J86" s="152"/>
      <c r="K86" s="193"/>
      <c r="L86" s="176"/>
      <c r="M86" s="152"/>
      <c r="N86" s="193"/>
      <c r="O86" s="176"/>
      <c r="P86" s="152"/>
      <c r="Q86" s="193"/>
      <c r="R86" s="185"/>
      <c r="S86" s="186"/>
    </row>
    <row r="87" ht="15.75" customHeight="1">
      <c r="A87" s="193"/>
      <c r="B87" s="176"/>
      <c r="C87" s="152"/>
      <c r="D87" s="193"/>
      <c r="E87" s="193"/>
      <c r="F87" s="193"/>
      <c r="G87" s="193"/>
      <c r="H87" s="176"/>
      <c r="J87" s="152"/>
      <c r="K87" s="193"/>
      <c r="L87" s="176"/>
      <c r="M87" s="152"/>
      <c r="N87" s="193"/>
      <c r="O87" s="176"/>
      <c r="P87" s="152"/>
      <c r="Q87" s="193"/>
      <c r="R87" s="185"/>
      <c r="S87" s="186"/>
    </row>
    <row r="88" ht="15.75" customHeight="1">
      <c r="A88" s="194"/>
      <c r="B88" s="153"/>
      <c r="C88" s="174"/>
      <c r="D88" s="194"/>
      <c r="E88" s="194"/>
      <c r="F88" s="194"/>
      <c r="G88" s="194"/>
      <c r="H88" s="153"/>
      <c r="I88" s="154"/>
      <c r="J88" s="174"/>
      <c r="K88" s="194"/>
      <c r="L88" s="153"/>
      <c r="M88" s="174"/>
      <c r="N88" s="194"/>
      <c r="O88" s="153"/>
      <c r="P88" s="174"/>
      <c r="Q88" s="194"/>
      <c r="R88" s="185"/>
      <c r="S88" s="186"/>
    </row>
    <row r="89" ht="15.75" customHeight="1">
      <c r="A89" s="188" t="s">
        <v>427</v>
      </c>
      <c r="B89" s="189" t="s">
        <v>436</v>
      </c>
      <c r="C89" s="172"/>
      <c r="D89" s="188" t="s">
        <v>437</v>
      </c>
      <c r="E89" s="188" t="s">
        <v>398</v>
      </c>
      <c r="F89" s="188" t="s">
        <v>420</v>
      </c>
      <c r="G89" s="188" t="s">
        <v>421</v>
      </c>
      <c r="H89" s="189" t="s">
        <v>401</v>
      </c>
      <c r="I89" s="148"/>
      <c r="J89" s="172"/>
      <c r="K89" s="190" t="s">
        <v>422</v>
      </c>
      <c r="L89" s="189" t="s">
        <v>403</v>
      </c>
      <c r="M89" s="172"/>
      <c r="N89" s="191">
        <v>44197.0</v>
      </c>
      <c r="O89" s="192" t="s">
        <v>404</v>
      </c>
      <c r="P89" s="172"/>
      <c r="Q89" s="188" t="s">
        <v>411</v>
      </c>
      <c r="R89" s="185"/>
      <c r="S89" s="186"/>
    </row>
    <row r="90" ht="15.75" customHeight="1">
      <c r="A90" s="193"/>
      <c r="B90" s="176"/>
      <c r="C90" s="152"/>
      <c r="D90" s="193"/>
      <c r="E90" s="193"/>
      <c r="F90" s="193"/>
      <c r="G90" s="193"/>
      <c r="H90" s="176"/>
      <c r="J90" s="152"/>
      <c r="K90" s="193"/>
      <c r="L90" s="176"/>
      <c r="M90" s="152"/>
      <c r="N90" s="193"/>
      <c r="O90" s="176"/>
      <c r="P90" s="152"/>
      <c r="Q90" s="193"/>
      <c r="R90" s="185"/>
      <c r="S90" s="186"/>
    </row>
    <row r="91" ht="15.75" customHeight="1">
      <c r="A91" s="193"/>
      <c r="B91" s="176"/>
      <c r="C91" s="152"/>
      <c r="D91" s="193"/>
      <c r="E91" s="193"/>
      <c r="F91" s="193"/>
      <c r="G91" s="193"/>
      <c r="H91" s="176"/>
      <c r="J91" s="152"/>
      <c r="K91" s="193"/>
      <c r="L91" s="176"/>
      <c r="M91" s="152"/>
      <c r="N91" s="193"/>
      <c r="O91" s="176"/>
      <c r="P91" s="152"/>
      <c r="Q91" s="193"/>
      <c r="R91" s="185"/>
      <c r="S91" s="186"/>
    </row>
    <row r="92" ht="15.75" customHeight="1">
      <c r="A92" s="193"/>
      <c r="B92" s="176"/>
      <c r="C92" s="152"/>
      <c r="D92" s="193"/>
      <c r="E92" s="193"/>
      <c r="F92" s="193"/>
      <c r="G92" s="193"/>
      <c r="H92" s="176"/>
      <c r="J92" s="152"/>
      <c r="K92" s="193"/>
      <c r="L92" s="176"/>
      <c r="M92" s="152"/>
      <c r="N92" s="193"/>
      <c r="O92" s="176"/>
      <c r="P92" s="152"/>
      <c r="Q92" s="193"/>
      <c r="R92" s="185"/>
      <c r="S92" s="186"/>
    </row>
    <row r="93" ht="15.75" customHeight="1">
      <c r="A93" s="193"/>
      <c r="B93" s="176"/>
      <c r="C93" s="152"/>
      <c r="D93" s="193"/>
      <c r="E93" s="193"/>
      <c r="F93" s="193"/>
      <c r="G93" s="193"/>
      <c r="H93" s="176"/>
      <c r="J93" s="152"/>
      <c r="K93" s="193"/>
      <c r="L93" s="176"/>
      <c r="M93" s="152"/>
      <c r="N93" s="193"/>
      <c r="O93" s="176"/>
      <c r="P93" s="152"/>
      <c r="Q93" s="193"/>
      <c r="R93" s="185"/>
      <c r="S93" s="186"/>
    </row>
    <row r="94" ht="15.75" customHeight="1">
      <c r="A94" s="193"/>
      <c r="B94" s="176"/>
      <c r="C94" s="152"/>
      <c r="D94" s="193"/>
      <c r="E94" s="193"/>
      <c r="F94" s="193"/>
      <c r="G94" s="193"/>
      <c r="H94" s="176"/>
      <c r="J94" s="152"/>
      <c r="K94" s="193"/>
      <c r="L94" s="176"/>
      <c r="M94" s="152"/>
      <c r="N94" s="193"/>
      <c r="O94" s="176"/>
      <c r="P94" s="152"/>
      <c r="Q94" s="193"/>
      <c r="R94" s="185"/>
      <c r="S94" s="186"/>
    </row>
    <row r="95" ht="15.75" customHeight="1">
      <c r="A95" s="194"/>
      <c r="B95" s="153"/>
      <c r="C95" s="174"/>
      <c r="D95" s="194"/>
      <c r="E95" s="194"/>
      <c r="F95" s="194"/>
      <c r="G95" s="194"/>
      <c r="H95" s="153"/>
      <c r="I95" s="154"/>
      <c r="J95" s="174"/>
      <c r="K95" s="194"/>
      <c r="L95" s="153"/>
      <c r="M95" s="174"/>
      <c r="N95" s="194"/>
      <c r="O95" s="153"/>
      <c r="P95" s="174"/>
      <c r="Q95" s="194"/>
      <c r="R95" s="185"/>
      <c r="S95" s="186"/>
    </row>
    <row r="96" ht="15.75" customHeight="1">
      <c r="A96" s="188" t="s">
        <v>395</v>
      </c>
      <c r="B96" s="189" t="s">
        <v>438</v>
      </c>
      <c r="C96" s="172"/>
      <c r="D96" s="188" t="s">
        <v>439</v>
      </c>
      <c r="E96" s="188" t="s">
        <v>398</v>
      </c>
      <c r="F96" s="188" t="s">
        <v>414</v>
      </c>
      <c r="G96" s="188" t="s">
        <v>440</v>
      </c>
      <c r="H96" s="189" t="s">
        <v>401</v>
      </c>
      <c r="I96" s="148"/>
      <c r="J96" s="172"/>
      <c r="K96" s="190" t="s">
        <v>416</v>
      </c>
      <c r="L96" s="189" t="s">
        <v>417</v>
      </c>
      <c r="M96" s="172"/>
      <c r="N96" s="191">
        <v>44197.0</v>
      </c>
      <c r="O96" s="192" t="s">
        <v>404</v>
      </c>
      <c r="P96" s="172"/>
      <c r="Q96" s="188" t="s">
        <v>411</v>
      </c>
      <c r="R96" s="185"/>
      <c r="S96" s="186"/>
    </row>
    <row r="97" ht="15.75" customHeight="1">
      <c r="A97" s="193"/>
      <c r="B97" s="176"/>
      <c r="C97" s="152"/>
      <c r="D97" s="193"/>
      <c r="E97" s="193"/>
      <c r="F97" s="193"/>
      <c r="G97" s="193"/>
      <c r="H97" s="176"/>
      <c r="J97" s="152"/>
      <c r="K97" s="193"/>
      <c r="L97" s="176"/>
      <c r="M97" s="152"/>
      <c r="N97" s="193"/>
      <c r="O97" s="176"/>
      <c r="P97" s="152"/>
      <c r="Q97" s="193"/>
      <c r="R97" s="185"/>
      <c r="S97" s="186"/>
    </row>
    <row r="98" ht="15.75" customHeight="1">
      <c r="A98" s="193"/>
      <c r="B98" s="176"/>
      <c r="C98" s="152"/>
      <c r="D98" s="193"/>
      <c r="E98" s="193"/>
      <c r="F98" s="193"/>
      <c r="G98" s="193"/>
      <c r="H98" s="176"/>
      <c r="J98" s="152"/>
      <c r="K98" s="193"/>
      <c r="L98" s="176"/>
      <c r="M98" s="152"/>
      <c r="N98" s="193"/>
      <c r="O98" s="176"/>
      <c r="P98" s="152"/>
      <c r="Q98" s="193"/>
      <c r="R98" s="185"/>
      <c r="S98" s="186"/>
    </row>
    <row r="99" ht="15.75" customHeight="1">
      <c r="A99" s="193"/>
      <c r="B99" s="176"/>
      <c r="C99" s="152"/>
      <c r="D99" s="193"/>
      <c r="E99" s="193"/>
      <c r="F99" s="193"/>
      <c r="G99" s="193"/>
      <c r="H99" s="176"/>
      <c r="J99" s="152"/>
      <c r="K99" s="193"/>
      <c r="L99" s="176"/>
      <c r="M99" s="152"/>
      <c r="N99" s="193"/>
      <c r="O99" s="176"/>
      <c r="P99" s="152"/>
      <c r="Q99" s="193"/>
      <c r="R99" s="185"/>
      <c r="S99" s="186"/>
    </row>
    <row r="100" ht="15.75" customHeight="1">
      <c r="A100" s="193"/>
      <c r="B100" s="176"/>
      <c r="C100" s="152"/>
      <c r="D100" s="193"/>
      <c r="E100" s="193"/>
      <c r="F100" s="193"/>
      <c r="G100" s="193"/>
      <c r="H100" s="176"/>
      <c r="J100" s="152"/>
      <c r="K100" s="193"/>
      <c r="L100" s="176"/>
      <c r="M100" s="152"/>
      <c r="N100" s="193"/>
      <c r="O100" s="176"/>
      <c r="P100" s="152"/>
      <c r="Q100" s="193"/>
      <c r="R100" s="185"/>
      <c r="S100" s="186"/>
    </row>
    <row r="101" ht="15.75" customHeight="1">
      <c r="A101" s="193"/>
      <c r="B101" s="176"/>
      <c r="C101" s="152"/>
      <c r="D101" s="193"/>
      <c r="E101" s="193"/>
      <c r="F101" s="193"/>
      <c r="G101" s="193"/>
      <c r="H101" s="176"/>
      <c r="J101" s="152"/>
      <c r="K101" s="193"/>
      <c r="L101" s="176"/>
      <c r="M101" s="152"/>
      <c r="N101" s="193"/>
      <c r="O101" s="176"/>
      <c r="P101" s="152"/>
      <c r="Q101" s="193"/>
      <c r="R101" s="185"/>
      <c r="S101" s="186"/>
    </row>
    <row r="102" ht="15.75" customHeight="1">
      <c r="A102" s="194"/>
      <c r="B102" s="153"/>
      <c r="C102" s="174"/>
      <c r="D102" s="194"/>
      <c r="E102" s="194"/>
      <c r="F102" s="194"/>
      <c r="G102" s="194"/>
      <c r="H102" s="153"/>
      <c r="I102" s="154"/>
      <c r="J102" s="174"/>
      <c r="K102" s="194"/>
      <c r="L102" s="153"/>
      <c r="M102" s="174"/>
      <c r="N102" s="194"/>
      <c r="O102" s="153"/>
      <c r="P102" s="174"/>
      <c r="Q102" s="194"/>
      <c r="R102" s="185"/>
      <c r="S102" s="186"/>
    </row>
    <row r="103" ht="15.75" customHeight="1">
      <c r="A103" s="188" t="s">
        <v>395</v>
      </c>
      <c r="B103" s="189" t="s">
        <v>438</v>
      </c>
      <c r="C103" s="172"/>
      <c r="D103" s="188" t="s">
        <v>439</v>
      </c>
      <c r="E103" s="188" t="s">
        <v>398</v>
      </c>
      <c r="F103" s="188" t="s">
        <v>420</v>
      </c>
      <c r="G103" s="188" t="s">
        <v>421</v>
      </c>
      <c r="H103" s="189" t="s">
        <v>401</v>
      </c>
      <c r="I103" s="148"/>
      <c r="J103" s="172"/>
      <c r="K103" s="190" t="s">
        <v>422</v>
      </c>
      <c r="L103" s="189" t="s">
        <v>403</v>
      </c>
      <c r="M103" s="172"/>
      <c r="N103" s="191">
        <v>44197.0</v>
      </c>
      <c r="O103" s="192" t="s">
        <v>404</v>
      </c>
      <c r="P103" s="172"/>
      <c r="Q103" s="188" t="s">
        <v>411</v>
      </c>
      <c r="R103" s="185"/>
      <c r="S103" s="186"/>
    </row>
    <row r="104" ht="15.75" customHeight="1">
      <c r="A104" s="193"/>
      <c r="B104" s="176"/>
      <c r="C104" s="152"/>
      <c r="D104" s="193"/>
      <c r="E104" s="193"/>
      <c r="F104" s="193"/>
      <c r="G104" s="193"/>
      <c r="H104" s="176"/>
      <c r="J104" s="152"/>
      <c r="K104" s="193"/>
      <c r="L104" s="176"/>
      <c r="M104" s="152"/>
      <c r="N104" s="193"/>
      <c r="O104" s="176"/>
      <c r="P104" s="152"/>
      <c r="Q104" s="193"/>
      <c r="R104" s="185"/>
      <c r="S104" s="186"/>
    </row>
    <row r="105" ht="15.75" customHeight="1">
      <c r="A105" s="193"/>
      <c r="B105" s="176"/>
      <c r="C105" s="152"/>
      <c r="D105" s="193"/>
      <c r="E105" s="193"/>
      <c r="F105" s="193"/>
      <c r="G105" s="193"/>
      <c r="H105" s="176"/>
      <c r="J105" s="152"/>
      <c r="K105" s="193"/>
      <c r="L105" s="176"/>
      <c r="M105" s="152"/>
      <c r="N105" s="193"/>
      <c r="O105" s="176"/>
      <c r="P105" s="152"/>
      <c r="Q105" s="193"/>
      <c r="R105" s="185"/>
      <c r="S105" s="186"/>
    </row>
    <row r="106" ht="15.75" customHeight="1">
      <c r="A106" s="193"/>
      <c r="B106" s="176"/>
      <c r="C106" s="152"/>
      <c r="D106" s="193"/>
      <c r="E106" s="193"/>
      <c r="F106" s="193"/>
      <c r="G106" s="193"/>
      <c r="H106" s="176"/>
      <c r="J106" s="152"/>
      <c r="K106" s="193"/>
      <c r="L106" s="176"/>
      <c r="M106" s="152"/>
      <c r="N106" s="193"/>
      <c r="O106" s="176"/>
      <c r="P106" s="152"/>
      <c r="Q106" s="193"/>
      <c r="R106" s="185"/>
      <c r="S106" s="186"/>
    </row>
    <row r="107" ht="15.75" customHeight="1">
      <c r="A107" s="193"/>
      <c r="B107" s="176"/>
      <c r="C107" s="152"/>
      <c r="D107" s="193"/>
      <c r="E107" s="193"/>
      <c r="F107" s="193"/>
      <c r="G107" s="193"/>
      <c r="H107" s="176"/>
      <c r="J107" s="152"/>
      <c r="K107" s="193"/>
      <c r="L107" s="176"/>
      <c r="M107" s="152"/>
      <c r="N107" s="193"/>
      <c r="O107" s="176"/>
      <c r="P107" s="152"/>
      <c r="Q107" s="193"/>
      <c r="R107" s="185"/>
      <c r="S107" s="186"/>
    </row>
    <row r="108" ht="15.75" customHeight="1">
      <c r="A108" s="193"/>
      <c r="B108" s="176"/>
      <c r="C108" s="152"/>
      <c r="D108" s="193"/>
      <c r="E108" s="193"/>
      <c r="F108" s="193"/>
      <c r="G108" s="193"/>
      <c r="H108" s="176"/>
      <c r="J108" s="152"/>
      <c r="K108" s="193"/>
      <c r="L108" s="176"/>
      <c r="M108" s="152"/>
      <c r="N108" s="193"/>
      <c r="O108" s="176"/>
      <c r="P108" s="152"/>
      <c r="Q108" s="193"/>
      <c r="R108" s="185"/>
      <c r="S108" s="186"/>
    </row>
    <row r="109" ht="15.75" customHeight="1">
      <c r="A109" s="194"/>
      <c r="B109" s="153"/>
      <c r="C109" s="174"/>
      <c r="D109" s="194"/>
      <c r="E109" s="194"/>
      <c r="F109" s="194"/>
      <c r="G109" s="194"/>
      <c r="H109" s="153"/>
      <c r="I109" s="154"/>
      <c r="J109" s="174"/>
      <c r="K109" s="194"/>
      <c r="L109" s="153"/>
      <c r="M109" s="174"/>
      <c r="N109" s="194"/>
      <c r="O109" s="153"/>
      <c r="P109" s="174"/>
      <c r="Q109" s="194"/>
      <c r="R109" s="185"/>
      <c r="S109" s="186"/>
    </row>
    <row r="110" ht="15.75" customHeight="1">
      <c r="A110" s="188" t="s">
        <v>427</v>
      </c>
      <c r="B110" s="189" t="s">
        <v>441</v>
      </c>
      <c r="C110" s="172"/>
      <c r="D110" s="188" t="s">
        <v>442</v>
      </c>
      <c r="E110" s="188" t="s">
        <v>398</v>
      </c>
      <c r="F110" s="188" t="s">
        <v>420</v>
      </c>
      <c r="G110" s="188" t="s">
        <v>421</v>
      </c>
      <c r="H110" s="189" t="s">
        <v>401</v>
      </c>
      <c r="I110" s="148"/>
      <c r="J110" s="172"/>
      <c r="K110" s="190" t="s">
        <v>422</v>
      </c>
      <c r="L110" s="189" t="s">
        <v>403</v>
      </c>
      <c r="M110" s="172"/>
      <c r="N110" s="191">
        <v>44197.0</v>
      </c>
      <c r="O110" s="192" t="s">
        <v>404</v>
      </c>
      <c r="P110" s="172"/>
      <c r="Q110" s="188" t="s">
        <v>411</v>
      </c>
      <c r="R110" s="185"/>
      <c r="S110" s="186"/>
    </row>
    <row r="111" ht="15.75" customHeight="1">
      <c r="A111" s="193"/>
      <c r="B111" s="176"/>
      <c r="C111" s="152"/>
      <c r="D111" s="193"/>
      <c r="E111" s="193"/>
      <c r="F111" s="193"/>
      <c r="G111" s="193"/>
      <c r="H111" s="176"/>
      <c r="J111" s="152"/>
      <c r="K111" s="193"/>
      <c r="L111" s="176"/>
      <c r="M111" s="152"/>
      <c r="N111" s="193"/>
      <c r="O111" s="176"/>
      <c r="P111" s="152"/>
      <c r="Q111" s="193"/>
      <c r="R111" s="185"/>
      <c r="S111" s="186"/>
    </row>
    <row r="112" ht="15.75" customHeight="1">
      <c r="A112" s="193"/>
      <c r="B112" s="176"/>
      <c r="C112" s="152"/>
      <c r="D112" s="193"/>
      <c r="E112" s="193"/>
      <c r="F112" s="193"/>
      <c r="G112" s="193"/>
      <c r="H112" s="176"/>
      <c r="J112" s="152"/>
      <c r="K112" s="193"/>
      <c r="L112" s="176"/>
      <c r="M112" s="152"/>
      <c r="N112" s="193"/>
      <c r="O112" s="176"/>
      <c r="P112" s="152"/>
      <c r="Q112" s="193"/>
      <c r="R112" s="185"/>
      <c r="S112" s="186"/>
    </row>
    <row r="113" ht="15.75" customHeight="1">
      <c r="A113" s="193"/>
      <c r="B113" s="176"/>
      <c r="C113" s="152"/>
      <c r="D113" s="193"/>
      <c r="E113" s="193"/>
      <c r="F113" s="193"/>
      <c r="G113" s="193"/>
      <c r="H113" s="176"/>
      <c r="J113" s="152"/>
      <c r="K113" s="193"/>
      <c r="L113" s="176"/>
      <c r="M113" s="152"/>
      <c r="N113" s="193"/>
      <c r="O113" s="176"/>
      <c r="P113" s="152"/>
      <c r="Q113" s="193"/>
      <c r="R113" s="185"/>
      <c r="S113" s="186"/>
    </row>
    <row r="114" ht="15.75" customHeight="1">
      <c r="A114" s="193"/>
      <c r="B114" s="176"/>
      <c r="C114" s="152"/>
      <c r="D114" s="193"/>
      <c r="E114" s="193"/>
      <c r="F114" s="193"/>
      <c r="G114" s="193"/>
      <c r="H114" s="176"/>
      <c r="J114" s="152"/>
      <c r="K114" s="193"/>
      <c r="L114" s="176"/>
      <c r="M114" s="152"/>
      <c r="N114" s="193"/>
      <c r="O114" s="176"/>
      <c r="P114" s="152"/>
      <c r="Q114" s="193"/>
      <c r="R114" s="185"/>
      <c r="S114" s="186"/>
    </row>
    <row r="115" ht="15.75" customHeight="1">
      <c r="A115" s="193"/>
      <c r="B115" s="176"/>
      <c r="C115" s="152"/>
      <c r="D115" s="193"/>
      <c r="E115" s="193"/>
      <c r="F115" s="193"/>
      <c r="G115" s="193"/>
      <c r="H115" s="176"/>
      <c r="J115" s="152"/>
      <c r="K115" s="193"/>
      <c r="L115" s="176"/>
      <c r="M115" s="152"/>
      <c r="N115" s="193"/>
      <c r="O115" s="176"/>
      <c r="P115" s="152"/>
      <c r="Q115" s="193"/>
      <c r="R115" s="185"/>
      <c r="S115" s="186"/>
    </row>
    <row r="116" ht="15.75" customHeight="1">
      <c r="A116" s="194"/>
      <c r="B116" s="153"/>
      <c r="C116" s="174"/>
      <c r="D116" s="194"/>
      <c r="E116" s="194"/>
      <c r="F116" s="194"/>
      <c r="G116" s="194"/>
      <c r="H116" s="153"/>
      <c r="I116" s="154"/>
      <c r="J116" s="174"/>
      <c r="K116" s="194"/>
      <c r="L116" s="153"/>
      <c r="M116" s="174"/>
      <c r="N116" s="194"/>
      <c r="O116" s="153"/>
      <c r="P116" s="174"/>
      <c r="Q116" s="194"/>
      <c r="R116" s="185"/>
      <c r="S116" s="186"/>
    </row>
    <row r="117" ht="15.75" customHeight="1">
      <c r="A117" s="188" t="s">
        <v>427</v>
      </c>
      <c r="B117" s="189" t="s">
        <v>443</v>
      </c>
      <c r="C117" s="172"/>
      <c r="D117" s="188" t="s">
        <v>444</v>
      </c>
      <c r="E117" s="188" t="s">
        <v>398</v>
      </c>
      <c r="F117" s="188" t="s">
        <v>420</v>
      </c>
      <c r="G117" s="188" t="s">
        <v>421</v>
      </c>
      <c r="H117" s="189" t="s">
        <v>401</v>
      </c>
      <c r="I117" s="148"/>
      <c r="J117" s="172"/>
      <c r="K117" s="190" t="s">
        <v>422</v>
      </c>
      <c r="L117" s="189" t="s">
        <v>403</v>
      </c>
      <c r="M117" s="172"/>
      <c r="N117" s="191">
        <v>44197.0</v>
      </c>
      <c r="O117" s="192" t="s">
        <v>404</v>
      </c>
      <c r="P117" s="172"/>
      <c r="Q117" s="188" t="s">
        <v>411</v>
      </c>
      <c r="R117" s="185"/>
      <c r="S117" s="186"/>
    </row>
    <row r="118" ht="15.75" customHeight="1">
      <c r="A118" s="193"/>
      <c r="B118" s="176"/>
      <c r="C118" s="152"/>
      <c r="D118" s="193"/>
      <c r="E118" s="193"/>
      <c r="F118" s="193"/>
      <c r="G118" s="193"/>
      <c r="H118" s="176"/>
      <c r="J118" s="152"/>
      <c r="K118" s="193"/>
      <c r="L118" s="176"/>
      <c r="M118" s="152"/>
      <c r="N118" s="193"/>
      <c r="O118" s="176"/>
      <c r="P118" s="152"/>
      <c r="Q118" s="193"/>
      <c r="R118" s="185"/>
      <c r="S118" s="186"/>
    </row>
    <row r="119" ht="15.75" customHeight="1">
      <c r="A119" s="193"/>
      <c r="B119" s="176"/>
      <c r="C119" s="152"/>
      <c r="D119" s="193"/>
      <c r="E119" s="193"/>
      <c r="F119" s="193"/>
      <c r="G119" s="193"/>
      <c r="H119" s="176"/>
      <c r="J119" s="152"/>
      <c r="K119" s="193"/>
      <c r="L119" s="176"/>
      <c r="M119" s="152"/>
      <c r="N119" s="193"/>
      <c r="O119" s="176"/>
      <c r="P119" s="152"/>
      <c r="Q119" s="193"/>
      <c r="R119" s="185"/>
      <c r="S119" s="186"/>
    </row>
    <row r="120" ht="15.75" customHeight="1">
      <c r="A120" s="193"/>
      <c r="B120" s="176"/>
      <c r="C120" s="152"/>
      <c r="D120" s="193"/>
      <c r="E120" s="193"/>
      <c r="F120" s="193"/>
      <c r="G120" s="193"/>
      <c r="H120" s="176"/>
      <c r="J120" s="152"/>
      <c r="K120" s="193"/>
      <c r="L120" s="176"/>
      <c r="M120" s="152"/>
      <c r="N120" s="193"/>
      <c r="O120" s="176"/>
      <c r="P120" s="152"/>
      <c r="Q120" s="193"/>
      <c r="R120" s="185"/>
      <c r="S120" s="186"/>
    </row>
    <row r="121" ht="15.75" customHeight="1">
      <c r="A121" s="193"/>
      <c r="B121" s="176"/>
      <c r="C121" s="152"/>
      <c r="D121" s="193"/>
      <c r="E121" s="193"/>
      <c r="F121" s="193"/>
      <c r="G121" s="193"/>
      <c r="H121" s="176"/>
      <c r="J121" s="152"/>
      <c r="K121" s="193"/>
      <c r="L121" s="176"/>
      <c r="M121" s="152"/>
      <c r="N121" s="193"/>
      <c r="O121" s="176"/>
      <c r="P121" s="152"/>
      <c r="Q121" s="193"/>
      <c r="R121" s="185"/>
      <c r="S121" s="186"/>
    </row>
    <row r="122" ht="15.75" customHeight="1">
      <c r="A122" s="193"/>
      <c r="B122" s="176"/>
      <c r="C122" s="152"/>
      <c r="D122" s="193"/>
      <c r="E122" s="193"/>
      <c r="F122" s="193"/>
      <c r="G122" s="193"/>
      <c r="H122" s="176"/>
      <c r="J122" s="152"/>
      <c r="K122" s="193"/>
      <c r="L122" s="176"/>
      <c r="M122" s="152"/>
      <c r="N122" s="193"/>
      <c r="O122" s="176"/>
      <c r="P122" s="152"/>
      <c r="Q122" s="193"/>
      <c r="R122" s="185"/>
      <c r="S122" s="186"/>
    </row>
    <row r="123" ht="15.75" customHeight="1">
      <c r="A123" s="194"/>
      <c r="B123" s="153"/>
      <c r="C123" s="174"/>
      <c r="D123" s="194"/>
      <c r="E123" s="194"/>
      <c r="F123" s="194"/>
      <c r="G123" s="194"/>
      <c r="H123" s="153"/>
      <c r="I123" s="154"/>
      <c r="J123" s="174"/>
      <c r="K123" s="194"/>
      <c r="L123" s="153"/>
      <c r="M123" s="174"/>
      <c r="N123" s="194"/>
      <c r="O123" s="153"/>
      <c r="P123" s="174"/>
      <c r="Q123" s="194"/>
      <c r="R123" s="185"/>
      <c r="S123" s="186"/>
    </row>
    <row r="124" ht="15.75" customHeight="1">
      <c r="A124" s="188" t="s">
        <v>427</v>
      </c>
      <c r="B124" s="189" t="s">
        <v>445</v>
      </c>
      <c r="C124" s="172"/>
      <c r="D124" s="188" t="s">
        <v>446</v>
      </c>
      <c r="E124" s="188" t="s">
        <v>398</v>
      </c>
      <c r="F124" s="188" t="s">
        <v>420</v>
      </c>
      <c r="G124" s="188" t="s">
        <v>421</v>
      </c>
      <c r="H124" s="189" t="s">
        <v>401</v>
      </c>
      <c r="I124" s="148"/>
      <c r="J124" s="172"/>
      <c r="K124" s="190" t="s">
        <v>422</v>
      </c>
      <c r="L124" s="189" t="s">
        <v>403</v>
      </c>
      <c r="M124" s="172"/>
      <c r="N124" s="191">
        <v>44197.0</v>
      </c>
      <c r="O124" s="192" t="s">
        <v>404</v>
      </c>
      <c r="P124" s="172"/>
      <c r="Q124" s="188" t="s">
        <v>411</v>
      </c>
      <c r="R124" s="185"/>
      <c r="S124" s="186"/>
    </row>
    <row r="125" ht="15.75" customHeight="1">
      <c r="A125" s="193"/>
      <c r="B125" s="176"/>
      <c r="C125" s="152"/>
      <c r="D125" s="193"/>
      <c r="E125" s="193"/>
      <c r="F125" s="193"/>
      <c r="G125" s="193"/>
      <c r="H125" s="176"/>
      <c r="J125" s="152"/>
      <c r="K125" s="193"/>
      <c r="L125" s="176"/>
      <c r="M125" s="152"/>
      <c r="N125" s="193"/>
      <c r="O125" s="176"/>
      <c r="P125" s="152"/>
      <c r="Q125" s="193"/>
      <c r="R125" s="185"/>
      <c r="S125" s="186"/>
    </row>
    <row r="126" ht="15.75" customHeight="1">
      <c r="A126" s="193"/>
      <c r="B126" s="176"/>
      <c r="C126" s="152"/>
      <c r="D126" s="193"/>
      <c r="E126" s="193"/>
      <c r="F126" s="193"/>
      <c r="G126" s="193"/>
      <c r="H126" s="176"/>
      <c r="J126" s="152"/>
      <c r="K126" s="193"/>
      <c r="L126" s="176"/>
      <c r="M126" s="152"/>
      <c r="N126" s="193"/>
      <c r="O126" s="176"/>
      <c r="P126" s="152"/>
      <c r="Q126" s="193"/>
      <c r="R126" s="185"/>
      <c r="S126" s="186"/>
    </row>
    <row r="127" ht="15.75" customHeight="1">
      <c r="A127" s="193"/>
      <c r="B127" s="176"/>
      <c r="C127" s="152"/>
      <c r="D127" s="193"/>
      <c r="E127" s="193"/>
      <c r="F127" s="193"/>
      <c r="G127" s="193"/>
      <c r="H127" s="176"/>
      <c r="J127" s="152"/>
      <c r="K127" s="193"/>
      <c r="L127" s="176"/>
      <c r="M127" s="152"/>
      <c r="N127" s="193"/>
      <c r="O127" s="176"/>
      <c r="P127" s="152"/>
      <c r="Q127" s="193"/>
      <c r="R127" s="185"/>
      <c r="S127" s="186"/>
    </row>
    <row r="128" ht="15.75" customHeight="1">
      <c r="A128" s="193"/>
      <c r="B128" s="176"/>
      <c r="C128" s="152"/>
      <c r="D128" s="193"/>
      <c r="E128" s="193"/>
      <c r="F128" s="193"/>
      <c r="G128" s="193"/>
      <c r="H128" s="176"/>
      <c r="J128" s="152"/>
      <c r="K128" s="193"/>
      <c r="L128" s="176"/>
      <c r="M128" s="152"/>
      <c r="N128" s="193"/>
      <c r="O128" s="176"/>
      <c r="P128" s="152"/>
      <c r="Q128" s="193"/>
      <c r="R128" s="185"/>
      <c r="S128" s="186"/>
    </row>
    <row r="129" ht="15.75" customHeight="1">
      <c r="A129" s="193"/>
      <c r="B129" s="176"/>
      <c r="C129" s="152"/>
      <c r="D129" s="193"/>
      <c r="E129" s="193"/>
      <c r="F129" s="193"/>
      <c r="G129" s="193"/>
      <c r="H129" s="176"/>
      <c r="J129" s="152"/>
      <c r="K129" s="193"/>
      <c r="L129" s="176"/>
      <c r="M129" s="152"/>
      <c r="N129" s="193"/>
      <c r="O129" s="176"/>
      <c r="P129" s="152"/>
      <c r="Q129" s="193"/>
      <c r="R129" s="185"/>
      <c r="S129" s="186"/>
    </row>
    <row r="130" ht="15.75" customHeight="1">
      <c r="A130" s="194"/>
      <c r="B130" s="153"/>
      <c r="C130" s="174"/>
      <c r="D130" s="194"/>
      <c r="E130" s="194"/>
      <c r="F130" s="194"/>
      <c r="G130" s="194"/>
      <c r="H130" s="153"/>
      <c r="I130" s="154"/>
      <c r="J130" s="174"/>
      <c r="K130" s="194"/>
      <c r="L130" s="153"/>
      <c r="M130" s="174"/>
      <c r="N130" s="194"/>
      <c r="O130" s="153"/>
      <c r="P130" s="174"/>
      <c r="Q130" s="194"/>
      <c r="R130" s="185"/>
      <c r="S130" s="186"/>
    </row>
    <row r="131" ht="15.75" customHeight="1">
      <c r="A131" s="188" t="s">
        <v>395</v>
      </c>
      <c r="B131" s="189" t="s">
        <v>447</v>
      </c>
      <c r="C131" s="172"/>
      <c r="D131" s="188" t="s">
        <v>448</v>
      </c>
      <c r="E131" s="188" t="s">
        <v>398</v>
      </c>
      <c r="F131" s="188" t="s">
        <v>432</v>
      </c>
      <c r="G131" s="188" t="s">
        <v>433</v>
      </c>
      <c r="H131" s="189" t="s">
        <v>449</v>
      </c>
      <c r="I131" s="148"/>
      <c r="J131" s="172"/>
      <c r="K131" s="190" t="s">
        <v>422</v>
      </c>
      <c r="L131" s="189" t="s">
        <v>435</v>
      </c>
      <c r="M131" s="172"/>
      <c r="N131" s="191">
        <v>44197.0</v>
      </c>
      <c r="O131" s="192" t="s">
        <v>404</v>
      </c>
      <c r="P131" s="172"/>
      <c r="Q131" s="188" t="s">
        <v>411</v>
      </c>
      <c r="R131" s="185"/>
      <c r="S131" s="186"/>
    </row>
    <row r="132" ht="15.75" customHeight="1">
      <c r="A132" s="193"/>
      <c r="B132" s="176"/>
      <c r="C132" s="152"/>
      <c r="D132" s="193"/>
      <c r="E132" s="193"/>
      <c r="F132" s="193"/>
      <c r="G132" s="193"/>
      <c r="H132" s="176"/>
      <c r="J132" s="152"/>
      <c r="K132" s="193"/>
      <c r="L132" s="176"/>
      <c r="M132" s="152"/>
      <c r="N132" s="193"/>
      <c r="O132" s="176"/>
      <c r="P132" s="152"/>
      <c r="Q132" s="193"/>
      <c r="R132" s="185"/>
      <c r="S132" s="186"/>
    </row>
    <row r="133" ht="15.75" customHeight="1">
      <c r="A133" s="193"/>
      <c r="B133" s="176"/>
      <c r="C133" s="152"/>
      <c r="D133" s="193"/>
      <c r="E133" s="193"/>
      <c r="F133" s="193"/>
      <c r="G133" s="193"/>
      <c r="H133" s="176"/>
      <c r="J133" s="152"/>
      <c r="K133" s="193"/>
      <c r="L133" s="176"/>
      <c r="M133" s="152"/>
      <c r="N133" s="193"/>
      <c r="O133" s="176"/>
      <c r="P133" s="152"/>
      <c r="Q133" s="193"/>
      <c r="R133" s="185"/>
      <c r="S133" s="186"/>
    </row>
    <row r="134" ht="15.75" customHeight="1">
      <c r="A134" s="193"/>
      <c r="B134" s="176"/>
      <c r="C134" s="152"/>
      <c r="D134" s="193"/>
      <c r="E134" s="193"/>
      <c r="F134" s="193"/>
      <c r="G134" s="193"/>
      <c r="H134" s="176"/>
      <c r="J134" s="152"/>
      <c r="K134" s="193"/>
      <c r="L134" s="176"/>
      <c r="M134" s="152"/>
      <c r="N134" s="193"/>
      <c r="O134" s="176"/>
      <c r="P134" s="152"/>
      <c r="Q134" s="193"/>
      <c r="R134" s="185"/>
      <c r="S134" s="186"/>
    </row>
    <row r="135" ht="15.75" customHeight="1">
      <c r="A135" s="193"/>
      <c r="B135" s="176"/>
      <c r="C135" s="152"/>
      <c r="D135" s="193"/>
      <c r="E135" s="193"/>
      <c r="F135" s="193"/>
      <c r="G135" s="193"/>
      <c r="H135" s="176"/>
      <c r="J135" s="152"/>
      <c r="K135" s="193"/>
      <c r="L135" s="176"/>
      <c r="M135" s="152"/>
      <c r="N135" s="193"/>
      <c r="O135" s="176"/>
      <c r="P135" s="152"/>
      <c r="Q135" s="193"/>
      <c r="R135" s="185"/>
      <c r="S135" s="186"/>
    </row>
    <row r="136" ht="15.75" customHeight="1">
      <c r="A136" s="193"/>
      <c r="B136" s="176"/>
      <c r="C136" s="152"/>
      <c r="D136" s="193"/>
      <c r="E136" s="193"/>
      <c r="F136" s="193"/>
      <c r="G136" s="193"/>
      <c r="H136" s="176"/>
      <c r="J136" s="152"/>
      <c r="K136" s="193"/>
      <c r="L136" s="176"/>
      <c r="M136" s="152"/>
      <c r="N136" s="193"/>
      <c r="O136" s="176"/>
      <c r="P136" s="152"/>
      <c r="Q136" s="193"/>
      <c r="R136" s="185"/>
      <c r="S136" s="186"/>
    </row>
    <row r="137" ht="15.75" customHeight="1">
      <c r="A137" s="194"/>
      <c r="B137" s="153"/>
      <c r="C137" s="174"/>
      <c r="D137" s="194"/>
      <c r="E137" s="194"/>
      <c r="F137" s="194"/>
      <c r="G137" s="194"/>
      <c r="H137" s="153"/>
      <c r="I137" s="154"/>
      <c r="J137" s="174"/>
      <c r="K137" s="194"/>
      <c r="L137" s="153"/>
      <c r="M137" s="174"/>
      <c r="N137" s="194"/>
      <c r="O137" s="153"/>
      <c r="P137" s="174"/>
      <c r="Q137" s="194"/>
      <c r="R137" s="185"/>
      <c r="S137" s="186"/>
    </row>
    <row r="138" ht="15.75" customHeight="1">
      <c r="A138" s="188" t="s">
        <v>395</v>
      </c>
      <c r="B138" s="189" t="s">
        <v>447</v>
      </c>
      <c r="C138" s="172"/>
      <c r="D138" s="188" t="s">
        <v>448</v>
      </c>
      <c r="E138" s="188" t="s">
        <v>398</v>
      </c>
      <c r="F138" s="188" t="s">
        <v>420</v>
      </c>
      <c r="G138" s="188" t="s">
        <v>421</v>
      </c>
      <c r="H138" s="189" t="s">
        <v>401</v>
      </c>
      <c r="I138" s="148"/>
      <c r="J138" s="172"/>
      <c r="K138" s="190" t="s">
        <v>422</v>
      </c>
      <c r="L138" s="189" t="s">
        <v>403</v>
      </c>
      <c r="M138" s="172"/>
      <c r="N138" s="191">
        <v>44197.0</v>
      </c>
      <c r="O138" s="192" t="s">
        <v>404</v>
      </c>
      <c r="P138" s="172"/>
      <c r="Q138" s="188" t="s">
        <v>411</v>
      </c>
      <c r="R138" s="185"/>
      <c r="S138" s="186"/>
    </row>
    <row r="139" ht="15.75" customHeight="1">
      <c r="A139" s="193"/>
      <c r="B139" s="176"/>
      <c r="C139" s="152"/>
      <c r="D139" s="193"/>
      <c r="E139" s="193"/>
      <c r="F139" s="193"/>
      <c r="G139" s="193"/>
      <c r="H139" s="176"/>
      <c r="J139" s="152"/>
      <c r="K139" s="193"/>
      <c r="L139" s="176"/>
      <c r="M139" s="152"/>
      <c r="N139" s="193"/>
      <c r="O139" s="176"/>
      <c r="P139" s="152"/>
      <c r="Q139" s="193"/>
      <c r="R139" s="185"/>
      <c r="S139" s="186"/>
    </row>
    <row r="140" ht="15.75" customHeight="1">
      <c r="A140" s="193"/>
      <c r="B140" s="176"/>
      <c r="C140" s="152"/>
      <c r="D140" s="193"/>
      <c r="E140" s="193"/>
      <c r="F140" s="193"/>
      <c r="G140" s="193"/>
      <c r="H140" s="176"/>
      <c r="J140" s="152"/>
      <c r="K140" s="193"/>
      <c r="L140" s="176"/>
      <c r="M140" s="152"/>
      <c r="N140" s="193"/>
      <c r="O140" s="176"/>
      <c r="P140" s="152"/>
      <c r="Q140" s="193"/>
      <c r="R140" s="185"/>
      <c r="S140" s="186"/>
    </row>
    <row r="141" ht="15.75" customHeight="1">
      <c r="A141" s="193"/>
      <c r="B141" s="176"/>
      <c r="C141" s="152"/>
      <c r="D141" s="193"/>
      <c r="E141" s="193"/>
      <c r="F141" s="193"/>
      <c r="G141" s="193"/>
      <c r="H141" s="176"/>
      <c r="J141" s="152"/>
      <c r="K141" s="193"/>
      <c r="L141" s="176"/>
      <c r="M141" s="152"/>
      <c r="N141" s="193"/>
      <c r="O141" s="176"/>
      <c r="P141" s="152"/>
      <c r="Q141" s="193"/>
      <c r="R141" s="185"/>
      <c r="S141" s="186"/>
    </row>
    <row r="142" ht="15.75" customHeight="1">
      <c r="A142" s="193"/>
      <c r="B142" s="176"/>
      <c r="C142" s="152"/>
      <c r="D142" s="193"/>
      <c r="E142" s="193"/>
      <c r="F142" s="193"/>
      <c r="G142" s="193"/>
      <c r="H142" s="176"/>
      <c r="J142" s="152"/>
      <c r="K142" s="193"/>
      <c r="L142" s="176"/>
      <c r="M142" s="152"/>
      <c r="N142" s="193"/>
      <c r="O142" s="176"/>
      <c r="P142" s="152"/>
      <c r="Q142" s="193"/>
      <c r="R142" s="185"/>
      <c r="S142" s="186"/>
    </row>
    <row r="143" ht="15.75" customHeight="1">
      <c r="A143" s="193"/>
      <c r="B143" s="176"/>
      <c r="C143" s="152"/>
      <c r="D143" s="193"/>
      <c r="E143" s="193"/>
      <c r="F143" s="193"/>
      <c r="G143" s="193"/>
      <c r="H143" s="176"/>
      <c r="J143" s="152"/>
      <c r="K143" s="193"/>
      <c r="L143" s="176"/>
      <c r="M143" s="152"/>
      <c r="N143" s="193"/>
      <c r="O143" s="176"/>
      <c r="P143" s="152"/>
      <c r="Q143" s="193"/>
      <c r="R143" s="185"/>
      <c r="S143" s="186"/>
    </row>
    <row r="144" ht="15.75" customHeight="1">
      <c r="A144" s="194"/>
      <c r="B144" s="153"/>
      <c r="C144" s="174"/>
      <c r="D144" s="194"/>
      <c r="E144" s="194"/>
      <c r="F144" s="194"/>
      <c r="G144" s="194"/>
      <c r="H144" s="153"/>
      <c r="I144" s="154"/>
      <c r="J144" s="174"/>
      <c r="K144" s="194"/>
      <c r="L144" s="153"/>
      <c r="M144" s="174"/>
      <c r="N144" s="194"/>
      <c r="O144" s="153"/>
      <c r="P144" s="174"/>
      <c r="Q144" s="194"/>
      <c r="R144" s="185"/>
      <c r="S144" s="186"/>
    </row>
    <row r="145" ht="15.75" customHeight="1">
      <c r="A145" s="188" t="s">
        <v>395</v>
      </c>
      <c r="B145" s="189" t="s">
        <v>450</v>
      </c>
      <c r="C145" s="172"/>
      <c r="D145" s="188" t="s">
        <v>451</v>
      </c>
      <c r="E145" s="188" t="s">
        <v>398</v>
      </c>
      <c r="F145" s="188" t="s">
        <v>420</v>
      </c>
      <c r="G145" s="188" t="s">
        <v>421</v>
      </c>
      <c r="H145" s="189" t="s">
        <v>401</v>
      </c>
      <c r="I145" s="148"/>
      <c r="J145" s="172"/>
      <c r="K145" s="190" t="s">
        <v>422</v>
      </c>
      <c r="L145" s="189" t="s">
        <v>403</v>
      </c>
      <c r="M145" s="172"/>
      <c r="N145" s="191">
        <v>44197.0</v>
      </c>
      <c r="O145" s="192" t="s">
        <v>404</v>
      </c>
      <c r="P145" s="172"/>
      <c r="Q145" s="188" t="s">
        <v>411</v>
      </c>
      <c r="R145" s="185"/>
      <c r="S145" s="186"/>
    </row>
    <row r="146" ht="15.75" customHeight="1">
      <c r="A146" s="193"/>
      <c r="B146" s="176"/>
      <c r="C146" s="152"/>
      <c r="D146" s="193"/>
      <c r="E146" s="193"/>
      <c r="F146" s="193"/>
      <c r="G146" s="193"/>
      <c r="H146" s="176"/>
      <c r="J146" s="152"/>
      <c r="K146" s="193"/>
      <c r="L146" s="176"/>
      <c r="M146" s="152"/>
      <c r="N146" s="193"/>
      <c r="O146" s="176"/>
      <c r="P146" s="152"/>
      <c r="Q146" s="193"/>
      <c r="R146" s="185"/>
      <c r="S146" s="186"/>
    </row>
    <row r="147" ht="15.75" customHeight="1">
      <c r="A147" s="193"/>
      <c r="B147" s="176"/>
      <c r="C147" s="152"/>
      <c r="D147" s="193"/>
      <c r="E147" s="193"/>
      <c r="F147" s="193"/>
      <c r="G147" s="193"/>
      <c r="H147" s="176"/>
      <c r="J147" s="152"/>
      <c r="K147" s="193"/>
      <c r="L147" s="176"/>
      <c r="M147" s="152"/>
      <c r="N147" s="193"/>
      <c r="O147" s="176"/>
      <c r="P147" s="152"/>
      <c r="Q147" s="193"/>
      <c r="R147" s="185"/>
      <c r="S147" s="186"/>
    </row>
    <row r="148" ht="15.75" customHeight="1">
      <c r="A148" s="193"/>
      <c r="B148" s="176"/>
      <c r="C148" s="152"/>
      <c r="D148" s="193"/>
      <c r="E148" s="193"/>
      <c r="F148" s="193"/>
      <c r="G148" s="193"/>
      <c r="H148" s="176"/>
      <c r="J148" s="152"/>
      <c r="K148" s="193"/>
      <c r="L148" s="176"/>
      <c r="M148" s="152"/>
      <c r="N148" s="193"/>
      <c r="O148" s="176"/>
      <c r="P148" s="152"/>
      <c r="Q148" s="193"/>
      <c r="R148" s="185"/>
      <c r="S148" s="186"/>
    </row>
    <row r="149" ht="15.75" customHeight="1">
      <c r="A149" s="193"/>
      <c r="B149" s="176"/>
      <c r="C149" s="152"/>
      <c r="D149" s="193"/>
      <c r="E149" s="193"/>
      <c r="F149" s="193"/>
      <c r="G149" s="193"/>
      <c r="H149" s="176"/>
      <c r="J149" s="152"/>
      <c r="K149" s="193"/>
      <c r="L149" s="176"/>
      <c r="M149" s="152"/>
      <c r="N149" s="193"/>
      <c r="O149" s="176"/>
      <c r="P149" s="152"/>
      <c r="Q149" s="193"/>
      <c r="R149" s="185"/>
      <c r="S149" s="186"/>
    </row>
    <row r="150" ht="15.75" customHeight="1">
      <c r="A150" s="193"/>
      <c r="B150" s="176"/>
      <c r="C150" s="152"/>
      <c r="D150" s="193"/>
      <c r="E150" s="193"/>
      <c r="F150" s="193"/>
      <c r="G150" s="193"/>
      <c r="H150" s="176"/>
      <c r="J150" s="152"/>
      <c r="K150" s="193"/>
      <c r="L150" s="176"/>
      <c r="M150" s="152"/>
      <c r="N150" s="193"/>
      <c r="O150" s="176"/>
      <c r="P150" s="152"/>
      <c r="Q150" s="193"/>
      <c r="R150" s="185"/>
      <c r="S150" s="186"/>
    </row>
    <row r="151" ht="15.75" customHeight="1">
      <c r="A151" s="194"/>
      <c r="B151" s="153"/>
      <c r="C151" s="174"/>
      <c r="D151" s="194"/>
      <c r="E151" s="194"/>
      <c r="F151" s="194"/>
      <c r="G151" s="194"/>
      <c r="H151" s="153"/>
      <c r="I151" s="154"/>
      <c r="J151" s="174"/>
      <c r="K151" s="194"/>
      <c r="L151" s="153"/>
      <c r="M151" s="174"/>
      <c r="N151" s="194"/>
      <c r="O151" s="153"/>
      <c r="P151" s="174"/>
      <c r="Q151" s="194"/>
      <c r="R151" s="185"/>
      <c r="S151" s="186"/>
    </row>
    <row r="152" ht="15.75" customHeight="1">
      <c r="A152" s="188" t="s">
        <v>395</v>
      </c>
      <c r="B152" s="189" t="s">
        <v>450</v>
      </c>
      <c r="C152" s="172"/>
      <c r="D152" s="188" t="s">
        <v>451</v>
      </c>
      <c r="E152" s="188" t="s">
        <v>398</v>
      </c>
      <c r="F152" s="188" t="s">
        <v>432</v>
      </c>
      <c r="G152" s="188" t="s">
        <v>433</v>
      </c>
      <c r="H152" s="189" t="s">
        <v>449</v>
      </c>
      <c r="I152" s="148"/>
      <c r="J152" s="172"/>
      <c r="K152" s="190" t="s">
        <v>422</v>
      </c>
      <c r="L152" s="189" t="s">
        <v>435</v>
      </c>
      <c r="M152" s="172"/>
      <c r="N152" s="191">
        <v>44197.0</v>
      </c>
      <c r="O152" s="192" t="s">
        <v>404</v>
      </c>
      <c r="P152" s="172"/>
      <c r="Q152" s="188" t="s">
        <v>411</v>
      </c>
      <c r="R152" s="185"/>
      <c r="S152" s="186"/>
    </row>
    <row r="153" ht="15.75" customHeight="1">
      <c r="A153" s="193"/>
      <c r="B153" s="176"/>
      <c r="C153" s="152"/>
      <c r="D153" s="193"/>
      <c r="E153" s="193"/>
      <c r="F153" s="193"/>
      <c r="G153" s="193"/>
      <c r="H153" s="176"/>
      <c r="J153" s="152"/>
      <c r="K153" s="193"/>
      <c r="L153" s="176"/>
      <c r="M153" s="152"/>
      <c r="N153" s="193"/>
      <c r="O153" s="176"/>
      <c r="P153" s="152"/>
      <c r="Q153" s="193"/>
      <c r="R153" s="185"/>
      <c r="S153" s="186"/>
    </row>
    <row r="154" ht="15.75" customHeight="1">
      <c r="A154" s="193"/>
      <c r="B154" s="176"/>
      <c r="C154" s="152"/>
      <c r="D154" s="193"/>
      <c r="E154" s="193"/>
      <c r="F154" s="193"/>
      <c r="G154" s="193"/>
      <c r="H154" s="176"/>
      <c r="J154" s="152"/>
      <c r="K154" s="193"/>
      <c r="L154" s="176"/>
      <c r="M154" s="152"/>
      <c r="N154" s="193"/>
      <c r="O154" s="176"/>
      <c r="P154" s="152"/>
      <c r="Q154" s="193"/>
      <c r="R154" s="185"/>
      <c r="S154" s="186"/>
    </row>
    <row r="155" ht="15.75" customHeight="1">
      <c r="A155" s="193"/>
      <c r="B155" s="176"/>
      <c r="C155" s="152"/>
      <c r="D155" s="193"/>
      <c r="E155" s="193"/>
      <c r="F155" s="193"/>
      <c r="G155" s="193"/>
      <c r="H155" s="176"/>
      <c r="J155" s="152"/>
      <c r="K155" s="193"/>
      <c r="L155" s="176"/>
      <c r="M155" s="152"/>
      <c r="N155" s="193"/>
      <c r="O155" s="176"/>
      <c r="P155" s="152"/>
      <c r="Q155" s="193"/>
      <c r="R155" s="185"/>
      <c r="S155" s="186"/>
    </row>
    <row r="156" ht="15.75" customHeight="1">
      <c r="A156" s="193"/>
      <c r="B156" s="176"/>
      <c r="C156" s="152"/>
      <c r="D156" s="193"/>
      <c r="E156" s="193"/>
      <c r="F156" s="193"/>
      <c r="G156" s="193"/>
      <c r="H156" s="176"/>
      <c r="J156" s="152"/>
      <c r="K156" s="193"/>
      <c r="L156" s="176"/>
      <c r="M156" s="152"/>
      <c r="N156" s="193"/>
      <c r="O156" s="176"/>
      <c r="P156" s="152"/>
      <c r="Q156" s="193"/>
      <c r="R156" s="185"/>
      <c r="S156" s="186"/>
    </row>
    <row r="157" ht="15.75" customHeight="1">
      <c r="A157" s="193"/>
      <c r="B157" s="176"/>
      <c r="C157" s="152"/>
      <c r="D157" s="193"/>
      <c r="E157" s="193"/>
      <c r="F157" s="193"/>
      <c r="G157" s="193"/>
      <c r="H157" s="176"/>
      <c r="J157" s="152"/>
      <c r="K157" s="193"/>
      <c r="L157" s="176"/>
      <c r="M157" s="152"/>
      <c r="N157" s="193"/>
      <c r="O157" s="176"/>
      <c r="P157" s="152"/>
      <c r="Q157" s="193"/>
      <c r="R157" s="185"/>
      <c r="S157" s="186"/>
    </row>
    <row r="158" ht="15.75" customHeight="1">
      <c r="A158" s="194"/>
      <c r="B158" s="153"/>
      <c r="C158" s="174"/>
      <c r="D158" s="194"/>
      <c r="E158" s="194"/>
      <c r="F158" s="194"/>
      <c r="G158" s="194"/>
      <c r="H158" s="153"/>
      <c r="I158" s="154"/>
      <c r="J158" s="174"/>
      <c r="K158" s="194"/>
      <c r="L158" s="153"/>
      <c r="M158" s="174"/>
      <c r="N158" s="194"/>
      <c r="O158" s="153"/>
      <c r="P158" s="174"/>
      <c r="Q158" s="194"/>
      <c r="R158" s="185"/>
      <c r="S158" s="186"/>
    </row>
    <row r="159" ht="15.75" customHeight="1">
      <c r="A159" s="188" t="s">
        <v>395</v>
      </c>
      <c r="B159" s="189" t="s">
        <v>452</v>
      </c>
      <c r="C159" s="172"/>
      <c r="D159" s="188" t="s">
        <v>453</v>
      </c>
      <c r="E159" s="188" t="s">
        <v>398</v>
      </c>
      <c r="F159" s="188" t="s">
        <v>420</v>
      </c>
      <c r="G159" s="188" t="s">
        <v>421</v>
      </c>
      <c r="H159" s="189" t="s">
        <v>401</v>
      </c>
      <c r="I159" s="148"/>
      <c r="J159" s="172"/>
      <c r="K159" s="190" t="s">
        <v>422</v>
      </c>
      <c r="L159" s="189" t="s">
        <v>403</v>
      </c>
      <c r="M159" s="172"/>
      <c r="N159" s="191">
        <v>44197.0</v>
      </c>
      <c r="O159" s="192" t="s">
        <v>404</v>
      </c>
      <c r="P159" s="172"/>
      <c r="Q159" s="188" t="s">
        <v>411</v>
      </c>
      <c r="R159" s="185"/>
      <c r="S159" s="186"/>
    </row>
    <row r="160" ht="15.75" customHeight="1">
      <c r="A160" s="193"/>
      <c r="B160" s="176"/>
      <c r="C160" s="152"/>
      <c r="D160" s="193"/>
      <c r="E160" s="193"/>
      <c r="F160" s="193"/>
      <c r="G160" s="193"/>
      <c r="H160" s="176"/>
      <c r="J160" s="152"/>
      <c r="K160" s="193"/>
      <c r="L160" s="176"/>
      <c r="M160" s="152"/>
      <c r="N160" s="193"/>
      <c r="O160" s="176"/>
      <c r="P160" s="152"/>
      <c r="Q160" s="193"/>
      <c r="R160" s="185"/>
      <c r="S160" s="186"/>
    </row>
    <row r="161" ht="15.75" customHeight="1">
      <c r="A161" s="193"/>
      <c r="B161" s="176"/>
      <c r="C161" s="152"/>
      <c r="D161" s="193"/>
      <c r="E161" s="193"/>
      <c r="F161" s="193"/>
      <c r="G161" s="193"/>
      <c r="H161" s="176"/>
      <c r="J161" s="152"/>
      <c r="K161" s="193"/>
      <c r="L161" s="176"/>
      <c r="M161" s="152"/>
      <c r="N161" s="193"/>
      <c r="O161" s="176"/>
      <c r="P161" s="152"/>
      <c r="Q161" s="193"/>
      <c r="R161" s="185"/>
      <c r="S161" s="186"/>
    </row>
    <row r="162" ht="15.75" customHeight="1">
      <c r="A162" s="193"/>
      <c r="B162" s="176"/>
      <c r="C162" s="152"/>
      <c r="D162" s="193"/>
      <c r="E162" s="193"/>
      <c r="F162" s="193"/>
      <c r="G162" s="193"/>
      <c r="H162" s="176"/>
      <c r="J162" s="152"/>
      <c r="K162" s="193"/>
      <c r="L162" s="176"/>
      <c r="M162" s="152"/>
      <c r="N162" s="193"/>
      <c r="O162" s="176"/>
      <c r="P162" s="152"/>
      <c r="Q162" s="193"/>
      <c r="R162" s="185"/>
      <c r="S162" s="186"/>
    </row>
    <row r="163" ht="15.75" customHeight="1">
      <c r="A163" s="193"/>
      <c r="B163" s="176"/>
      <c r="C163" s="152"/>
      <c r="D163" s="193"/>
      <c r="E163" s="193"/>
      <c r="F163" s="193"/>
      <c r="G163" s="193"/>
      <c r="H163" s="176"/>
      <c r="J163" s="152"/>
      <c r="K163" s="193"/>
      <c r="L163" s="176"/>
      <c r="M163" s="152"/>
      <c r="N163" s="193"/>
      <c r="O163" s="176"/>
      <c r="P163" s="152"/>
      <c r="Q163" s="193"/>
      <c r="R163" s="185"/>
      <c r="S163" s="186"/>
    </row>
    <row r="164" ht="15.75" customHeight="1">
      <c r="A164" s="193"/>
      <c r="B164" s="176"/>
      <c r="C164" s="152"/>
      <c r="D164" s="193"/>
      <c r="E164" s="193"/>
      <c r="F164" s="193"/>
      <c r="G164" s="193"/>
      <c r="H164" s="176"/>
      <c r="J164" s="152"/>
      <c r="K164" s="193"/>
      <c r="L164" s="176"/>
      <c r="M164" s="152"/>
      <c r="N164" s="193"/>
      <c r="O164" s="176"/>
      <c r="P164" s="152"/>
      <c r="Q164" s="193"/>
      <c r="R164" s="185"/>
      <c r="S164" s="186"/>
    </row>
    <row r="165" ht="15.75" customHeight="1">
      <c r="A165" s="194"/>
      <c r="B165" s="153"/>
      <c r="C165" s="174"/>
      <c r="D165" s="194"/>
      <c r="E165" s="194"/>
      <c r="F165" s="194"/>
      <c r="G165" s="194"/>
      <c r="H165" s="153"/>
      <c r="I165" s="154"/>
      <c r="J165" s="174"/>
      <c r="K165" s="194"/>
      <c r="L165" s="153"/>
      <c r="M165" s="174"/>
      <c r="N165" s="194"/>
      <c r="O165" s="153"/>
      <c r="P165" s="174"/>
      <c r="Q165" s="194"/>
      <c r="R165" s="185"/>
      <c r="S165" s="186"/>
    </row>
    <row r="166" ht="15.75" customHeight="1">
      <c r="A166" s="188" t="s">
        <v>395</v>
      </c>
      <c r="B166" s="189" t="s">
        <v>454</v>
      </c>
      <c r="C166" s="172"/>
      <c r="D166" s="188" t="s">
        <v>455</v>
      </c>
      <c r="E166" s="188" t="s">
        <v>398</v>
      </c>
      <c r="F166" s="188" t="s">
        <v>420</v>
      </c>
      <c r="G166" s="188" t="s">
        <v>421</v>
      </c>
      <c r="H166" s="189" t="s">
        <v>401</v>
      </c>
      <c r="I166" s="148"/>
      <c r="J166" s="172"/>
      <c r="K166" s="190" t="s">
        <v>422</v>
      </c>
      <c r="L166" s="189" t="s">
        <v>403</v>
      </c>
      <c r="M166" s="172"/>
      <c r="N166" s="191">
        <v>44197.0</v>
      </c>
      <c r="O166" s="192" t="s">
        <v>404</v>
      </c>
      <c r="P166" s="172"/>
      <c r="Q166" s="188" t="s">
        <v>411</v>
      </c>
      <c r="R166" s="185"/>
      <c r="S166" s="186"/>
    </row>
    <row r="167" ht="15.75" customHeight="1">
      <c r="A167" s="193"/>
      <c r="B167" s="176"/>
      <c r="C167" s="152"/>
      <c r="D167" s="193"/>
      <c r="E167" s="193"/>
      <c r="F167" s="193"/>
      <c r="G167" s="193"/>
      <c r="H167" s="176"/>
      <c r="J167" s="152"/>
      <c r="K167" s="193"/>
      <c r="L167" s="176"/>
      <c r="M167" s="152"/>
      <c r="N167" s="193"/>
      <c r="O167" s="176"/>
      <c r="P167" s="152"/>
      <c r="Q167" s="193"/>
      <c r="R167" s="185"/>
      <c r="S167" s="186"/>
    </row>
    <row r="168" ht="15.75" customHeight="1">
      <c r="A168" s="193"/>
      <c r="B168" s="176"/>
      <c r="C168" s="152"/>
      <c r="D168" s="193"/>
      <c r="E168" s="193"/>
      <c r="F168" s="193"/>
      <c r="G168" s="193"/>
      <c r="H168" s="176"/>
      <c r="J168" s="152"/>
      <c r="K168" s="193"/>
      <c r="L168" s="176"/>
      <c r="M168" s="152"/>
      <c r="N168" s="193"/>
      <c r="O168" s="176"/>
      <c r="P168" s="152"/>
      <c r="Q168" s="193"/>
      <c r="R168" s="185"/>
      <c r="S168" s="186"/>
    </row>
    <row r="169" ht="15.75" customHeight="1">
      <c r="A169" s="193"/>
      <c r="B169" s="176"/>
      <c r="C169" s="152"/>
      <c r="D169" s="193"/>
      <c r="E169" s="193"/>
      <c r="F169" s="193"/>
      <c r="G169" s="193"/>
      <c r="H169" s="176"/>
      <c r="J169" s="152"/>
      <c r="K169" s="193"/>
      <c r="L169" s="176"/>
      <c r="M169" s="152"/>
      <c r="N169" s="193"/>
      <c r="O169" s="176"/>
      <c r="P169" s="152"/>
      <c r="Q169" s="193"/>
      <c r="R169" s="185"/>
      <c r="S169" s="186"/>
    </row>
    <row r="170" ht="15.75" customHeight="1">
      <c r="A170" s="193"/>
      <c r="B170" s="176"/>
      <c r="C170" s="152"/>
      <c r="D170" s="193"/>
      <c r="E170" s="193"/>
      <c r="F170" s="193"/>
      <c r="G170" s="193"/>
      <c r="H170" s="176"/>
      <c r="J170" s="152"/>
      <c r="K170" s="193"/>
      <c r="L170" s="176"/>
      <c r="M170" s="152"/>
      <c r="N170" s="193"/>
      <c r="O170" s="176"/>
      <c r="P170" s="152"/>
      <c r="Q170" s="193"/>
      <c r="R170" s="185"/>
      <c r="S170" s="186"/>
    </row>
    <row r="171" ht="15.75" customHeight="1">
      <c r="A171" s="193"/>
      <c r="B171" s="176"/>
      <c r="C171" s="152"/>
      <c r="D171" s="193"/>
      <c r="E171" s="193"/>
      <c r="F171" s="193"/>
      <c r="G171" s="193"/>
      <c r="H171" s="176"/>
      <c r="J171" s="152"/>
      <c r="K171" s="193"/>
      <c r="L171" s="176"/>
      <c r="M171" s="152"/>
      <c r="N171" s="193"/>
      <c r="O171" s="176"/>
      <c r="P171" s="152"/>
      <c r="Q171" s="193"/>
      <c r="R171" s="185"/>
      <c r="S171" s="186"/>
    </row>
    <row r="172" ht="15.75" customHeight="1">
      <c r="A172" s="194"/>
      <c r="B172" s="153"/>
      <c r="C172" s="174"/>
      <c r="D172" s="194"/>
      <c r="E172" s="194"/>
      <c r="F172" s="194"/>
      <c r="G172" s="194"/>
      <c r="H172" s="153"/>
      <c r="I172" s="154"/>
      <c r="J172" s="174"/>
      <c r="K172" s="194"/>
      <c r="L172" s="153"/>
      <c r="M172" s="174"/>
      <c r="N172" s="194"/>
      <c r="O172" s="153"/>
      <c r="P172" s="174"/>
      <c r="Q172" s="194"/>
      <c r="R172" s="185"/>
      <c r="S172" s="186"/>
    </row>
    <row r="173" ht="15.75" customHeight="1">
      <c r="A173" s="188" t="s">
        <v>395</v>
      </c>
      <c r="B173" s="189" t="s">
        <v>454</v>
      </c>
      <c r="C173" s="172"/>
      <c r="D173" s="188" t="s">
        <v>455</v>
      </c>
      <c r="E173" s="188" t="s">
        <v>398</v>
      </c>
      <c r="F173" s="188" t="s">
        <v>456</v>
      </c>
      <c r="G173" s="188" t="s">
        <v>407</v>
      </c>
      <c r="H173" s="189" t="s">
        <v>408</v>
      </c>
      <c r="I173" s="148"/>
      <c r="J173" s="172"/>
      <c r="K173" s="190" t="s">
        <v>409</v>
      </c>
      <c r="L173" s="189" t="s">
        <v>410</v>
      </c>
      <c r="M173" s="172"/>
      <c r="N173" s="191">
        <v>44197.0</v>
      </c>
      <c r="O173" s="192" t="s">
        <v>404</v>
      </c>
      <c r="P173" s="172"/>
      <c r="Q173" s="188" t="s">
        <v>411</v>
      </c>
      <c r="R173" s="185"/>
      <c r="S173" s="186"/>
    </row>
    <row r="174" ht="15.75" customHeight="1">
      <c r="A174" s="193"/>
      <c r="B174" s="176"/>
      <c r="C174" s="152"/>
      <c r="D174" s="193"/>
      <c r="E174" s="193"/>
      <c r="F174" s="193"/>
      <c r="G174" s="193"/>
      <c r="H174" s="176"/>
      <c r="J174" s="152"/>
      <c r="K174" s="193"/>
      <c r="L174" s="176"/>
      <c r="M174" s="152"/>
      <c r="N174" s="193"/>
      <c r="O174" s="176"/>
      <c r="P174" s="152"/>
      <c r="Q174" s="193"/>
      <c r="R174" s="185"/>
      <c r="S174" s="186"/>
    </row>
    <row r="175" ht="15.75" customHeight="1">
      <c r="A175" s="193"/>
      <c r="B175" s="176"/>
      <c r="C175" s="152"/>
      <c r="D175" s="193"/>
      <c r="E175" s="193"/>
      <c r="F175" s="193"/>
      <c r="G175" s="193"/>
      <c r="H175" s="176"/>
      <c r="J175" s="152"/>
      <c r="K175" s="193"/>
      <c r="L175" s="176"/>
      <c r="M175" s="152"/>
      <c r="N175" s="193"/>
      <c r="O175" s="176"/>
      <c r="P175" s="152"/>
      <c r="Q175" s="193"/>
      <c r="R175" s="185"/>
      <c r="S175" s="186"/>
    </row>
    <row r="176" ht="15.75" customHeight="1">
      <c r="A176" s="193"/>
      <c r="B176" s="176"/>
      <c r="C176" s="152"/>
      <c r="D176" s="193"/>
      <c r="E176" s="193"/>
      <c r="F176" s="193"/>
      <c r="G176" s="193"/>
      <c r="H176" s="176"/>
      <c r="J176" s="152"/>
      <c r="K176" s="193"/>
      <c r="L176" s="176"/>
      <c r="M176" s="152"/>
      <c r="N176" s="193"/>
      <c r="O176" s="176"/>
      <c r="P176" s="152"/>
      <c r="Q176" s="193"/>
      <c r="R176" s="185"/>
      <c r="S176" s="186"/>
    </row>
    <row r="177" ht="15.75" customHeight="1">
      <c r="A177" s="193"/>
      <c r="B177" s="176"/>
      <c r="C177" s="152"/>
      <c r="D177" s="193"/>
      <c r="E177" s="193"/>
      <c r="F177" s="193"/>
      <c r="G177" s="193"/>
      <c r="H177" s="176"/>
      <c r="J177" s="152"/>
      <c r="K177" s="193"/>
      <c r="L177" s="176"/>
      <c r="M177" s="152"/>
      <c r="N177" s="193"/>
      <c r="O177" s="176"/>
      <c r="P177" s="152"/>
      <c r="Q177" s="193"/>
      <c r="R177" s="185"/>
      <c r="S177" s="186"/>
    </row>
    <row r="178" ht="15.75" customHeight="1">
      <c r="A178" s="193"/>
      <c r="B178" s="176"/>
      <c r="C178" s="152"/>
      <c r="D178" s="193"/>
      <c r="E178" s="193"/>
      <c r="F178" s="193"/>
      <c r="G178" s="193"/>
      <c r="H178" s="176"/>
      <c r="J178" s="152"/>
      <c r="K178" s="193"/>
      <c r="L178" s="176"/>
      <c r="M178" s="152"/>
      <c r="N178" s="193"/>
      <c r="O178" s="176"/>
      <c r="P178" s="152"/>
      <c r="Q178" s="193"/>
      <c r="R178" s="185"/>
      <c r="S178" s="186"/>
    </row>
    <row r="179" ht="15.75" customHeight="1">
      <c r="A179" s="194"/>
      <c r="B179" s="153"/>
      <c r="C179" s="174"/>
      <c r="D179" s="194"/>
      <c r="E179" s="194"/>
      <c r="F179" s="194"/>
      <c r="G179" s="194"/>
      <c r="H179" s="153"/>
      <c r="I179" s="154"/>
      <c r="J179" s="174"/>
      <c r="K179" s="194"/>
      <c r="L179" s="153"/>
      <c r="M179" s="174"/>
      <c r="N179" s="194"/>
      <c r="O179" s="153"/>
      <c r="P179" s="174"/>
      <c r="Q179" s="194"/>
      <c r="R179" s="185"/>
      <c r="S179" s="186"/>
    </row>
    <row r="180" ht="15.75" customHeight="1">
      <c r="A180" s="188" t="s">
        <v>395</v>
      </c>
      <c r="B180" s="189" t="s">
        <v>457</v>
      </c>
      <c r="C180" s="172"/>
      <c r="D180" s="188" t="s">
        <v>458</v>
      </c>
      <c r="E180" s="188" t="s">
        <v>398</v>
      </c>
      <c r="F180" s="188" t="s">
        <v>456</v>
      </c>
      <c r="G180" s="188" t="s">
        <v>407</v>
      </c>
      <c r="H180" s="189" t="s">
        <v>408</v>
      </c>
      <c r="I180" s="148"/>
      <c r="J180" s="172"/>
      <c r="K180" s="190" t="s">
        <v>409</v>
      </c>
      <c r="L180" s="189" t="s">
        <v>410</v>
      </c>
      <c r="M180" s="172"/>
      <c r="N180" s="191">
        <v>44197.0</v>
      </c>
      <c r="O180" s="192" t="s">
        <v>404</v>
      </c>
      <c r="P180" s="172"/>
      <c r="Q180" s="188" t="s">
        <v>411</v>
      </c>
      <c r="R180" s="185"/>
      <c r="S180" s="186"/>
    </row>
    <row r="181" ht="15.75" customHeight="1">
      <c r="A181" s="193"/>
      <c r="B181" s="176"/>
      <c r="C181" s="152"/>
      <c r="D181" s="193"/>
      <c r="E181" s="193"/>
      <c r="F181" s="193"/>
      <c r="G181" s="193"/>
      <c r="H181" s="176"/>
      <c r="J181" s="152"/>
      <c r="K181" s="193"/>
      <c r="L181" s="176"/>
      <c r="M181" s="152"/>
      <c r="N181" s="193"/>
      <c r="O181" s="176"/>
      <c r="P181" s="152"/>
      <c r="Q181" s="193"/>
      <c r="R181" s="185"/>
      <c r="S181" s="186"/>
    </row>
    <row r="182" ht="15.75" customHeight="1">
      <c r="A182" s="193"/>
      <c r="B182" s="176"/>
      <c r="C182" s="152"/>
      <c r="D182" s="193"/>
      <c r="E182" s="193"/>
      <c r="F182" s="193"/>
      <c r="G182" s="193"/>
      <c r="H182" s="176"/>
      <c r="J182" s="152"/>
      <c r="K182" s="193"/>
      <c r="L182" s="176"/>
      <c r="M182" s="152"/>
      <c r="N182" s="193"/>
      <c r="O182" s="176"/>
      <c r="P182" s="152"/>
      <c r="Q182" s="193"/>
      <c r="R182" s="185"/>
      <c r="S182" s="186"/>
    </row>
    <row r="183" ht="15.75" customHeight="1">
      <c r="A183" s="193"/>
      <c r="B183" s="176"/>
      <c r="C183" s="152"/>
      <c r="D183" s="193"/>
      <c r="E183" s="193"/>
      <c r="F183" s="193"/>
      <c r="G183" s="193"/>
      <c r="H183" s="176"/>
      <c r="J183" s="152"/>
      <c r="K183" s="193"/>
      <c r="L183" s="176"/>
      <c r="M183" s="152"/>
      <c r="N183" s="193"/>
      <c r="O183" s="176"/>
      <c r="P183" s="152"/>
      <c r="Q183" s="193"/>
      <c r="R183" s="185"/>
      <c r="S183" s="186"/>
    </row>
    <row r="184" ht="15.75" customHeight="1">
      <c r="A184" s="193"/>
      <c r="B184" s="176"/>
      <c r="C184" s="152"/>
      <c r="D184" s="193"/>
      <c r="E184" s="193"/>
      <c r="F184" s="193"/>
      <c r="G184" s="193"/>
      <c r="H184" s="176"/>
      <c r="J184" s="152"/>
      <c r="K184" s="193"/>
      <c r="L184" s="176"/>
      <c r="M184" s="152"/>
      <c r="N184" s="193"/>
      <c r="O184" s="176"/>
      <c r="P184" s="152"/>
      <c r="Q184" s="193"/>
      <c r="R184" s="185"/>
      <c r="S184" s="186"/>
    </row>
    <row r="185" ht="15.75" customHeight="1">
      <c r="A185" s="193"/>
      <c r="B185" s="176"/>
      <c r="C185" s="152"/>
      <c r="D185" s="193"/>
      <c r="E185" s="193"/>
      <c r="F185" s="193"/>
      <c r="G185" s="193"/>
      <c r="H185" s="176"/>
      <c r="J185" s="152"/>
      <c r="K185" s="193"/>
      <c r="L185" s="176"/>
      <c r="M185" s="152"/>
      <c r="N185" s="193"/>
      <c r="O185" s="176"/>
      <c r="P185" s="152"/>
      <c r="Q185" s="193"/>
      <c r="R185" s="185"/>
      <c r="S185" s="186"/>
    </row>
    <row r="186" ht="15.75" customHeight="1">
      <c r="A186" s="194"/>
      <c r="B186" s="153"/>
      <c r="C186" s="174"/>
      <c r="D186" s="194"/>
      <c r="E186" s="194"/>
      <c r="F186" s="194"/>
      <c r="G186" s="194"/>
      <c r="H186" s="153"/>
      <c r="I186" s="154"/>
      <c r="J186" s="174"/>
      <c r="K186" s="194"/>
      <c r="L186" s="153"/>
      <c r="M186" s="174"/>
      <c r="N186" s="194"/>
      <c r="O186" s="153"/>
      <c r="P186" s="174"/>
      <c r="Q186" s="194"/>
      <c r="R186" s="185"/>
      <c r="S186" s="186"/>
    </row>
    <row r="187" ht="15.75" customHeight="1">
      <c r="A187" s="188" t="s">
        <v>459</v>
      </c>
      <c r="B187" s="189" t="s">
        <v>460</v>
      </c>
      <c r="C187" s="172"/>
      <c r="D187" s="188" t="s">
        <v>461</v>
      </c>
      <c r="E187" s="188" t="s">
        <v>398</v>
      </c>
      <c r="F187" s="188" t="s">
        <v>456</v>
      </c>
      <c r="G187" s="188" t="s">
        <v>407</v>
      </c>
      <c r="H187" s="189" t="s">
        <v>408</v>
      </c>
      <c r="I187" s="148"/>
      <c r="J187" s="172"/>
      <c r="K187" s="190" t="s">
        <v>409</v>
      </c>
      <c r="L187" s="189" t="s">
        <v>410</v>
      </c>
      <c r="M187" s="172"/>
      <c r="N187" s="191">
        <v>44197.0</v>
      </c>
      <c r="O187" s="192" t="s">
        <v>404</v>
      </c>
      <c r="P187" s="172"/>
      <c r="Q187" s="188" t="s">
        <v>411</v>
      </c>
      <c r="R187" s="185"/>
      <c r="S187" s="186"/>
    </row>
    <row r="188" ht="15.75" customHeight="1">
      <c r="A188" s="193"/>
      <c r="B188" s="176"/>
      <c r="C188" s="152"/>
      <c r="D188" s="193"/>
      <c r="E188" s="193"/>
      <c r="F188" s="193"/>
      <c r="G188" s="193"/>
      <c r="H188" s="176"/>
      <c r="J188" s="152"/>
      <c r="K188" s="193"/>
      <c r="L188" s="176"/>
      <c r="M188" s="152"/>
      <c r="N188" s="193"/>
      <c r="O188" s="176"/>
      <c r="P188" s="152"/>
      <c r="Q188" s="193"/>
      <c r="R188" s="185"/>
      <c r="S188" s="186"/>
    </row>
    <row r="189" ht="15.75" customHeight="1">
      <c r="A189" s="193"/>
      <c r="B189" s="176"/>
      <c r="C189" s="152"/>
      <c r="D189" s="193"/>
      <c r="E189" s="193"/>
      <c r="F189" s="193"/>
      <c r="G189" s="193"/>
      <c r="H189" s="176"/>
      <c r="J189" s="152"/>
      <c r="K189" s="193"/>
      <c r="L189" s="176"/>
      <c r="M189" s="152"/>
      <c r="N189" s="193"/>
      <c r="O189" s="176"/>
      <c r="P189" s="152"/>
      <c r="Q189" s="193"/>
      <c r="R189" s="185"/>
      <c r="S189" s="186"/>
    </row>
    <row r="190" ht="15.75" customHeight="1">
      <c r="A190" s="193"/>
      <c r="B190" s="176"/>
      <c r="C190" s="152"/>
      <c r="D190" s="193"/>
      <c r="E190" s="193"/>
      <c r="F190" s="193"/>
      <c r="G190" s="193"/>
      <c r="H190" s="176"/>
      <c r="J190" s="152"/>
      <c r="K190" s="193"/>
      <c r="L190" s="176"/>
      <c r="M190" s="152"/>
      <c r="N190" s="193"/>
      <c r="O190" s="176"/>
      <c r="P190" s="152"/>
      <c r="Q190" s="193"/>
      <c r="R190" s="185"/>
      <c r="S190" s="186"/>
    </row>
    <row r="191" ht="15.75" customHeight="1">
      <c r="A191" s="193"/>
      <c r="B191" s="176"/>
      <c r="C191" s="152"/>
      <c r="D191" s="193"/>
      <c r="E191" s="193"/>
      <c r="F191" s="193"/>
      <c r="G191" s="193"/>
      <c r="H191" s="176"/>
      <c r="J191" s="152"/>
      <c r="K191" s="193"/>
      <c r="L191" s="176"/>
      <c r="M191" s="152"/>
      <c r="N191" s="193"/>
      <c r="O191" s="176"/>
      <c r="P191" s="152"/>
      <c r="Q191" s="193"/>
      <c r="R191" s="185"/>
      <c r="S191" s="186"/>
    </row>
    <row r="192" ht="15.75" customHeight="1">
      <c r="A192" s="193"/>
      <c r="B192" s="176"/>
      <c r="C192" s="152"/>
      <c r="D192" s="193"/>
      <c r="E192" s="193"/>
      <c r="F192" s="193"/>
      <c r="G192" s="193"/>
      <c r="H192" s="176"/>
      <c r="J192" s="152"/>
      <c r="K192" s="193"/>
      <c r="L192" s="176"/>
      <c r="M192" s="152"/>
      <c r="N192" s="193"/>
      <c r="O192" s="176"/>
      <c r="P192" s="152"/>
      <c r="Q192" s="193"/>
      <c r="R192" s="185"/>
      <c r="S192" s="186"/>
    </row>
    <row r="193" ht="15.75" customHeight="1">
      <c r="A193" s="194"/>
      <c r="B193" s="153"/>
      <c r="C193" s="174"/>
      <c r="D193" s="194"/>
      <c r="E193" s="194"/>
      <c r="F193" s="194"/>
      <c r="G193" s="194"/>
      <c r="H193" s="153"/>
      <c r="I193" s="154"/>
      <c r="J193" s="174"/>
      <c r="K193" s="194"/>
      <c r="L193" s="153"/>
      <c r="M193" s="174"/>
      <c r="N193" s="194"/>
      <c r="O193" s="153"/>
      <c r="P193" s="174"/>
      <c r="Q193" s="194"/>
      <c r="R193" s="185"/>
      <c r="S193" s="186"/>
    </row>
    <row r="194" ht="15.75" customHeight="1">
      <c r="A194" s="188" t="s">
        <v>459</v>
      </c>
      <c r="B194" s="189" t="s">
        <v>460</v>
      </c>
      <c r="C194" s="172"/>
      <c r="D194" s="188" t="s">
        <v>461</v>
      </c>
      <c r="E194" s="188" t="s">
        <v>398</v>
      </c>
      <c r="F194" s="188" t="s">
        <v>420</v>
      </c>
      <c r="G194" s="188" t="s">
        <v>421</v>
      </c>
      <c r="H194" s="189" t="s">
        <v>401</v>
      </c>
      <c r="I194" s="148"/>
      <c r="J194" s="172"/>
      <c r="K194" s="190" t="s">
        <v>422</v>
      </c>
      <c r="L194" s="189" t="s">
        <v>403</v>
      </c>
      <c r="M194" s="172"/>
      <c r="N194" s="191">
        <v>44197.0</v>
      </c>
      <c r="O194" s="192" t="s">
        <v>404</v>
      </c>
      <c r="P194" s="172"/>
      <c r="Q194" s="188" t="s">
        <v>411</v>
      </c>
      <c r="R194" s="185"/>
      <c r="S194" s="186"/>
    </row>
    <row r="195" ht="15.75" customHeight="1">
      <c r="A195" s="193"/>
      <c r="B195" s="176"/>
      <c r="C195" s="152"/>
      <c r="D195" s="193"/>
      <c r="E195" s="193"/>
      <c r="F195" s="193"/>
      <c r="G195" s="193"/>
      <c r="H195" s="176"/>
      <c r="J195" s="152"/>
      <c r="K195" s="193"/>
      <c r="L195" s="176"/>
      <c r="M195" s="152"/>
      <c r="N195" s="193"/>
      <c r="O195" s="176"/>
      <c r="P195" s="152"/>
      <c r="Q195" s="193"/>
      <c r="R195" s="185"/>
      <c r="S195" s="186"/>
    </row>
    <row r="196" ht="15.75" customHeight="1">
      <c r="A196" s="193"/>
      <c r="B196" s="176"/>
      <c r="C196" s="152"/>
      <c r="D196" s="193"/>
      <c r="E196" s="193"/>
      <c r="F196" s="193"/>
      <c r="G196" s="193"/>
      <c r="H196" s="176"/>
      <c r="J196" s="152"/>
      <c r="K196" s="193"/>
      <c r="L196" s="176"/>
      <c r="M196" s="152"/>
      <c r="N196" s="193"/>
      <c r="O196" s="176"/>
      <c r="P196" s="152"/>
      <c r="Q196" s="193"/>
      <c r="R196" s="185"/>
      <c r="S196" s="186"/>
    </row>
    <row r="197" ht="15.75" customHeight="1">
      <c r="A197" s="193"/>
      <c r="B197" s="176"/>
      <c r="C197" s="152"/>
      <c r="D197" s="193"/>
      <c r="E197" s="193"/>
      <c r="F197" s="193"/>
      <c r="G197" s="193"/>
      <c r="H197" s="176"/>
      <c r="J197" s="152"/>
      <c r="K197" s="193"/>
      <c r="L197" s="176"/>
      <c r="M197" s="152"/>
      <c r="N197" s="193"/>
      <c r="O197" s="176"/>
      <c r="P197" s="152"/>
      <c r="Q197" s="193"/>
      <c r="R197" s="185"/>
      <c r="S197" s="186"/>
    </row>
    <row r="198" ht="15.75" customHeight="1">
      <c r="A198" s="193"/>
      <c r="B198" s="176"/>
      <c r="C198" s="152"/>
      <c r="D198" s="193"/>
      <c r="E198" s="193"/>
      <c r="F198" s="193"/>
      <c r="G198" s="193"/>
      <c r="H198" s="176"/>
      <c r="J198" s="152"/>
      <c r="K198" s="193"/>
      <c r="L198" s="176"/>
      <c r="M198" s="152"/>
      <c r="N198" s="193"/>
      <c r="O198" s="176"/>
      <c r="P198" s="152"/>
      <c r="Q198" s="193"/>
      <c r="R198" s="185"/>
      <c r="S198" s="186"/>
    </row>
    <row r="199" ht="15.75" customHeight="1">
      <c r="A199" s="193"/>
      <c r="B199" s="176"/>
      <c r="C199" s="152"/>
      <c r="D199" s="193"/>
      <c r="E199" s="193"/>
      <c r="F199" s="193"/>
      <c r="G199" s="193"/>
      <c r="H199" s="176"/>
      <c r="J199" s="152"/>
      <c r="K199" s="193"/>
      <c r="L199" s="176"/>
      <c r="M199" s="152"/>
      <c r="N199" s="193"/>
      <c r="O199" s="176"/>
      <c r="P199" s="152"/>
      <c r="Q199" s="193"/>
      <c r="R199" s="185"/>
      <c r="S199" s="186"/>
    </row>
    <row r="200" ht="15.75" customHeight="1">
      <c r="A200" s="194"/>
      <c r="B200" s="153"/>
      <c r="C200" s="174"/>
      <c r="D200" s="194"/>
      <c r="E200" s="194"/>
      <c r="F200" s="194"/>
      <c r="G200" s="194"/>
      <c r="H200" s="153"/>
      <c r="I200" s="154"/>
      <c r="J200" s="174"/>
      <c r="K200" s="194"/>
      <c r="L200" s="153"/>
      <c r="M200" s="174"/>
      <c r="N200" s="194"/>
      <c r="O200" s="153"/>
      <c r="P200" s="174"/>
      <c r="Q200" s="194"/>
      <c r="R200" s="185"/>
      <c r="S200" s="186"/>
    </row>
    <row r="201" ht="15.75" customHeight="1">
      <c r="A201" s="188" t="s">
        <v>459</v>
      </c>
      <c r="B201" s="189" t="s">
        <v>462</v>
      </c>
      <c r="C201" s="172"/>
      <c r="D201" s="188" t="s">
        <v>463</v>
      </c>
      <c r="E201" s="188" t="s">
        <v>398</v>
      </c>
      <c r="F201" s="188" t="s">
        <v>420</v>
      </c>
      <c r="G201" s="188" t="s">
        <v>421</v>
      </c>
      <c r="H201" s="189" t="s">
        <v>401</v>
      </c>
      <c r="I201" s="148"/>
      <c r="J201" s="172"/>
      <c r="K201" s="190" t="s">
        <v>422</v>
      </c>
      <c r="L201" s="189" t="s">
        <v>403</v>
      </c>
      <c r="M201" s="172"/>
      <c r="N201" s="191">
        <v>44197.0</v>
      </c>
      <c r="O201" s="192" t="s">
        <v>404</v>
      </c>
      <c r="P201" s="172"/>
      <c r="Q201" s="188" t="s">
        <v>411</v>
      </c>
      <c r="R201" s="185"/>
      <c r="S201" s="186"/>
    </row>
    <row r="202" ht="15.75" customHeight="1">
      <c r="A202" s="193"/>
      <c r="B202" s="176"/>
      <c r="C202" s="152"/>
      <c r="D202" s="193"/>
      <c r="E202" s="193"/>
      <c r="F202" s="193"/>
      <c r="G202" s="193"/>
      <c r="H202" s="176"/>
      <c r="J202" s="152"/>
      <c r="K202" s="193"/>
      <c r="L202" s="176"/>
      <c r="M202" s="152"/>
      <c r="N202" s="193"/>
      <c r="O202" s="176"/>
      <c r="P202" s="152"/>
      <c r="Q202" s="193"/>
      <c r="R202" s="185"/>
      <c r="S202" s="186"/>
    </row>
    <row r="203" ht="15.75" customHeight="1">
      <c r="A203" s="193"/>
      <c r="B203" s="176"/>
      <c r="C203" s="152"/>
      <c r="D203" s="193"/>
      <c r="E203" s="193"/>
      <c r="F203" s="193"/>
      <c r="G203" s="193"/>
      <c r="H203" s="176"/>
      <c r="J203" s="152"/>
      <c r="K203" s="193"/>
      <c r="L203" s="176"/>
      <c r="M203" s="152"/>
      <c r="N203" s="193"/>
      <c r="O203" s="176"/>
      <c r="P203" s="152"/>
      <c r="Q203" s="193"/>
      <c r="R203" s="185"/>
      <c r="S203" s="186"/>
    </row>
    <row r="204" ht="15.75" customHeight="1">
      <c r="A204" s="193"/>
      <c r="B204" s="176"/>
      <c r="C204" s="152"/>
      <c r="D204" s="193"/>
      <c r="E204" s="193"/>
      <c r="F204" s="193"/>
      <c r="G204" s="193"/>
      <c r="H204" s="176"/>
      <c r="J204" s="152"/>
      <c r="K204" s="193"/>
      <c r="L204" s="176"/>
      <c r="M204" s="152"/>
      <c r="N204" s="193"/>
      <c r="O204" s="176"/>
      <c r="P204" s="152"/>
      <c r="Q204" s="193"/>
      <c r="R204" s="185"/>
      <c r="S204" s="186"/>
    </row>
    <row r="205" ht="15.75" customHeight="1">
      <c r="A205" s="193"/>
      <c r="B205" s="176"/>
      <c r="C205" s="152"/>
      <c r="D205" s="193"/>
      <c r="E205" s="193"/>
      <c r="F205" s="193"/>
      <c r="G205" s="193"/>
      <c r="H205" s="176"/>
      <c r="J205" s="152"/>
      <c r="K205" s="193"/>
      <c r="L205" s="176"/>
      <c r="M205" s="152"/>
      <c r="N205" s="193"/>
      <c r="O205" s="176"/>
      <c r="P205" s="152"/>
      <c r="Q205" s="193"/>
      <c r="R205" s="185"/>
      <c r="S205" s="186"/>
    </row>
    <row r="206" ht="15.75" customHeight="1">
      <c r="A206" s="193"/>
      <c r="B206" s="176"/>
      <c r="C206" s="152"/>
      <c r="D206" s="193"/>
      <c r="E206" s="193"/>
      <c r="F206" s="193"/>
      <c r="G206" s="193"/>
      <c r="H206" s="176"/>
      <c r="J206" s="152"/>
      <c r="K206" s="193"/>
      <c r="L206" s="176"/>
      <c r="M206" s="152"/>
      <c r="N206" s="193"/>
      <c r="O206" s="176"/>
      <c r="P206" s="152"/>
      <c r="Q206" s="193"/>
      <c r="R206" s="185"/>
      <c r="S206" s="186"/>
    </row>
    <row r="207" ht="15.75" customHeight="1">
      <c r="A207" s="194"/>
      <c r="B207" s="153"/>
      <c r="C207" s="174"/>
      <c r="D207" s="194"/>
      <c r="E207" s="194"/>
      <c r="F207" s="194"/>
      <c r="G207" s="194"/>
      <c r="H207" s="153"/>
      <c r="I207" s="154"/>
      <c r="J207" s="174"/>
      <c r="K207" s="194"/>
      <c r="L207" s="153"/>
      <c r="M207" s="174"/>
      <c r="N207" s="194"/>
      <c r="O207" s="153"/>
      <c r="P207" s="174"/>
      <c r="Q207" s="194"/>
      <c r="R207" s="185"/>
      <c r="S207" s="186"/>
    </row>
    <row r="208" ht="15.75" customHeight="1">
      <c r="A208" s="188" t="s">
        <v>459</v>
      </c>
      <c r="B208" s="189" t="s">
        <v>462</v>
      </c>
      <c r="C208" s="172"/>
      <c r="D208" s="188" t="s">
        <v>463</v>
      </c>
      <c r="E208" s="188" t="s">
        <v>398</v>
      </c>
      <c r="F208" s="188" t="s">
        <v>456</v>
      </c>
      <c r="G208" s="188" t="s">
        <v>464</v>
      </c>
      <c r="H208" s="189" t="s">
        <v>408</v>
      </c>
      <c r="I208" s="148"/>
      <c r="J208" s="172"/>
      <c r="K208" s="190" t="s">
        <v>409</v>
      </c>
      <c r="L208" s="189" t="s">
        <v>410</v>
      </c>
      <c r="M208" s="172"/>
      <c r="N208" s="191">
        <v>44197.0</v>
      </c>
      <c r="O208" s="192" t="s">
        <v>404</v>
      </c>
      <c r="P208" s="172"/>
      <c r="Q208" s="188" t="s">
        <v>411</v>
      </c>
      <c r="R208" s="185"/>
      <c r="S208" s="186"/>
    </row>
    <row r="209" ht="15.75" customHeight="1">
      <c r="A209" s="193"/>
      <c r="B209" s="176"/>
      <c r="C209" s="152"/>
      <c r="D209" s="193"/>
      <c r="E209" s="193"/>
      <c r="F209" s="193"/>
      <c r="G209" s="193"/>
      <c r="H209" s="176"/>
      <c r="J209" s="152"/>
      <c r="K209" s="193"/>
      <c r="L209" s="176"/>
      <c r="M209" s="152"/>
      <c r="N209" s="193"/>
      <c r="O209" s="176"/>
      <c r="P209" s="152"/>
      <c r="Q209" s="193"/>
      <c r="R209" s="185"/>
      <c r="S209" s="186"/>
    </row>
    <row r="210" ht="15.75" customHeight="1">
      <c r="A210" s="193"/>
      <c r="B210" s="176"/>
      <c r="C210" s="152"/>
      <c r="D210" s="193"/>
      <c r="E210" s="193"/>
      <c r="F210" s="193"/>
      <c r="G210" s="193"/>
      <c r="H210" s="176"/>
      <c r="J210" s="152"/>
      <c r="K210" s="193"/>
      <c r="L210" s="176"/>
      <c r="M210" s="152"/>
      <c r="N210" s="193"/>
      <c r="O210" s="176"/>
      <c r="P210" s="152"/>
      <c r="Q210" s="193"/>
      <c r="R210" s="185"/>
      <c r="S210" s="186"/>
    </row>
    <row r="211" ht="15.75" customHeight="1">
      <c r="A211" s="193"/>
      <c r="B211" s="176"/>
      <c r="C211" s="152"/>
      <c r="D211" s="193"/>
      <c r="E211" s="193"/>
      <c r="F211" s="193"/>
      <c r="G211" s="193"/>
      <c r="H211" s="176"/>
      <c r="J211" s="152"/>
      <c r="K211" s="193"/>
      <c r="L211" s="176"/>
      <c r="M211" s="152"/>
      <c r="N211" s="193"/>
      <c r="O211" s="176"/>
      <c r="P211" s="152"/>
      <c r="Q211" s="193"/>
      <c r="R211" s="185"/>
      <c r="S211" s="186"/>
    </row>
    <row r="212" ht="15.75" customHeight="1">
      <c r="A212" s="193"/>
      <c r="B212" s="176"/>
      <c r="C212" s="152"/>
      <c r="D212" s="193"/>
      <c r="E212" s="193"/>
      <c r="F212" s="193"/>
      <c r="G212" s="193"/>
      <c r="H212" s="176"/>
      <c r="J212" s="152"/>
      <c r="K212" s="193"/>
      <c r="L212" s="176"/>
      <c r="M212" s="152"/>
      <c r="N212" s="193"/>
      <c r="O212" s="176"/>
      <c r="P212" s="152"/>
      <c r="Q212" s="193"/>
      <c r="R212" s="185"/>
      <c r="S212" s="186"/>
    </row>
    <row r="213" ht="15.75" customHeight="1">
      <c r="A213" s="193"/>
      <c r="B213" s="176"/>
      <c r="C213" s="152"/>
      <c r="D213" s="193"/>
      <c r="E213" s="193"/>
      <c r="F213" s="193"/>
      <c r="G213" s="193"/>
      <c r="H213" s="176"/>
      <c r="J213" s="152"/>
      <c r="K213" s="193"/>
      <c r="L213" s="176"/>
      <c r="M213" s="152"/>
      <c r="N213" s="193"/>
      <c r="O213" s="176"/>
      <c r="P213" s="152"/>
      <c r="Q213" s="193"/>
      <c r="R213" s="185"/>
      <c r="S213" s="186"/>
    </row>
    <row r="214" ht="15.75" customHeight="1">
      <c r="A214" s="194"/>
      <c r="B214" s="153"/>
      <c r="C214" s="174"/>
      <c r="D214" s="194"/>
      <c r="E214" s="194"/>
      <c r="F214" s="194"/>
      <c r="G214" s="194"/>
      <c r="H214" s="153"/>
      <c r="I214" s="154"/>
      <c r="J214" s="174"/>
      <c r="K214" s="194"/>
      <c r="L214" s="153"/>
      <c r="M214" s="174"/>
      <c r="N214" s="194"/>
      <c r="O214" s="153"/>
      <c r="P214" s="174"/>
      <c r="Q214" s="194"/>
      <c r="R214" s="185"/>
      <c r="S214" s="186"/>
    </row>
    <row r="215" ht="15.75" customHeight="1">
      <c r="A215" s="188" t="s">
        <v>459</v>
      </c>
      <c r="B215" s="189" t="s">
        <v>465</v>
      </c>
      <c r="C215" s="172"/>
      <c r="D215" s="188" t="s">
        <v>466</v>
      </c>
      <c r="E215" s="188" t="s">
        <v>398</v>
      </c>
      <c r="F215" s="188" t="s">
        <v>420</v>
      </c>
      <c r="G215" s="188" t="s">
        <v>421</v>
      </c>
      <c r="H215" s="189" t="s">
        <v>401</v>
      </c>
      <c r="I215" s="148"/>
      <c r="J215" s="172"/>
      <c r="K215" s="190" t="s">
        <v>422</v>
      </c>
      <c r="L215" s="189" t="s">
        <v>403</v>
      </c>
      <c r="M215" s="172"/>
      <c r="N215" s="191">
        <v>44197.0</v>
      </c>
      <c r="O215" s="192" t="s">
        <v>404</v>
      </c>
      <c r="P215" s="172"/>
      <c r="Q215" s="188" t="s">
        <v>411</v>
      </c>
      <c r="R215" s="185"/>
      <c r="S215" s="186"/>
    </row>
    <row r="216" ht="15.75" customHeight="1">
      <c r="A216" s="193"/>
      <c r="B216" s="176"/>
      <c r="C216" s="152"/>
      <c r="D216" s="193"/>
      <c r="E216" s="193"/>
      <c r="F216" s="193"/>
      <c r="G216" s="193"/>
      <c r="H216" s="176"/>
      <c r="J216" s="152"/>
      <c r="K216" s="193"/>
      <c r="L216" s="176"/>
      <c r="M216" s="152"/>
      <c r="N216" s="193"/>
      <c r="O216" s="176"/>
      <c r="P216" s="152"/>
      <c r="Q216" s="193"/>
      <c r="R216" s="185"/>
      <c r="S216" s="186"/>
    </row>
    <row r="217" ht="15.75" customHeight="1">
      <c r="A217" s="193"/>
      <c r="B217" s="176"/>
      <c r="C217" s="152"/>
      <c r="D217" s="193"/>
      <c r="E217" s="193"/>
      <c r="F217" s="193"/>
      <c r="G217" s="193"/>
      <c r="H217" s="176"/>
      <c r="J217" s="152"/>
      <c r="K217" s="193"/>
      <c r="L217" s="176"/>
      <c r="M217" s="152"/>
      <c r="N217" s="193"/>
      <c r="O217" s="176"/>
      <c r="P217" s="152"/>
      <c r="Q217" s="193"/>
      <c r="R217" s="185"/>
      <c r="S217" s="186"/>
    </row>
    <row r="218" ht="15.75" customHeight="1">
      <c r="A218" s="193"/>
      <c r="B218" s="176"/>
      <c r="C218" s="152"/>
      <c r="D218" s="193"/>
      <c r="E218" s="193"/>
      <c r="F218" s="193"/>
      <c r="G218" s="193"/>
      <c r="H218" s="176"/>
      <c r="J218" s="152"/>
      <c r="K218" s="193"/>
      <c r="L218" s="176"/>
      <c r="M218" s="152"/>
      <c r="N218" s="193"/>
      <c r="O218" s="176"/>
      <c r="P218" s="152"/>
      <c r="Q218" s="193"/>
      <c r="R218" s="185"/>
      <c r="S218" s="186"/>
    </row>
    <row r="219" ht="15.75" customHeight="1">
      <c r="A219" s="193"/>
      <c r="B219" s="176"/>
      <c r="C219" s="152"/>
      <c r="D219" s="193"/>
      <c r="E219" s="193"/>
      <c r="F219" s="193"/>
      <c r="G219" s="193"/>
      <c r="H219" s="176"/>
      <c r="J219" s="152"/>
      <c r="K219" s="193"/>
      <c r="L219" s="176"/>
      <c r="M219" s="152"/>
      <c r="N219" s="193"/>
      <c r="O219" s="176"/>
      <c r="P219" s="152"/>
      <c r="Q219" s="193"/>
      <c r="R219" s="185"/>
      <c r="S219" s="186"/>
    </row>
    <row r="220" ht="15.75" customHeight="1">
      <c r="A220" s="193"/>
      <c r="B220" s="176"/>
      <c r="C220" s="152"/>
      <c r="D220" s="193"/>
      <c r="E220" s="193"/>
      <c r="F220" s="193"/>
      <c r="G220" s="193"/>
      <c r="H220" s="176"/>
      <c r="J220" s="152"/>
      <c r="K220" s="193"/>
      <c r="L220" s="176"/>
      <c r="M220" s="152"/>
      <c r="N220" s="193"/>
      <c r="O220" s="176"/>
      <c r="P220" s="152"/>
      <c r="Q220" s="193"/>
      <c r="R220" s="185"/>
      <c r="S220" s="186"/>
    </row>
    <row r="221" ht="15.75" customHeight="1">
      <c r="A221" s="194"/>
      <c r="B221" s="153"/>
      <c r="C221" s="174"/>
      <c r="D221" s="194"/>
      <c r="E221" s="194"/>
      <c r="F221" s="194"/>
      <c r="G221" s="194"/>
      <c r="H221" s="153"/>
      <c r="I221" s="154"/>
      <c r="J221" s="174"/>
      <c r="K221" s="194"/>
      <c r="L221" s="153"/>
      <c r="M221" s="174"/>
      <c r="N221" s="194"/>
      <c r="O221" s="153"/>
      <c r="P221" s="174"/>
      <c r="Q221" s="194"/>
      <c r="R221" s="185"/>
      <c r="S221" s="186"/>
    </row>
    <row r="222" ht="15.75" customHeight="1">
      <c r="A222" s="188" t="s">
        <v>459</v>
      </c>
      <c r="B222" s="189" t="s">
        <v>467</v>
      </c>
      <c r="C222" s="172"/>
      <c r="D222" s="188" t="s">
        <v>468</v>
      </c>
      <c r="E222" s="188" t="s">
        <v>398</v>
      </c>
      <c r="F222" s="188" t="s">
        <v>456</v>
      </c>
      <c r="G222" s="188" t="s">
        <v>407</v>
      </c>
      <c r="H222" s="189" t="s">
        <v>408</v>
      </c>
      <c r="I222" s="148"/>
      <c r="J222" s="172"/>
      <c r="K222" s="190" t="s">
        <v>409</v>
      </c>
      <c r="L222" s="189" t="s">
        <v>410</v>
      </c>
      <c r="M222" s="172"/>
      <c r="N222" s="191">
        <v>44197.0</v>
      </c>
      <c r="O222" s="192" t="s">
        <v>404</v>
      </c>
      <c r="P222" s="172"/>
      <c r="Q222" s="188" t="s">
        <v>411</v>
      </c>
      <c r="R222" s="185"/>
      <c r="S222" s="186"/>
    </row>
    <row r="223" ht="15.75" customHeight="1">
      <c r="A223" s="193"/>
      <c r="B223" s="176"/>
      <c r="C223" s="152"/>
      <c r="D223" s="193"/>
      <c r="E223" s="193"/>
      <c r="F223" s="193"/>
      <c r="G223" s="193"/>
      <c r="H223" s="176"/>
      <c r="J223" s="152"/>
      <c r="K223" s="193"/>
      <c r="L223" s="176"/>
      <c r="M223" s="152"/>
      <c r="N223" s="193"/>
      <c r="O223" s="176"/>
      <c r="P223" s="152"/>
      <c r="Q223" s="193"/>
      <c r="R223" s="185"/>
      <c r="S223" s="186"/>
    </row>
    <row r="224" ht="15.75" customHeight="1">
      <c r="A224" s="193"/>
      <c r="B224" s="176"/>
      <c r="C224" s="152"/>
      <c r="D224" s="193"/>
      <c r="E224" s="193"/>
      <c r="F224" s="193"/>
      <c r="G224" s="193"/>
      <c r="H224" s="176"/>
      <c r="J224" s="152"/>
      <c r="K224" s="193"/>
      <c r="L224" s="176"/>
      <c r="M224" s="152"/>
      <c r="N224" s="193"/>
      <c r="O224" s="176"/>
      <c r="P224" s="152"/>
      <c r="Q224" s="193"/>
      <c r="R224" s="185"/>
      <c r="S224" s="186"/>
    </row>
    <row r="225" ht="15.75" customHeight="1">
      <c r="A225" s="193"/>
      <c r="B225" s="176"/>
      <c r="C225" s="152"/>
      <c r="D225" s="193"/>
      <c r="E225" s="193"/>
      <c r="F225" s="193"/>
      <c r="G225" s="193"/>
      <c r="H225" s="176"/>
      <c r="J225" s="152"/>
      <c r="K225" s="193"/>
      <c r="L225" s="176"/>
      <c r="M225" s="152"/>
      <c r="N225" s="193"/>
      <c r="O225" s="176"/>
      <c r="P225" s="152"/>
      <c r="Q225" s="193"/>
      <c r="R225" s="185"/>
      <c r="S225" s="186"/>
    </row>
    <row r="226" ht="15.75" customHeight="1">
      <c r="A226" s="193"/>
      <c r="B226" s="176"/>
      <c r="C226" s="152"/>
      <c r="D226" s="193"/>
      <c r="E226" s="193"/>
      <c r="F226" s="193"/>
      <c r="G226" s="193"/>
      <c r="H226" s="176"/>
      <c r="J226" s="152"/>
      <c r="K226" s="193"/>
      <c r="L226" s="176"/>
      <c r="M226" s="152"/>
      <c r="N226" s="193"/>
      <c r="O226" s="176"/>
      <c r="P226" s="152"/>
      <c r="Q226" s="193"/>
      <c r="R226" s="185"/>
      <c r="S226" s="186"/>
    </row>
    <row r="227" ht="15.75" customHeight="1">
      <c r="A227" s="193"/>
      <c r="B227" s="176"/>
      <c r="C227" s="152"/>
      <c r="D227" s="193"/>
      <c r="E227" s="193"/>
      <c r="F227" s="193"/>
      <c r="G227" s="193"/>
      <c r="H227" s="176"/>
      <c r="J227" s="152"/>
      <c r="K227" s="193"/>
      <c r="L227" s="176"/>
      <c r="M227" s="152"/>
      <c r="N227" s="193"/>
      <c r="O227" s="176"/>
      <c r="P227" s="152"/>
      <c r="Q227" s="193"/>
      <c r="R227" s="185"/>
      <c r="S227" s="186"/>
    </row>
    <row r="228" ht="15.75" customHeight="1">
      <c r="A228" s="194"/>
      <c r="B228" s="153"/>
      <c r="C228" s="174"/>
      <c r="D228" s="194"/>
      <c r="E228" s="194"/>
      <c r="F228" s="194"/>
      <c r="G228" s="194"/>
      <c r="H228" s="153"/>
      <c r="I228" s="154"/>
      <c r="J228" s="174"/>
      <c r="K228" s="194"/>
      <c r="L228" s="153"/>
      <c r="M228" s="174"/>
      <c r="N228" s="194"/>
      <c r="O228" s="153"/>
      <c r="P228" s="174"/>
      <c r="Q228" s="194"/>
      <c r="R228" s="185"/>
      <c r="S228" s="186"/>
    </row>
    <row r="229" ht="15.75" customHeight="1">
      <c r="A229" s="188" t="s">
        <v>459</v>
      </c>
      <c r="B229" s="189" t="s">
        <v>467</v>
      </c>
      <c r="C229" s="172"/>
      <c r="D229" s="188" t="s">
        <v>468</v>
      </c>
      <c r="E229" s="188" t="s">
        <v>398</v>
      </c>
      <c r="F229" s="188" t="s">
        <v>420</v>
      </c>
      <c r="G229" s="188" t="s">
        <v>421</v>
      </c>
      <c r="H229" s="189" t="s">
        <v>401</v>
      </c>
      <c r="I229" s="148"/>
      <c r="J229" s="172"/>
      <c r="K229" s="190" t="s">
        <v>422</v>
      </c>
      <c r="L229" s="189" t="s">
        <v>403</v>
      </c>
      <c r="M229" s="172"/>
      <c r="N229" s="191">
        <v>44197.0</v>
      </c>
      <c r="O229" s="192" t="s">
        <v>404</v>
      </c>
      <c r="P229" s="172"/>
      <c r="Q229" s="188" t="s">
        <v>411</v>
      </c>
      <c r="R229" s="185"/>
      <c r="S229" s="186"/>
    </row>
    <row r="230" ht="15.75" customHeight="1">
      <c r="A230" s="193"/>
      <c r="B230" s="176"/>
      <c r="C230" s="152"/>
      <c r="D230" s="193"/>
      <c r="E230" s="193"/>
      <c r="F230" s="193"/>
      <c r="G230" s="193"/>
      <c r="H230" s="176"/>
      <c r="J230" s="152"/>
      <c r="K230" s="193"/>
      <c r="L230" s="176"/>
      <c r="M230" s="152"/>
      <c r="N230" s="193"/>
      <c r="O230" s="176"/>
      <c r="P230" s="152"/>
      <c r="Q230" s="193"/>
      <c r="R230" s="185"/>
      <c r="S230" s="186"/>
    </row>
    <row r="231" ht="15.75" customHeight="1">
      <c r="A231" s="193"/>
      <c r="B231" s="176"/>
      <c r="C231" s="152"/>
      <c r="D231" s="193"/>
      <c r="E231" s="193"/>
      <c r="F231" s="193"/>
      <c r="G231" s="193"/>
      <c r="H231" s="176"/>
      <c r="J231" s="152"/>
      <c r="K231" s="193"/>
      <c r="L231" s="176"/>
      <c r="M231" s="152"/>
      <c r="N231" s="193"/>
      <c r="O231" s="176"/>
      <c r="P231" s="152"/>
      <c r="Q231" s="193"/>
      <c r="R231" s="185"/>
      <c r="S231" s="186"/>
    </row>
    <row r="232" ht="15.75" customHeight="1">
      <c r="A232" s="193"/>
      <c r="B232" s="176"/>
      <c r="C232" s="152"/>
      <c r="D232" s="193"/>
      <c r="E232" s="193"/>
      <c r="F232" s="193"/>
      <c r="G232" s="193"/>
      <c r="H232" s="176"/>
      <c r="J232" s="152"/>
      <c r="K232" s="193"/>
      <c r="L232" s="176"/>
      <c r="M232" s="152"/>
      <c r="N232" s="193"/>
      <c r="O232" s="176"/>
      <c r="P232" s="152"/>
      <c r="Q232" s="193"/>
      <c r="R232" s="185"/>
      <c r="S232" s="186"/>
    </row>
    <row r="233" ht="15.75" customHeight="1">
      <c r="A233" s="193"/>
      <c r="B233" s="176"/>
      <c r="C233" s="152"/>
      <c r="D233" s="193"/>
      <c r="E233" s="193"/>
      <c r="F233" s="193"/>
      <c r="G233" s="193"/>
      <c r="H233" s="176"/>
      <c r="J233" s="152"/>
      <c r="K233" s="193"/>
      <c r="L233" s="176"/>
      <c r="M233" s="152"/>
      <c r="N233" s="193"/>
      <c r="O233" s="176"/>
      <c r="P233" s="152"/>
      <c r="Q233" s="193"/>
      <c r="R233" s="185"/>
      <c r="S233" s="186"/>
    </row>
    <row r="234" ht="15.75" customHeight="1">
      <c r="A234" s="193"/>
      <c r="B234" s="176"/>
      <c r="C234" s="152"/>
      <c r="D234" s="193"/>
      <c r="E234" s="193"/>
      <c r="F234" s="193"/>
      <c r="G234" s="193"/>
      <c r="H234" s="176"/>
      <c r="J234" s="152"/>
      <c r="K234" s="193"/>
      <c r="L234" s="176"/>
      <c r="M234" s="152"/>
      <c r="N234" s="193"/>
      <c r="O234" s="176"/>
      <c r="P234" s="152"/>
      <c r="Q234" s="193"/>
      <c r="R234" s="185"/>
      <c r="S234" s="186"/>
    </row>
    <row r="235" ht="15.75" customHeight="1">
      <c r="A235" s="194"/>
      <c r="B235" s="153"/>
      <c r="C235" s="174"/>
      <c r="D235" s="194"/>
      <c r="E235" s="194"/>
      <c r="F235" s="194"/>
      <c r="G235" s="194"/>
      <c r="H235" s="153"/>
      <c r="I235" s="154"/>
      <c r="J235" s="174"/>
      <c r="K235" s="194"/>
      <c r="L235" s="153"/>
      <c r="M235" s="174"/>
      <c r="N235" s="194"/>
      <c r="O235" s="153"/>
      <c r="P235" s="174"/>
      <c r="Q235" s="194"/>
      <c r="R235" s="185"/>
      <c r="S235" s="186"/>
    </row>
    <row r="236" ht="15.75" customHeight="1">
      <c r="A236" s="188" t="s">
        <v>459</v>
      </c>
      <c r="B236" s="189" t="s">
        <v>469</v>
      </c>
      <c r="C236" s="172"/>
      <c r="D236" s="188" t="s">
        <v>470</v>
      </c>
      <c r="E236" s="188" t="s">
        <v>398</v>
      </c>
      <c r="F236" s="188" t="s">
        <v>456</v>
      </c>
      <c r="G236" s="188" t="s">
        <v>464</v>
      </c>
      <c r="H236" s="189" t="s">
        <v>408</v>
      </c>
      <c r="I236" s="148"/>
      <c r="J236" s="172"/>
      <c r="K236" s="190" t="s">
        <v>409</v>
      </c>
      <c r="L236" s="189" t="s">
        <v>410</v>
      </c>
      <c r="M236" s="172"/>
      <c r="N236" s="191">
        <v>44197.0</v>
      </c>
      <c r="O236" s="192" t="s">
        <v>404</v>
      </c>
      <c r="P236" s="172"/>
      <c r="Q236" s="188" t="s">
        <v>411</v>
      </c>
      <c r="R236" s="185"/>
      <c r="S236" s="186"/>
    </row>
    <row r="237" ht="15.75" customHeight="1">
      <c r="A237" s="193"/>
      <c r="B237" s="176"/>
      <c r="C237" s="152"/>
      <c r="D237" s="193"/>
      <c r="E237" s="193"/>
      <c r="F237" s="193"/>
      <c r="G237" s="193"/>
      <c r="H237" s="176"/>
      <c r="J237" s="152"/>
      <c r="K237" s="193"/>
      <c r="L237" s="176"/>
      <c r="M237" s="152"/>
      <c r="N237" s="193"/>
      <c r="O237" s="176"/>
      <c r="P237" s="152"/>
      <c r="Q237" s="193"/>
      <c r="R237" s="185"/>
      <c r="S237" s="186"/>
    </row>
    <row r="238" ht="15.75" customHeight="1">
      <c r="A238" s="193"/>
      <c r="B238" s="176"/>
      <c r="C238" s="152"/>
      <c r="D238" s="193"/>
      <c r="E238" s="193"/>
      <c r="F238" s="193"/>
      <c r="G238" s="193"/>
      <c r="H238" s="176"/>
      <c r="J238" s="152"/>
      <c r="K238" s="193"/>
      <c r="L238" s="176"/>
      <c r="M238" s="152"/>
      <c r="N238" s="193"/>
      <c r="O238" s="176"/>
      <c r="P238" s="152"/>
      <c r="Q238" s="193"/>
      <c r="R238" s="185"/>
      <c r="S238" s="186"/>
    </row>
    <row r="239" ht="15.75" customHeight="1">
      <c r="A239" s="193"/>
      <c r="B239" s="176"/>
      <c r="C239" s="152"/>
      <c r="D239" s="193"/>
      <c r="E239" s="193"/>
      <c r="F239" s="193"/>
      <c r="G239" s="193"/>
      <c r="H239" s="176"/>
      <c r="J239" s="152"/>
      <c r="K239" s="193"/>
      <c r="L239" s="176"/>
      <c r="M239" s="152"/>
      <c r="N239" s="193"/>
      <c r="O239" s="176"/>
      <c r="P239" s="152"/>
      <c r="Q239" s="193"/>
      <c r="R239" s="185"/>
      <c r="S239" s="186"/>
    </row>
    <row r="240" ht="15.75" customHeight="1">
      <c r="A240" s="193"/>
      <c r="B240" s="176"/>
      <c r="C240" s="152"/>
      <c r="D240" s="193"/>
      <c r="E240" s="193"/>
      <c r="F240" s="193"/>
      <c r="G240" s="193"/>
      <c r="H240" s="176"/>
      <c r="J240" s="152"/>
      <c r="K240" s="193"/>
      <c r="L240" s="176"/>
      <c r="M240" s="152"/>
      <c r="N240" s="193"/>
      <c r="O240" s="176"/>
      <c r="P240" s="152"/>
      <c r="Q240" s="193"/>
      <c r="R240" s="185"/>
      <c r="S240" s="186"/>
    </row>
    <row r="241" ht="15.75" customHeight="1">
      <c r="A241" s="193"/>
      <c r="B241" s="176"/>
      <c r="C241" s="152"/>
      <c r="D241" s="193"/>
      <c r="E241" s="193"/>
      <c r="F241" s="193"/>
      <c r="G241" s="193"/>
      <c r="H241" s="176"/>
      <c r="J241" s="152"/>
      <c r="K241" s="193"/>
      <c r="L241" s="176"/>
      <c r="M241" s="152"/>
      <c r="N241" s="193"/>
      <c r="O241" s="176"/>
      <c r="P241" s="152"/>
      <c r="Q241" s="193"/>
      <c r="R241" s="185"/>
      <c r="S241" s="186"/>
    </row>
    <row r="242" ht="15.75" customHeight="1">
      <c r="A242" s="194"/>
      <c r="B242" s="153"/>
      <c r="C242" s="174"/>
      <c r="D242" s="194"/>
      <c r="E242" s="194"/>
      <c r="F242" s="194"/>
      <c r="G242" s="194"/>
      <c r="H242" s="153"/>
      <c r="I242" s="154"/>
      <c r="J242" s="174"/>
      <c r="K242" s="194"/>
      <c r="L242" s="153"/>
      <c r="M242" s="174"/>
      <c r="N242" s="194"/>
      <c r="O242" s="153"/>
      <c r="P242" s="174"/>
      <c r="Q242" s="194"/>
      <c r="R242" s="185"/>
      <c r="S242" s="186"/>
    </row>
    <row r="243" ht="15.75" customHeight="1">
      <c r="A243" s="188" t="s">
        <v>459</v>
      </c>
      <c r="B243" s="189" t="s">
        <v>469</v>
      </c>
      <c r="C243" s="172"/>
      <c r="D243" s="188" t="s">
        <v>470</v>
      </c>
      <c r="E243" s="188" t="s">
        <v>398</v>
      </c>
      <c r="F243" s="188" t="s">
        <v>420</v>
      </c>
      <c r="G243" s="188" t="s">
        <v>421</v>
      </c>
      <c r="H243" s="189" t="s">
        <v>401</v>
      </c>
      <c r="I243" s="148"/>
      <c r="J243" s="172"/>
      <c r="K243" s="190" t="s">
        <v>422</v>
      </c>
      <c r="L243" s="189" t="s">
        <v>403</v>
      </c>
      <c r="M243" s="172"/>
      <c r="N243" s="191">
        <v>44197.0</v>
      </c>
      <c r="O243" s="192" t="s">
        <v>404</v>
      </c>
      <c r="P243" s="172"/>
      <c r="Q243" s="188" t="s">
        <v>411</v>
      </c>
      <c r="R243" s="185"/>
      <c r="S243" s="186"/>
    </row>
    <row r="244" ht="15.75" customHeight="1">
      <c r="A244" s="193"/>
      <c r="B244" s="176"/>
      <c r="C244" s="152"/>
      <c r="D244" s="193"/>
      <c r="E244" s="193"/>
      <c r="F244" s="193"/>
      <c r="G244" s="193"/>
      <c r="H244" s="176"/>
      <c r="J244" s="152"/>
      <c r="K244" s="193"/>
      <c r="L244" s="176"/>
      <c r="M244" s="152"/>
      <c r="N244" s="193"/>
      <c r="O244" s="176"/>
      <c r="P244" s="152"/>
      <c r="Q244" s="193"/>
      <c r="R244" s="185"/>
      <c r="S244" s="186"/>
    </row>
    <row r="245" ht="15.75" customHeight="1">
      <c r="A245" s="193"/>
      <c r="B245" s="176"/>
      <c r="C245" s="152"/>
      <c r="D245" s="193"/>
      <c r="E245" s="193"/>
      <c r="F245" s="193"/>
      <c r="G245" s="193"/>
      <c r="H245" s="176"/>
      <c r="J245" s="152"/>
      <c r="K245" s="193"/>
      <c r="L245" s="176"/>
      <c r="M245" s="152"/>
      <c r="N245" s="193"/>
      <c r="O245" s="176"/>
      <c r="P245" s="152"/>
      <c r="Q245" s="193"/>
      <c r="R245" s="185"/>
      <c r="S245" s="186"/>
    </row>
    <row r="246" ht="15.75" customHeight="1">
      <c r="A246" s="193"/>
      <c r="B246" s="176"/>
      <c r="C246" s="152"/>
      <c r="D246" s="193"/>
      <c r="E246" s="193"/>
      <c r="F246" s="193"/>
      <c r="G246" s="193"/>
      <c r="H246" s="176"/>
      <c r="J246" s="152"/>
      <c r="K246" s="193"/>
      <c r="L246" s="176"/>
      <c r="M246" s="152"/>
      <c r="N246" s="193"/>
      <c r="O246" s="176"/>
      <c r="P246" s="152"/>
      <c r="Q246" s="193"/>
      <c r="R246" s="185"/>
      <c r="S246" s="186"/>
    </row>
    <row r="247" ht="15.75" customHeight="1">
      <c r="A247" s="193"/>
      <c r="B247" s="176"/>
      <c r="C247" s="152"/>
      <c r="D247" s="193"/>
      <c r="E247" s="193"/>
      <c r="F247" s="193"/>
      <c r="G247" s="193"/>
      <c r="H247" s="176"/>
      <c r="J247" s="152"/>
      <c r="K247" s="193"/>
      <c r="L247" s="176"/>
      <c r="M247" s="152"/>
      <c r="N247" s="193"/>
      <c r="O247" s="176"/>
      <c r="P247" s="152"/>
      <c r="Q247" s="193"/>
      <c r="R247" s="185"/>
      <c r="S247" s="186"/>
    </row>
    <row r="248" ht="15.75" customHeight="1">
      <c r="A248" s="193"/>
      <c r="B248" s="176"/>
      <c r="C248" s="152"/>
      <c r="D248" s="193"/>
      <c r="E248" s="193"/>
      <c r="F248" s="193"/>
      <c r="G248" s="193"/>
      <c r="H248" s="176"/>
      <c r="J248" s="152"/>
      <c r="K248" s="193"/>
      <c r="L248" s="176"/>
      <c r="M248" s="152"/>
      <c r="N248" s="193"/>
      <c r="O248" s="176"/>
      <c r="P248" s="152"/>
      <c r="Q248" s="193"/>
      <c r="R248" s="185"/>
      <c r="S248" s="186"/>
    </row>
    <row r="249" ht="15.75" customHeight="1">
      <c r="A249" s="194"/>
      <c r="B249" s="153"/>
      <c r="C249" s="174"/>
      <c r="D249" s="194"/>
      <c r="E249" s="194"/>
      <c r="F249" s="194"/>
      <c r="G249" s="194"/>
      <c r="H249" s="153"/>
      <c r="I249" s="154"/>
      <c r="J249" s="174"/>
      <c r="K249" s="194"/>
      <c r="L249" s="153"/>
      <c r="M249" s="174"/>
      <c r="N249" s="194"/>
      <c r="O249" s="153"/>
      <c r="P249" s="174"/>
      <c r="Q249" s="194"/>
      <c r="R249" s="185"/>
      <c r="S249" s="186"/>
    </row>
    <row r="250" ht="15.75" customHeight="1">
      <c r="A250" s="188" t="s">
        <v>459</v>
      </c>
      <c r="B250" s="189" t="s">
        <v>471</v>
      </c>
      <c r="C250" s="172"/>
      <c r="D250" s="188" t="s">
        <v>472</v>
      </c>
      <c r="E250" s="188" t="s">
        <v>398</v>
      </c>
      <c r="F250" s="188" t="s">
        <v>420</v>
      </c>
      <c r="G250" s="188" t="s">
        <v>421</v>
      </c>
      <c r="H250" s="189" t="s">
        <v>421</v>
      </c>
      <c r="I250" s="148"/>
      <c r="J250" s="172"/>
      <c r="K250" s="190" t="s">
        <v>422</v>
      </c>
      <c r="L250" s="189" t="s">
        <v>403</v>
      </c>
      <c r="M250" s="172"/>
      <c r="N250" s="191">
        <v>44197.0</v>
      </c>
      <c r="O250" s="192" t="s">
        <v>404</v>
      </c>
      <c r="P250" s="172"/>
      <c r="Q250" s="188" t="s">
        <v>411</v>
      </c>
      <c r="R250" s="185"/>
      <c r="S250" s="186"/>
    </row>
    <row r="251" ht="15.75" customHeight="1">
      <c r="A251" s="193"/>
      <c r="B251" s="176"/>
      <c r="C251" s="152"/>
      <c r="D251" s="193"/>
      <c r="E251" s="193"/>
      <c r="F251" s="193"/>
      <c r="G251" s="193"/>
      <c r="H251" s="176"/>
      <c r="J251" s="152"/>
      <c r="K251" s="193"/>
      <c r="L251" s="176"/>
      <c r="M251" s="152"/>
      <c r="N251" s="193"/>
      <c r="O251" s="176"/>
      <c r="P251" s="152"/>
      <c r="Q251" s="193"/>
      <c r="R251" s="185"/>
      <c r="S251" s="186"/>
    </row>
    <row r="252" ht="15.75" customHeight="1">
      <c r="A252" s="193"/>
      <c r="B252" s="176"/>
      <c r="C252" s="152"/>
      <c r="D252" s="193"/>
      <c r="E252" s="193"/>
      <c r="F252" s="193"/>
      <c r="G252" s="193"/>
      <c r="H252" s="176"/>
      <c r="J252" s="152"/>
      <c r="K252" s="193"/>
      <c r="L252" s="176"/>
      <c r="M252" s="152"/>
      <c r="N252" s="193"/>
      <c r="O252" s="176"/>
      <c r="P252" s="152"/>
      <c r="Q252" s="193"/>
      <c r="R252" s="185"/>
      <c r="S252" s="186"/>
    </row>
    <row r="253" ht="15.75" customHeight="1">
      <c r="A253" s="193"/>
      <c r="B253" s="176"/>
      <c r="C253" s="152"/>
      <c r="D253" s="193"/>
      <c r="E253" s="193"/>
      <c r="F253" s="193"/>
      <c r="G253" s="193"/>
      <c r="H253" s="176"/>
      <c r="J253" s="152"/>
      <c r="K253" s="193"/>
      <c r="L253" s="176"/>
      <c r="M253" s="152"/>
      <c r="N253" s="193"/>
      <c r="O253" s="176"/>
      <c r="P253" s="152"/>
      <c r="Q253" s="193"/>
      <c r="R253" s="185"/>
      <c r="S253" s="186"/>
    </row>
    <row r="254" ht="15.75" customHeight="1">
      <c r="A254" s="193"/>
      <c r="B254" s="176"/>
      <c r="C254" s="152"/>
      <c r="D254" s="193"/>
      <c r="E254" s="193"/>
      <c r="F254" s="193"/>
      <c r="G254" s="193"/>
      <c r="H254" s="176"/>
      <c r="J254" s="152"/>
      <c r="K254" s="193"/>
      <c r="L254" s="176"/>
      <c r="M254" s="152"/>
      <c r="N254" s="193"/>
      <c r="O254" s="176"/>
      <c r="P254" s="152"/>
      <c r="Q254" s="193"/>
      <c r="R254" s="185"/>
      <c r="S254" s="186"/>
    </row>
    <row r="255" ht="15.75" customHeight="1">
      <c r="A255" s="193"/>
      <c r="B255" s="176"/>
      <c r="C255" s="152"/>
      <c r="D255" s="193"/>
      <c r="E255" s="193"/>
      <c r="F255" s="193"/>
      <c r="G255" s="193"/>
      <c r="H255" s="176"/>
      <c r="J255" s="152"/>
      <c r="K255" s="193"/>
      <c r="L255" s="176"/>
      <c r="M255" s="152"/>
      <c r="N255" s="193"/>
      <c r="O255" s="176"/>
      <c r="P255" s="152"/>
      <c r="Q255" s="193"/>
      <c r="R255" s="185"/>
      <c r="S255" s="186"/>
    </row>
    <row r="256" ht="15.75" customHeight="1">
      <c r="A256" s="194"/>
      <c r="B256" s="153"/>
      <c r="C256" s="174"/>
      <c r="D256" s="194"/>
      <c r="E256" s="194"/>
      <c r="F256" s="194"/>
      <c r="G256" s="194"/>
      <c r="H256" s="153"/>
      <c r="I256" s="154"/>
      <c r="J256" s="174"/>
      <c r="K256" s="194"/>
      <c r="L256" s="153"/>
      <c r="M256" s="174"/>
      <c r="N256" s="194"/>
      <c r="O256" s="153"/>
      <c r="P256" s="174"/>
      <c r="Q256" s="194"/>
      <c r="R256" s="185"/>
      <c r="S256" s="186"/>
    </row>
    <row r="257" ht="15.75" customHeight="1">
      <c r="A257" s="188" t="s">
        <v>459</v>
      </c>
      <c r="B257" s="189" t="s">
        <v>471</v>
      </c>
      <c r="C257" s="172"/>
      <c r="D257" s="188" t="s">
        <v>472</v>
      </c>
      <c r="E257" s="188" t="s">
        <v>398</v>
      </c>
      <c r="F257" s="188" t="s">
        <v>456</v>
      </c>
      <c r="G257" s="188" t="s">
        <v>464</v>
      </c>
      <c r="H257" s="189" t="s">
        <v>408</v>
      </c>
      <c r="I257" s="148"/>
      <c r="J257" s="172"/>
      <c r="K257" s="190" t="s">
        <v>409</v>
      </c>
      <c r="L257" s="189" t="s">
        <v>410</v>
      </c>
      <c r="M257" s="172"/>
      <c r="N257" s="191">
        <v>44197.0</v>
      </c>
      <c r="O257" s="192" t="s">
        <v>404</v>
      </c>
      <c r="P257" s="172"/>
      <c r="Q257" s="188" t="s">
        <v>411</v>
      </c>
      <c r="R257" s="185"/>
      <c r="S257" s="186"/>
    </row>
    <row r="258" ht="15.75" customHeight="1">
      <c r="A258" s="193"/>
      <c r="B258" s="176"/>
      <c r="C258" s="152"/>
      <c r="D258" s="193"/>
      <c r="E258" s="193"/>
      <c r="F258" s="193"/>
      <c r="G258" s="193"/>
      <c r="H258" s="176"/>
      <c r="J258" s="152"/>
      <c r="K258" s="193"/>
      <c r="L258" s="176"/>
      <c r="M258" s="152"/>
      <c r="N258" s="193"/>
      <c r="O258" s="176"/>
      <c r="P258" s="152"/>
      <c r="Q258" s="193"/>
      <c r="R258" s="185"/>
      <c r="S258" s="186"/>
    </row>
    <row r="259" ht="15.75" customHeight="1">
      <c r="A259" s="193"/>
      <c r="B259" s="176"/>
      <c r="C259" s="152"/>
      <c r="D259" s="193"/>
      <c r="E259" s="193"/>
      <c r="F259" s="193"/>
      <c r="G259" s="193"/>
      <c r="H259" s="176"/>
      <c r="J259" s="152"/>
      <c r="K259" s="193"/>
      <c r="L259" s="176"/>
      <c r="M259" s="152"/>
      <c r="N259" s="193"/>
      <c r="O259" s="176"/>
      <c r="P259" s="152"/>
      <c r="Q259" s="193"/>
      <c r="R259" s="185"/>
      <c r="S259" s="186"/>
    </row>
    <row r="260" ht="15.75" customHeight="1">
      <c r="A260" s="193"/>
      <c r="B260" s="176"/>
      <c r="C260" s="152"/>
      <c r="D260" s="193"/>
      <c r="E260" s="193"/>
      <c r="F260" s="193"/>
      <c r="G260" s="193"/>
      <c r="H260" s="176"/>
      <c r="J260" s="152"/>
      <c r="K260" s="193"/>
      <c r="L260" s="176"/>
      <c r="M260" s="152"/>
      <c r="N260" s="193"/>
      <c r="O260" s="176"/>
      <c r="P260" s="152"/>
      <c r="Q260" s="193"/>
      <c r="R260" s="185"/>
      <c r="S260" s="186"/>
    </row>
    <row r="261" ht="15.75" customHeight="1">
      <c r="A261" s="193"/>
      <c r="B261" s="176"/>
      <c r="C261" s="152"/>
      <c r="D261" s="193"/>
      <c r="E261" s="193"/>
      <c r="F261" s="193"/>
      <c r="G261" s="193"/>
      <c r="H261" s="176"/>
      <c r="J261" s="152"/>
      <c r="K261" s="193"/>
      <c r="L261" s="176"/>
      <c r="M261" s="152"/>
      <c r="N261" s="193"/>
      <c r="O261" s="176"/>
      <c r="P261" s="152"/>
      <c r="Q261" s="193"/>
      <c r="R261" s="185"/>
      <c r="S261" s="186"/>
    </row>
    <row r="262" ht="15.75" customHeight="1">
      <c r="A262" s="193"/>
      <c r="B262" s="176"/>
      <c r="C262" s="152"/>
      <c r="D262" s="193"/>
      <c r="E262" s="193"/>
      <c r="F262" s="193"/>
      <c r="G262" s="193"/>
      <c r="H262" s="176"/>
      <c r="J262" s="152"/>
      <c r="K262" s="193"/>
      <c r="L262" s="176"/>
      <c r="M262" s="152"/>
      <c r="N262" s="193"/>
      <c r="O262" s="176"/>
      <c r="P262" s="152"/>
      <c r="Q262" s="193"/>
      <c r="R262" s="185"/>
      <c r="S262" s="186"/>
    </row>
    <row r="263" ht="15.75" customHeight="1">
      <c r="A263" s="195"/>
      <c r="B263" s="196"/>
      <c r="C263" s="11"/>
      <c r="D263" s="195"/>
      <c r="E263" s="195"/>
      <c r="F263" s="195"/>
      <c r="G263" s="195"/>
      <c r="H263" s="196"/>
      <c r="I263" s="10"/>
      <c r="J263" s="11"/>
      <c r="K263" s="193"/>
      <c r="L263" s="196"/>
      <c r="M263" s="11"/>
      <c r="N263" s="195"/>
      <c r="O263" s="196"/>
      <c r="P263" s="11"/>
      <c r="Q263" s="195"/>
      <c r="R263" s="185"/>
      <c r="S263" s="186"/>
    </row>
    <row r="264" ht="72.0" customHeight="1">
      <c r="A264" s="197" t="s">
        <v>427</v>
      </c>
      <c r="B264" s="189">
        <v>15327.0</v>
      </c>
      <c r="C264" s="172"/>
      <c r="D264" s="188" t="s">
        <v>473</v>
      </c>
      <c r="E264" s="188" t="s">
        <v>398</v>
      </c>
      <c r="F264" s="198" t="s">
        <v>474</v>
      </c>
      <c r="G264" s="198" t="s">
        <v>475</v>
      </c>
      <c r="H264" s="199" t="s">
        <v>476</v>
      </c>
      <c r="I264" s="23"/>
      <c r="J264" s="24"/>
      <c r="K264" s="198" t="s">
        <v>477</v>
      </c>
      <c r="L264" s="199" t="s">
        <v>403</v>
      </c>
      <c r="M264" s="24"/>
      <c r="N264" s="200"/>
      <c r="O264" s="201">
        <v>44561.0</v>
      </c>
      <c r="P264" s="200"/>
      <c r="Q264" s="198" t="s">
        <v>478</v>
      </c>
      <c r="R264" s="185"/>
      <c r="S264" s="186"/>
    </row>
    <row r="265" ht="72.0" customHeight="1">
      <c r="A265" s="193"/>
      <c r="B265" s="176"/>
      <c r="C265" s="152"/>
      <c r="D265" s="193"/>
      <c r="E265" s="193"/>
      <c r="F265" s="198" t="s">
        <v>479</v>
      </c>
      <c r="G265" s="198" t="s">
        <v>480</v>
      </c>
      <c r="H265" s="199" t="s">
        <v>481</v>
      </c>
      <c r="I265" s="23"/>
      <c r="J265" s="24"/>
      <c r="K265" s="198" t="s">
        <v>477</v>
      </c>
      <c r="L265" s="199" t="s">
        <v>482</v>
      </c>
      <c r="M265" s="24"/>
      <c r="N265" s="200"/>
      <c r="O265" s="201">
        <v>44561.0</v>
      </c>
      <c r="P265" s="200"/>
      <c r="Q265" s="198" t="s">
        <v>478</v>
      </c>
      <c r="R265" s="185"/>
      <c r="S265" s="186"/>
    </row>
    <row r="266" ht="60.0" customHeight="1">
      <c r="A266" s="194"/>
      <c r="B266" s="153"/>
      <c r="C266" s="174"/>
      <c r="D266" s="194"/>
      <c r="E266" s="194"/>
      <c r="F266" s="198" t="s">
        <v>483</v>
      </c>
      <c r="G266" s="198" t="s">
        <v>484</v>
      </c>
      <c r="H266" s="199" t="s">
        <v>485</v>
      </c>
      <c r="I266" s="23"/>
      <c r="J266" s="24"/>
      <c r="K266" s="198" t="s">
        <v>416</v>
      </c>
      <c r="L266" s="199" t="s">
        <v>486</v>
      </c>
      <c r="M266" s="24"/>
      <c r="N266" s="200"/>
      <c r="O266" s="201">
        <v>44561.0</v>
      </c>
      <c r="P266" s="200"/>
      <c r="Q266" s="198" t="s">
        <v>478</v>
      </c>
      <c r="R266" s="185"/>
      <c r="S266" s="186"/>
    </row>
    <row r="267" ht="72.0" customHeight="1">
      <c r="A267" s="197" t="s">
        <v>427</v>
      </c>
      <c r="B267" s="189">
        <v>15329.0</v>
      </c>
      <c r="C267" s="172"/>
      <c r="D267" s="188" t="s">
        <v>487</v>
      </c>
      <c r="E267" s="188" t="s">
        <v>398</v>
      </c>
      <c r="F267" s="198" t="s">
        <v>474</v>
      </c>
      <c r="G267" s="198" t="s">
        <v>475</v>
      </c>
      <c r="H267" s="199" t="s">
        <v>488</v>
      </c>
      <c r="I267" s="23"/>
      <c r="J267" s="24"/>
      <c r="K267" s="198" t="s">
        <v>477</v>
      </c>
      <c r="L267" s="199" t="s">
        <v>403</v>
      </c>
      <c r="M267" s="24"/>
      <c r="N267" s="200"/>
      <c r="O267" s="201">
        <v>44561.0</v>
      </c>
      <c r="P267" s="200"/>
      <c r="Q267" s="198" t="s">
        <v>478</v>
      </c>
      <c r="R267" s="185"/>
      <c r="S267" s="186"/>
    </row>
    <row r="268" ht="72.0" customHeight="1">
      <c r="A268" s="194"/>
      <c r="B268" s="153"/>
      <c r="C268" s="174"/>
      <c r="D268" s="194"/>
      <c r="E268" s="194"/>
      <c r="F268" s="198" t="s">
        <v>489</v>
      </c>
      <c r="G268" s="198" t="s">
        <v>490</v>
      </c>
      <c r="H268" s="199" t="s">
        <v>491</v>
      </c>
      <c r="I268" s="23"/>
      <c r="J268" s="24"/>
      <c r="K268" s="198" t="s">
        <v>416</v>
      </c>
      <c r="L268" s="199" t="s">
        <v>486</v>
      </c>
      <c r="M268" s="24"/>
      <c r="N268" s="200"/>
      <c r="O268" s="201">
        <v>44561.0</v>
      </c>
      <c r="P268" s="200"/>
      <c r="Q268" s="198" t="s">
        <v>478</v>
      </c>
      <c r="R268" s="185"/>
      <c r="S268" s="186"/>
    </row>
    <row r="269" ht="72.0" customHeight="1">
      <c r="A269" s="197" t="s">
        <v>427</v>
      </c>
      <c r="B269" s="189">
        <v>15332.0</v>
      </c>
      <c r="C269" s="172"/>
      <c r="D269" s="188" t="s">
        <v>492</v>
      </c>
      <c r="E269" s="188" t="s">
        <v>398</v>
      </c>
      <c r="F269" s="198" t="s">
        <v>474</v>
      </c>
      <c r="G269" s="198" t="s">
        <v>475</v>
      </c>
      <c r="H269" s="199" t="s">
        <v>476</v>
      </c>
      <c r="I269" s="23"/>
      <c r="J269" s="24"/>
      <c r="K269" s="198" t="s">
        <v>477</v>
      </c>
      <c r="L269" s="199" t="s">
        <v>403</v>
      </c>
      <c r="M269" s="24"/>
      <c r="N269" s="200"/>
      <c r="O269" s="201">
        <v>44561.0</v>
      </c>
      <c r="P269" s="200"/>
      <c r="Q269" s="202" t="s">
        <v>478</v>
      </c>
      <c r="R269" s="185"/>
      <c r="S269" s="186"/>
    </row>
    <row r="270" ht="72.0" customHeight="1">
      <c r="A270" s="193"/>
      <c r="B270" s="176"/>
      <c r="C270" s="152"/>
      <c r="D270" s="193"/>
      <c r="E270" s="193"/>
      <c r="F270" s="198" t="s">
        <v>479</v>
      </c>
      <c r="G270" s="198" t="s">
        <v>480</v>
      </c>
      <c r="H270" s="199" t="s">
        <v>493</v>
      </c>
      <c r="I270" s="23"/>
      <c r="J270" s="24"/>
      <c r="K270" s="198" t="s">
        <v>477</v>
      </c>
      <c r="L270" s="199" t="s">
        <v>482</v>
      </c>
      <c r="M270" s="24"/>
      <c r="N270" s="200"/>
      <c r="O270" s="201">
        <v>44561.0</v>
      </c>
      <c r="P270" s="200"/>
      <c r="Q270" s="202" t="s">
        <v>478</v>
      </c>
      <c r="R270" s="185"/>
      <c r="S270" s="186"/>
    </row>
    <row r="271" ht="60.0" customHeight="1">
      <c r="A271" s="194"/>
      <c r="B271" s="153"/>
      <c r="C271" s="174"/>
      <c r="D271" s="194"/>
      <c r="E271" s="194"/>
      <c r="F271" s="198" t="s">
        <v>494</v>
      </c>
      <c r="G271" s="198" t="s">
        <v>495</v>
      </c>
      <c r="H271" s="199" t="s">
        <v>496</v>
      </c>
      <c r="I271" s="23"/>
      <c r="J271" s="24"/>
      <c r="K271" s="198" t="s">
        <v>416</v>
      </c>
      <c r="L271" s="199" t="s">
        <v>486</v>
      </c>
      <c r="M271" s="24"/>
      <c r="N271" s="200"/>
      <c r="O271" s="201">
        <v>44561.0</v>
      </c>
      <c r="P271" s="200"/>
      <c r="Q271" s="202" t="s">
        <v>478</v>
      </c>
      <c r="R271" s="185"/>
      <c r="S271" s="186"/>
    </row>
    <row r="272" ht="72.0" customHeight="1">
      <c r="A272" s="197" t="s">
        <v>427</v>
      </c>
      <c r="B272" s="189">
        <v>15335.0</v>
      </c>
      <c r="C272" s="172"/>
      <c r="D272" s="188" t="s">
        <v>497</v>
      </c>
      <c r="E272" s="188" t="s">
        <v>398</v>
      </c>
      <c r="F272" s="198" t="s">
        <v>474</v>
      </c>
      <c r="G272" s="198" t="s">
        <v>475</v>
      </c>
      <c r="H272" s="199" t="s">
        <v>476</v>
      </c>
      <c r="I272" s="23"/>
      <c r="J272" s="24"/>
      <c r="K272" s="198" t="s">
        <v>477</v>
      </c>
      <c r="L272" s="199" t="s">
        <v>403</v>
      </c>
      <c r="M272" s="24"/>
      <c r="N272" s="200"/>
      <c r="O272" s="201">
        <v>44561.0</v>
      </c>
      <c r="P272" s="200"/>
      <c r="Q272" s="198" t="s">
        <v>478</v>
      </c>
      <c r="R272" s="185"/>
      <c r="S272" s="186"/>
    </row>
    <row r="273" ht="72.0" customHeight="1">
      <c r="A273" s="194"/>
      <c r="B273" s="153"/>
      <c r="C273" s="174"/>
      <c r="D273" s="194"/>
      <c r="E273" s="194"/>
      <c r="F273" s="198" t="s">
        <v>479</v>
      </c>
      <c r="G273" s="198" t="s">
        <v>480</v>
      </c>
      <c r="H273" s="199" t="s">
        <v>498</v>
      </c>
      <c r="I273" s="23"/>
      <c r="J273" s="24"/>
      <c r="K273" s="198" t="s">
        <v>477</v>
      </c>
      <c r="L273" s="199" t="s">
        <v>482</v>
      </c>
      <c r="M273" s="24"/>
      <c r="N273" s="200"/>
      <c r="O273" s="201">
        <v>44561.0</v>
      </c>
      <c r="P273" s="200"/>
      <c r="Q273" s="198" t="s">
        <v>478</v>
      </c>
      <c r="R273" s="185"/>
      <c r="S273" s="186"/>
    </row>
    <row r="274" ht="15.75" customHeight="1">
      <c r="A274" s="203" t="s">
        <v>427</v>
      </c>
      <c r="B274" s="199">
        <v>30110.0</v>
      </c>
      <c r="C274" s="24"/>
      <c r="D274" s="198" t="s">
        <v>499</v>
      </c>
      <c r="E274" s="198" t="s">
        <v>398</v>
      </c>
      <c r="F274" s="198" t="s">
        <v>500</v>
      </c>
      <c r="G274" s="198" t="s">
        <v>501</v>
      </c>
      <c r="H274" s="199" t="s">
        <v>502</v>
      </c>
      <c r="I274" s="23"/>
      <c r="J274" s="24"/>
      <c r="K274" s="198" t="s">
        <v>416</v>
      </c>
      <c r="L274" s="199" t="s">
        <v>503</v>
      </c>
      <c r="M274" s="24"/>
      <c r="N274" s="200"/>
      <c r="O274" s="201">
        <v>44561.0</v>
      </c>
      <c r="P274" s="200"/>
      <c r="Q274" s="198" t="s">
        <v>478</v>
      </c>
      <c r="R274" s="185"/>
      <c r="S274" s="186"/>
    </row>
    <row r="275" ht="15.75" customHeight="1">
      <c r="A275" s="203" t="s">
        <v>427</v>
      </c>
      <c r="B275" s="199">
        <v>30118.0</v>
      </c>
      <c r="C275" s="24"/>
      <c r="D275" s="198" t="s">
        <v>504</v>
      </c>
      <c r="E275" s="198" t="s">
        <v>398</v>
      </c>
      <c r="F275" s="198" t="s">
        <v>505</v>
      </c>
      <c r="G275" s="198" t="s">
        <v>506</v>
      </c>
      <c r="H275" s="199" t="s">
        <v>507</v>
      </c>
      <c r="I275" s="23"/>
      <c r="J275" s="24"/>
      <c r="K275" s="198" t="s">
        <v>416</v>
      </c>
      <c r="L275" s="199" t="s">
        <v>486</v>
      </c>
      <c r="M275" s="24"/>
      <c r="N275" s="200"/>
      <c r="O275" s="201">
        <v>44561.0</v>
      </c>
      <c r="P275" s="200"/>
      <c r="Q275" s="198" t="s">
        <v>478</v>
      </c>
      <c r="R275" s="185"/>
      <c r="S275" s="186"/>
    </row>
    <row r="276" ht="15.75" customHeight="1">
      <c r="A276" s="203" t="s">
        <v>427</v>
      </c>
      <c r="B276" s="199">
        <v>30148.0</v>
      </c>
      <c r="C276" s="24"/>
      <c r="D276" s="198" t="s">
        <v>508</v>
      </c>
      <c r="E276" s="198" t="s">
        <v>398</v>
      </c>
      <c r="F276" s="198" t="s">
        <v>509</v>
      </c>
      <c r="G276" s="198" t="s">
        <v>510</v>
      </c>
      <c r="H276" s="199" t="s">
        <v>511</v>
      </c>
      <c r="I276" s="23"/>
      <c r="J276" s="24"/>
      <c r="K276" s="198" t="s">
        <v>416</v>
      </c>
      <c r="L276" s="199" t="s">
        <v>486</v>
      </c>
      <c r="M276" s="24"/>
      <c r="N276" s="200"/>
      <c r="O276" s="201">
        <v>44561.0</v>
      </c>
      <c r="P276" s="200"/>
      <c r="Q276" s="198" t="s">
        <v>478</v>
      </c>
      <c r="R276" s="185"/>
      <c r="S276" s="186"/>
    </row>
    <row r="277" ht="15.75" customHeight="1">
      <c r="A277" s="203" t="s">
        <v>427</v>
      </c>
      <c r="B277" s="199">
        <v>33878.0</v>
      </c>
      <c r="C277" s="24"/>
      <c r="D277" s="198" t="s">
        <v>512</v>
      </c>
      <c r="E277" s="198" t="s">
        <v>398</v>
      </c>
      <c r="F277" s="198" t="s">
        <v>479</v>
      </c>
      <c r="G277" s="198" t="s">
        <v>513</v>
      </c>
      <c r="H277" s="199" t="s">
        <v>498</v>
      </c>
      <c r="I277" s="23"/>
      <c r="J277" s="24"/>
      <c r="K277" s="198" t="s">
        <v>477</v>
      </c>
      <c r="L277" s="199" t="s">
        <v>482</v>
      </c>
      <c r="M277" s="24"/>
      <c r="N277" s="200"/>
      <c r="O277" s="201">
        <v>44561.0</v>
      </c>
      <c r="P277" s="200"/>
      <c r="Q277" s="202" t="s">
        <v>478</v>
      </c>
      <c r="R277" s="185"/>
      <c r="S277" s="186"/>
    </row>
    <row r="278" ht="15.75" customHeight="1">
      <c r="A278" s="203" t="s">
        <v>427</v>
      </c>
      <c r="B278" s="199">
        <v>15165.0</v>
      </c>
      <c r="C278" s="24"/>
      <c r="D278" s="198" t="s">
        <v>514</v>
      </c>
      <c r="E278" s="198" t="s">
        <v>398</v>
      </c>
      <c r="F278" s="198" t="s">
        <v>515</v>
      </c>
      <c r="G278" s="198" t="s">
        <v>516</v>
      </c>
      <c r="H278" s="199" t="s">
        <v>401</v>
      </c>
      <c r="I278" s="23"/>
      <c r="J278" s="24"/>
      <c r="K278" s="198" t="s">
        <v>477</v>
      </c>
      <c r="L278" s="199" t="s">
        <v>403</v>
      </c>
      <c r="M278" s="24"/>
      <c r="N278" s="200"/>
      <c r="O278" s="201">
        <v>44561.0</v>
      </c>
      <c r="P278" s="200"/>
      <c r="Q278" s="198" t="s">
        <v>478</v>
      </c>
      <c r="R278" s="185"/>
      <c r="S278" s="186"/>
    </row>
    <row r="279" ht="15.75" customHeight="1">
      <c r="A279" s="203" t="s">
        <v>427</v>
      </c>
      <c r="B279" s="199">
        <v>15167.0</v>
      </c>
      <c r="C279" s="24"/>
      <c r="D279" s="198" t="s">
        <v>517</v>
      </c>
      <c r="E279" s="198" t="s">
        <v>398</v>
      </c>
      <c r="F279" s="198" t="s">
        <v>515</v>
      </c>
      <c r="G279" s="198" t="s">
        <v>516</v>
      </c>
      <c r="H279" s="199" t="s">
        <v>401</v>
      </c>
      <c r="I279" s="23"/>
      <c r="J279" s="24"/>
      <c r="K279" s="198" t="s">
        <v>477</v>
      </c>
      <c r="L279" s="199" t="s">
        <v>403</v>
      </c>
      <c r="M279" s="24"/>
      <c r="N279" s="200"/>
      <c r="O279" s="201">
        <v>44561.0</v>
      </c>
      <c r="P279" s="200"/>
      <c r="Q279" s="198" t="s">
        <v>478</v>
      </c>
      <c r="R279" s="185"/>
      <c r="S279" s="186"/>
    </row>
    <row r="280" ht="15.75" customHeight="1">
      <c r="A280" s="203" t="s">
        <v>427</v>
      </c>
      <c r="B280" s="199">
        <v>28759.0</v>
      </c>
      <c r="C280" s="24"/>
      <c r="D280" s="198" t="s">
        <v>518</v>
      </c>
      <c r="E280" s="198" t="s">
        <v>398</v>
      </c>
      <c r="F280" s="198" t="s">
        <v>515</v>
      </c>
      <c r="G280" s="198" t="s">
        <v>516</v>
      </c>
      <c r="H280" s="199" t="s">
        <v>401</v>
      </c>
      <c r="I280" s="23"/>
      <c r="J280" s="24"/>
      <c r="K280" s="198" t="s">
        <v>477</v>
      </c>
      <c r="L280" s="199" t="s">
        <v>403</v>
      </c>
      <c r="M280" s="24"/>
      <c r="N280" s="200"/>
      <c r="O280" s="201">
        <v>44561.0</v>
      </c>
      <c r="P280" s="200"/>
      <c r="Q280" s="198" t="s">
        <v>478</v>
      </c>
      <c r="R280" s="185"/>
      <c r="S280" s="186"/>
    </row>
    <row r="281" ht="15.75" customHeight="1">
      <c r="A281" s="203" t="s">
        <v>427</v>
      </c>
      <c r="B281" s="199">
        <v>28767.0</v>
      </c>
      <c r="C281" s="24"/>
      <c r="D281" s="198" t="s">
        <v>519</v>
      </c>
      <c r="E281" s="198" t="s">
        <v>398</v>
      </c>
      <c r="F281" s="198" t="s">
        <v>515</v>
      </c>
      <c r="G281" s="198" t="s">
        <v>516</v>
      </c>
      <c r="H281" s="199" t="s">
        <v>401</v>
      </c>
      <c r="I281" s="23"/>
      <c r="J281" s="24"/>
      <c r="K281" s="198" t="s">
        <v>477</v>
      </c>
      <c r="L281" s="199" t="s">
        <v>403</v>
      </c>
      <c r="M281" s="24"/>
      <c r="N281" s="200"/>
      <c r="O281" s="201">
        <v>44561.0</v>
      </c>
      <c r="P281" s="200"/>
      <c r="Q281" s="198" t="s">
        <v>478</v>
      </c>
      <c r="R281" s="185"/>
      <c r="S281" s="186"/>
    </row>
    <row r="282" ht="15.75" customHeight="1">
      <c r="A282" s="203" t="s">
        <v>427</v>
      </c>
      <c r="B282" s="199">
        <v>28916.0</v>
      </c>
      <c r="C282" s="24"/>
      <c r="D282" s="198" t="s">
        <v>520</v>
      </c>
      <c r="E282" s="198" t="s">
        <v>398</v>
      </c>
      <c r="F282" s="198" t="s">
        <v>515</v>
      </c>
      <c r="G282" s="198" t="s">
        <v>516</v>
      </c>
      <c r="H282" s="199" t="s">
        <v>401</v>
      </c>
      <c r="I282" s="23"/>
      <c r="J282" s="24"/>
      <c r="K282" s="198" t="s">
        <v>477</v>
      </c>
      <c r="L282" s="199" t="s">
        <v>403</v>
      </c>
      <c r="M282" s="24"/>
      <c r="N282" s="200"/>
      <c r="O282" s="201">
        <v>44561.0</v>
      </c>
      <c r="P282" s="200"/>
      <c r="Q282" s="198" t="s">
        <v>478</v>
      </c>
      <c r="R282" s="185"/>
      <c r="S282" s="186"/>
    </row>
    <row r="283" ht="15.75" customHeight="1">
      <c r="A283" s="203" t="s">
        <v>427</v>
      </c>
      <c r="B283" s="199">
        <v>29138.0</v>
      </c>
      <c r="C283" s="24"/>
      <c r="D283" s="198" t="s">
        <v>521</v>
      </c>
      <c r="E283" s="198" t="s">
        <v>398</v>
      </c>
      <c r="F283" s="198" t="s">
        <v>515</v>
      </c>
      <c r="G283" s="198" t="s">
        <v>516</v>
      </c>
      <c r="H283" s="199" t="s">
        <v>401</v>
      </c>
      <c r="I283" s="23"/>
      <c r="J283" s="24"/>
      <c r="K283" s="198" t="s">
        <v>477</v>
      </c>
      <c r="L283" s="199" t="s">
        <v>403</v>
      </c>
      <c r="M283" s="24"/>
      <c r="N283" s="200"/>
      <c r="O283" s="201">
        <v>44561.0</v>
      </c>
      <c r="P283" s="200"/>
      <c r="Q283" s="198" t="s">
        <v>478</v>
      </c>
      <c r="R283" s="185"/>
      <c r="S283" s="186"/>
    </row>
    <row r="284" ht="15.75" customHeight="1">
      <c r="A284" s="203" t="s">
        <v>427</v>
      </c>
      <c r="B284" s="199">
        <v>29189.0</v>
      </c>
      <c r="C284" s="24"/>
      <c r="D284" s="198" t="s">
        <v>522</v>
      </c>
      <c r="E284" s="198" t="s">
        <v>398</v>
      </c>
      <c r="F284" s="198" t="s">
        <v>515</v>
      </c>
      <c r="G284" s="198" t="s">
        <v>516</v>
      </c>
      <c r="H284" s="199" t="s">
        <v>401</v>
      </c>
      <c r="I284" s="23"/>
      <c r="J284" s="24"/>
      <c r="K284" s="198" t="s">
        <v>477</v>
      </c>
      <c r="L284" s="199" t="s">
        <v>403</v>
      </c>
      <c r="M284" s="24"/>
      <c r="N284" s="200"/>
      <c r="O284" s="201">
        <v>44561.0</v>
      </c>
      <c r="P284" s="200"/>
      <c r="Q284" s="198" t="s">
        <v>478</v>
      </c>
      <c r="R284" s="185"/>
      <c r="S284" s="186"/>
    </row>
    <row r="285" ht="15.75" customHeight="1">
      <c r="A285" s="203" t="s">
        <v>427</v>
      </c>
      <c r="B285" s="199">
        <v>29246.0</v>
      </c>
      <c r="C285" s="24"/>
      <c r="D285" s="198" t="s">
        <v>523</v>
      </c>
      <c r="E285" s="198" t="s">
        <v>398</v>
      </c>
      <c r="F285" s="198" t="s">
        <v>515</v>
      </c>
      <c r="G285" s="198" t="s">
        <v>516</v>
      </c>
      <c r="H285" s="199" t="s">
        <v>401</v>
      </c>
      <c r="I285" s="23"/>
      <c r="J285" s="24"/>
      <c r="K285" s="198" t="s">
        <v>477</v>
      </c>
      <c r="L285" s="199" t="s">
        <v>403</v>
      </c>
      <c r="M285" s="24"/>
      <c r="N285" s="200"/>
      <c r="O285" s="201">
        <v>44561.0</v>
      </c>
      <c r="P285" s="200"/>
      <c r="Q285" s="198" t="s">
        <v>478</v>
      </c>
      <c r="R285" s="185"/>
      <c r="S285" s="186"/>
    </row>
    <row r="286" ht="106.5" customHeight="1">
      <c r="A286" s="203" t="s">
        <v>427</v>
      </c>
      <c r="B286" s="199">
        <v>29723.0</v>
      </c>
      <c r="C286" s="24"/>
      <c r="D286" s="198" t="s">
        <v>524</v>
      </c>
      <c r="E286" s="198" t="s">
        <v>398</v>
      </c>
      <c r="F286" s="198" t="s">
        <v>515</v>
      </c>
      <c r="G286" s="198" t="s">
        <v>516</v>
      </c>
      <c r="H286" s="199" t="s">
        <v>401</v>
      </c>
      <c r="I286" s="23"/>
      <c r="J286" s="24"/>
      <c r="K286" s="198" t="s">
        <v>477</v>
      </c>
      <c r="L286" s="199" t="s">
        <v>403</v>
      </c>
      <c r="M286" s="24"/>
      <c r="N286" s="200"/>
      <c r="O286" s="201">
        <v>44561.0</v>
      </c>
      <c r="P286" s="200"/>
      <c r="Q286" s="198" t="s">
        <v>478</v>
      </c>
      <c r="R286" s="185"/>
      <c r="S286" s="186"/>
    </row>
    <row r="287" ht="115.5" customHeight="1">
      <c r="A287" s="203" t="s">
        <v>427</v>
      </c>
      <c r="B287" s="199">
        <v>29755.0</v>
      </c>
      <c r="C287" s="24"/>
      <c r="D287" s="198" t="s">
        <v>525</v>
      </c>
      <c r="E287" s="198" t="s">
        <v>398</v>
      </c>
      <c r="F287" s="198" t="s">
        <v>515</v>
      </c>
      <c r="G287" s="198" t="s">
        <v>516</v>
      </c>
      <c r="H287" s="199" t="s">
        <v>401</v>
      </c>
      <c r="I287" s="23"/>
      <c r="J287" s="24"/>
      <c r="K287" s="198" t="s">
        <v>477</v>
      </c>
      <c r="L287" s="199" t="s">
        <v>403</v>
      </c>
      <c r="M287" s="24"/>
      <c r="N287" s="200"/>
      <c r="O287" s="201">
        <v>44561.0</v>
      </c>
      <c r="P287" s="200"/>
      <c r="Q287" s="198" t="s">
        <v>478</v>
      </c>
      <c r="R287" s="185"/>
      <c r="S287" s="186"/>
    </row>
    <row r="288" ht="117.75" customHeight="1">
      <c r="A288" s="203" t="s">
        <v>427</v>
      </c>
      <c r="B288" s="199">
        <v>29760.0</v>
      </c>
      <c r="C288" s="24"/>
      <c r="D288" s="198" t="s">
        <v>526</v>
      </c>
      <c r="E288" s="198" t="s">
        <v>398</v>
      </c>
      <c r="F288" s="198" t="s">
        <v>515</v>
      </c>
      <c r="G288" s="198" t="s">
        <v>516</v>
      </c>
      <c r="H288" s="199" t="s">
        <v>401</v>
      </c>
      <c r="I288" s="23"/>
      <c r="J288" s="24"/>
      <c r="K288" s="198" t="s">
        <v>477</v>
      </c>
      <c r="L288" s="199" t="s">
        <v>403</v>
      </c>
      <c r="M288" s="24"/>
      <c r="N288" s="200"/>
      <c r="O288" s="201">
        <v>44561.0</v>
      </c>
      <c r="P288" s="200"/>
      <c r="Q288" s="198" t="s">
        <v>478</v>
      </c>
      <c r="R288" s="185"/>
      <c r="S288" s="186"/>
    </row>
    <row r="289" ht="15.75" customHeight="1">
      <c r="A289" s="185"/>
      <c r="B289" s="185"/>
      <c r="C289" s="185"/>
      <c r="D289" s="185"/>
      <c r="E289" s="185"/>
      <c r="F289" s="185"/>
      <c r="G289" s="204"/>
      <c r="H289" s="185"/>
      <c r="I289" s="185"/>
      <c r="J289" s="185"/>
      <c r="K289" s="185"/>
      <c r="L289" s="185"/>
      <c r="M289" s="185"/>
      <c r="N289" s="185"/>
      <c r="O289" s="185"/>
      <c r="P289" s="185"/>
      <c r="Q289" s="185"/>
      <c r="R289" s="185"/>
      <c r="S289" s="186"/>
    </row>
    <row r="290" ht="15.75" customHeight="1">
      <c r="A290" s="185"/>
      <c r="B290" s="185"/>
      <c r="C290" s="185"/>
      <c r="D290" s="185"/>
      <c r="E290" s="185"/>
      <c r="F290" s="185"/>
      <c r="G290" s="204"/>
      <c r="H290" s="185"/>
      <c r="I290" s="185"/>
      <c r="J290" s="185"/>
      <c r="K290" s="185"/>
      <c r="L290" s="185"/>
      <c r="M290" s="185"/>
      <c r="N290" s="185"/>
      <c r="O290" s="185"/>
      <c r="P290" s="185"/>
      <c r="Q290" s="185"/>
      <c r="R290" s="185"/>
      <c r="S290" s="186"/>
    </row>
    <row r="291" ht="15.75" customHeight="1">
      <c r="A291" s="185"/>
      <c r="B291" s="185"/>
      <c r="C291" s="185"/>
      <c r="D291" s="185"/>
      <c r="E291" s="185"/>
      <c r="F291" s="185"/>
      <c r="G291" s="204"/>
      <c r="H291" s="185"/>
      <c r="I291" s="185"/>
      <c r="J291" s="185"/>
      <c r="K291" s="185"/>
      <c r="L291" s="185"/>
      <c r="M291" s="185"/>
      <c r="N291" s="185"/>
      <c r="O291" s="185"/>
      <c r="P291" s="185"/>
      <c r="Q291" s="185"/>
      <c r="R291" s="185"/>
      <c r="S291" s="186"/>
    </row>
    <row r="292" ht="15.75" customHeight="1">
      <c r="A292" s="185"/>
      <c r="B292" s="185"/>
      <c r="C292" s="185"/>
      <c r="D292" s="185"/>
      <c r="E292" s="185"/>
      <c r="F292" s="185"/>
      <c r="G292" s="204"/>
      <c r="H292" s="185"/>
      <c r="I292" s="185"/>
      <c r="J292" s="185"/>
      <c r="K292" s="185"/>
      <c r="L292" s="185"/>
      <c r="M292" s="185"/>
      <c r="N292" s="185"/>
      <c r="O292" s="185"/>
      <c r="P292" s="185"/>
      <c r="Q292" s="185"/>
      <c r="R292" s="185"/>
      <c r="S292" s="186"/>
    </row>
    <row r="293" ht="15.75" customHeight="1">
      <c r="A293" s="185"/>
      <c r="B293" s="185"/>
      <c r="C293" s="185"/>
      <c r="D293" s="185"/>
      <c r="E293" s="185"/>
      <c r="F293" s="185"/>
      <c r="G293" s="204"/>
      <c r="H293" s="185"/>
      <c r="I293" s="185"/>
      <c r="J293" s="185"/>
      <c r="K293" s="185"/>
      <c r="L293" s="185"/>
      <c r="M293" s="185"/>
      <c r="N293" s="185"/>
      <c r="O293" s="185"/>
      <c r="P293" s="185"/>
      <c r="Q293" s="185"/>
      <c r="R293" s="185"/>
      <c r="S293" s="186"/>
    </row>
    <row r="294" ht="15.75" customHeight="1">
      <c r="A294" s="185"/>
      <c r="B294" s="185"/>
      <c r="C294" s="185"/>
      <c r="D294" s="185"/>
      <c r="E294" s="185"/>
      <c r="F294" s="185"/>
      <c r="G294" s="204"/>
      <c r="H294" s="185"/>
      <c r="I294" s="185"/>
      <c r="J294" s="185"/>
      <c r="K294" s="185"/>
      <c r="L294" s="185"/>
      <c r="M294" s="185"/>
      <c r="N294" s="185"/>
      <c r="O294" s="185"/>
      <c r="P294" s="185"/>
      <c r="Q294" s="185"/>
      <c r="R294" s="185"/>
      <c r="S294" s="186"/>
    </row>
    <row r="295" ht="15.75" customHeight="1">
      <c r="A295" s="185"/>
      <c r="B295" s="185"/>
      <c r="C295" s="185"/>
      <c r="D295" s="185"/>
      <c r="E295" s="185"/>
      <c r="F295" s="185"/>
      <c r="G295" s="204"/>
      <c r="H295" s="185"/>
      <c r="I295" s="185"/>
      <c r="J295" s="185"/>
      <c r="K295" s="185"/>
      <c r="L295" s="185"/>
      <c r="M295" s="185"/>
      <c r="N295" s="185"/>
      <c r="O295" s="185"/>
      <c r="P295" s="185"/>
      <c r="Q295" s="185"/>
      <c r="R295" s="185"/>
      <c r="S295" s="186"/>
    </row>
    <row r="296" ht="15.75" customHeight="1">
      <c r="A296" s="185"/>
      <c r="B296" s="185"/>
      <c r="C296" s="185"/>
      <c r="D296" s="185"/>
      <c r="E296" s="185"/>
      <c r="F296" s="185"/>
      <c r="G296" s="204"/>
      <c r="H296" s="185"/>
      <c r="I296" s="185"/>
      <c r="J296" s="185"/>
      <c r="K296" s="185"/>
      <c r="L296" s="185"/>
      <c r="M296" s="185"/>
      <c r="N296" s="185"/>
      <c r="O296" s="185"/>
      <c r="P296" s="185"/>
      <c r="Q296" s="185"/>
      <c r="R296" s="185"/>
      <c r="S296" s="186"/>
    </row>
    <row r="297" ht="15.75" customHeight="1">
      <c r="A297" s="185"/>
      <c r="B297" s="185"/>
      <c r="C297" s="185"/>
      <c r="D297" s="185"/>
      <c r="E297" s="185"/>
      <c r="F297" s="185"/>
      <c r="G297" s="204"/>
      <c r="H297" s="185"/>
      <c r="I297" s="185"/>
      <c r="J297" s="185"/>
      <c r="K297" s="185"/>
      <c r="L297" s="185"/>
      <c r="M297" s="185"/>
      <c r="N297" s="185"/>
      <c r="O297" s="185"/>
      <c r="P297" s="185"/>
      <c r="Q297" s="185"/>
      <c r="R297" s="185"/>
      <c r="S297" s="186"/>
    </row>
    <row r="298" ht="15.75" customHeight="1">
      <c r="A298" s="185"/>
      <c r="B298" s="185"/>
      <c r="C298" s="185"/>
      <c r="D298" s="185"/>
      <c r="E298" s="185"/>
      <c r="F298" s="185"/>
      <c r="G298" s="204"/>
      <c r="H298" s="185"/>
      <c r="I298" s="185"/>
      <c r="J298" s="185"/>
      <c r="K298" s="185"/>
      <c r="L298" s="185"/>
      <c r="M298" s="185"/>
      <c r="N298" s="185"/>
      <c r="O298" s="185"/>
      <c r="P298" s="185"/>
      <c r="Q298" s="185"/>
      <c r="R298" s="185"/>
      <c r="S298" s="186"/>
    </row>
    <row r="299" ht="15.75" customHeight="1">
      <c r="A299" s="185"/>
      <c r="B299" s="185"/>
      <c r="C299" s="185"/>
      <c r="D299" s="185"/>
      <c r="E299" s="185"/>
      <c r="F299" s="185"/>
      <c r="G299" s="204"/>
      <c r="H299" s="185"/>
      <c r="I299" s="185"/>
      <c r="J299" s="185"/>
      <c r="K299" s="185"/>
      <c r="L299" s="185"/>
      <c r="M299" s="185"/>
      <c r="N299" s="185"/>
      <c r="O299" s="185"/>
      <c r="P299" s="185"/>
      <c r="Q299" s="185"/>
      <c r="R299" s="185"/>
      <c r="S299" s="186"/>
    </row>
    <row r="300" ht="15.75" customHeight="1">
      <c r="A300" s="185"/>
      <c r="B300" s="185"/>
      <c r="C300" s="185"/>
      <c r="D300" s="185"/>
      <c r="E300" s="185"/>
      <c r="F300" s="185"/>
      <c r="G300" s="204"/>
      <c r="H300" s="185"/>
      <c r="I300" s="185"/>
      <c r="J300" s="185"/>
      <c r="K300" s="185"/>
      <c r="L300" s="185"/>
      <c r="M300" s="185"/>
      <c r="N300" s="185"/>
      <c r="O300" s="185"/>
      <c r="P300" s="185"/>
      <c r="Q300" s="185"/>
      <c r="R300" s="185"/>
      <c r="S300" s="186"/>
    </row>
    <row r="301" ht="15.75" customHeight="1">
      <c r="A301" s="185"/>
      <c r="B301" s="185"/>
      <c r="C301" s="185"/>
      <c r="D301" s="185"/>
      <c r="E301" s="185"/>
      <c r="F301" s="185"/>
      <c r="G301" s="204"/>
      <c r="H301" s="185"/>
      <c r="I301" s="185"/>
      <c r="J301" s="185"/>
      <c r="K301" s="185"/>
      <c r="L301" s="185"/>
      <c r="M301" s="185"/>
      <c r="N301" s="185"/>
      <c r="O301" s="185"/>
      <c r="P301" s="185"/>
      <c r="Q301" s="185"/>
      <c r="R301" s="185"/>
      <c r="S301" s="186"/>
    </row>
    <row r="302" ht="15.75" customHeight="1">
      <c r="A302" s="185"/>
      <c r="B302" s="185"/>
      <c r="C302" s="185"/>
      <c r="D302" s="185"/>
      <c r="E302" s="185"/>
      <c r="F302" s="185"/>
      <c r="G302" s="204"/>
      <c r="H302" s="185"/>
      <c r="I302" s="185"/>
      <c r="J302" s="185"/>
      <c r="K302" s="185"/>
      <c r="L302" s="185"/>
      <c r="M302" s="185"/>
      <c r="N302" s="185"/>
      <c r="O302" s="185"/>
      <c r="P302" s="185"/>
      <c r="Q302" s="185"/>
      <c r="R302" s="185"/>
      <c r="S302" s="186"/>
    </row>
    <row r="303" ht="15.75" customHeight="1">
      <c r="A303" s="185"/>
      <c r="B303" s="185"/>
      <c r="C303" s="185"/>
      <c r="D303" s="185"/>
      <c r="E303" s="185"/>
      <c r="F303" s="185"/>
      <c r="G303" s="204"/>
      <c r="H303" s="185"/>
      <c r="I303" s="185"/>
      <c r="J303" s="185"/>
      <c r="K303" s="185"/>
      <c r="L303" s="185"/>
      <c r="M303" s="185"/>
      <c r="N303" s="185"/>
      <c r="O303" s="185"/>
      <c r="P303" s="185"/>
      <c r="Q303" s="185"/>
      <c r="R303" s="185"/>
      <c r="S303" s="186"/>
    </row>
    <row r="304" ht="15.75" customHeight="1">
      <c r="A304" s="185"/>
      <c r="B304" s="185"/>
      <c r="C304" s="185"/>
      <c r="D304" s="185"/>
      <c r="E304" s="185"/>
      <c r="F304" s="185"/>
      <c r="G304" s="204"/>
      <c r="H304" s="185"/>
      <c r="I304" s="185"/>
      <c r="J304" s="185"/>
      <c r="K304" s="185"/>
      <c r="L304" s="185"/>
      <c r="M304" s="185"/>
      <c r="N304" s="185"/>
      <c r="O304" s="185"/>
      <c r="P304" s="185"/>
      <c r="Q304" s="185"/>
      <c r="R304" s="185"/>
      <c r="S304" s="186"/>
    </row>
    <row r="305" ht="15.75" customHeight="1">
      <c r="A305" s="185"/>
      <c r="B305" s="185"/>
      <c r="C305" s="185"/>
      <c r="D305" s="185"/>
      <c r="E305" s="185"/>
      <c r="F305" s="185"/>
      <c r="G305" s="204"/>
      <c r="H305" s="185"/>
      <c r="I305" s="185"/>
      <c r="J305" s="185"/>
      <c r="K305" s="185"/>
      <c r="L305" s="185"/>
      <c r="M305" s="185"/>
      <c r="N305" s="185"/>
      <c r="O305" s="185"/>
      <c r="P305" s="185"/>
      <c r="Q305" s="185"/>
      <c r="R305" s="185"/>
      <c r="S305" s="186"/>
    </row>
    <row r="306" ht="15.75" customHeight="1">
      <c r="A306" s="185"/>
      <c r="B306" s="185"/>
      <c r="C306" s="185"/>
      <c r="D306" s="185"/>
      <c r="E306" s="185"/>
      <c r="F306" s="185"/>
      <c r="G306" s="204"/>
      <c r="H306" s="185"/>
      <c r="I306" s="185"/>
      <c r="J306" s="185"/>
      <c r="K306" s="185"/>
      <c r="L306" s="185"/>
      <c r="M306" s="185"/>
      <c r="N306" s="185"/>
      <c r="O306" s="185"/>
      <c r="P306" s="185"/>
      <c r="Q306" s="185"/>
      <c r="R306" s="185"/>
      <c r="S306" s="186"/>
    </row>
    <row r="307" ht="15.75" customHeight="1">
      <c r="A307" s="185"/>
      <c r="B307" s="185"/>
      <c r="C307" s="185"/>
      <c r="D307" s="185"/>
      <c r="E307" s="185"/>
      <c r="F307" s="185"/>
      <c r="G307" s="204"/>
      <c r="H307" s="185"/>
      <c r="I307" s="185"/>
      <c r="J307" s="185"/>
      <c r="K307" s="185"/>
      <c r="L307" s="185"/>
      <c r="M307" s="185"/>
      <c r="N307" s="185"/>
      <c r="O307" s="185"/>
      <c r="P307" s="185"/>
      <c r="Q307" s="185"/>
      <c r="R307" s="185"/>
      <c r="S307" s="186"/>
    </row>
    <row r="308" ht="15.75" customHeight="1">
      <c r="A308" s="185"/>
      <c r="B308" s="185"/>
      <c r="C308" s="185"/>
      <c r="D308" s="185"/>
      <c r="E308" s="185"/>
      <c r="F308" s="185"/>
      <c r="G308" s="204"/>
      <c r="H308" s="185"/>
      <c r="I308" s="185"/>
      <c r="J308" s="185"/>
      <c r="K308" s="185"/>
      <c r="L308" s="185"/>
      <c r="M308" s="185"/>
      <c r="N308" s="185"/>
      <c r="O308" s="185"/>
      <c r="P308" s="185"/>
      <c r="Q308" s="185"/>
      <c r="R308" s="185"/>
      <c r="S308" s="186"/>
    </row>
    <row r="309" ht="15.75" customHeight="1">
      <c r="A309" s="185"/>
      <c r="B309" s="185"/>
      <c r="C309" s="185"/>
      <c r="D309" s="185"/>
      <c r="E309" s="185"/>
      <c r="F309" s="185"/>
      <c r="G309" s="204"/>
      <c r="H309" s="185"/>
      <c r="I309" s="185"/>
      <c r="J309" s="185"/>
      <c r="K309" s="185"/>
      <c r="L309" s="185"/>
      <c r="M309" s="185"/>
      <c r="N309" s="185"/>
      <c r="O309" s="185"/>
      <c r="P309" s="185"/>
      <c r="Q309" s="185"/>
      <c r="R309" s="185"/>
      <c r="S309" s="186"/>
    </row>
    <row r="310" ht="15.75" customHeight="1">
      <c r="A310" s="185"/>
      <c r="B310" s="185"/>
      <c r="C310" s="185"/>
      <c r="D310" s="185"/>
      <c r="E310" s="185"/>
      <c r="F310" s="185"/>
      <c r="G310" s="204"/>
      <c r="H310" s="185"/>
      <c r="I310" s="185"/>
      <c r="J310" s="185"/>
      <c r="K310" s="185"/>
      <c r="L310" s="185"/>
      <c r="M310" s="185"/>
      <c r="N310" s="185"/>
      <c r="O310" s="185"/>
      <c r="P310" s="185"/>
      <c r="Q310" s="185"/>
      <c r="R310" s="185"/>
      <c r="S310" s="186"/>
    </row>
    <row r="311" ht="15.75" customHeight="1">
      <c r="A311" s="185"/>
      <c r="B311" s="185"/>
      <c r="C311" s="185"/>
      <c r="D311" s="185"/>
      <c r="E311" s="185"/>
      <c r="F311" s="185"/>
      <c r="G311" s="204"/>
      <c r="H311" s="185"/>
      <c r="I311" s="185"/>
      <c r="J311" s="185"/>
      <c r="K311" s="185"/>
      <c r="L311" s="185"/>
      <c r="M311" s="185"/>
      <c r="N311" s="185"/>
      <c r="O311" s="185"/>
      <c r="P311" s="185"/>
      <c r="Q311" s="185"/>
      <c r="R311" s="185"/>
      <c r="S311" s="186"/>
    </row>
    <row r="312" ht="15.75" customHeight="1">
      <c r="A312" s="185"/>
      <c r="B312" s="185"/>
      <c r="C312" s="185"/>
      <c r="D312" s="185"/>
      <c r="E312" s="185"/>
      <c r="F312" s="185"/>
      <c r="G312" s="204"/>
      <c r="H312" s="185"/>
      <c r="I312" s="185"/>
      <c r="J312" s="185"/>
      <c r="K312" s="185"/>
      <c r="L312" s="185"/>
      <c r="M312" s="185"/>
      <c r="N312" s="185"/>
      <c r="O312" s="185"/>
      <c r="P312" s="185"/>
      <c r="Q312" s="185"/>
      <c r="R312" s="185"/>
      <c r="S312" s="186"/>
    </row>
    <row r="313" ht="15.75" customHeight="1">
      <c r="A313" s="185"/>
      <c r="B313" s="185"/>
      <c r="C313" s="185"/>
      <c r="D313" s="185"/>
      <c r="E313" s="185"/>
      <c r="F313" s="185"/>
      <c r="G313" s="204"/>
      <c r="H313" s="185"/>
      <c r="I313" s="185"/>
      <c r="J313" s="185"/>
      <c r="K313" s="185"/>
      <c r="L313" s="185"/>
      <c r="M313" s="185"/>
      <c r="N313" s="185"/>
      <c r="O313" s="185"/>
      <c r="P313" s="185"/>
      <c r="Q313" s="185"/>
      <c r="R313" s="185"/>
      <c r="S313" s="186"/>
    </row>
    <row r="314" ht="15.75" customHeight="1">
      <c r="A314" s="185"/>
      <c r="B314" s="185"/>
      <c r="C314" s="185"/>
      <c r="D314" s="185"/>
      <c r="E314" s="185"/>
      <c r="F314" s="185"/>
      <c r="G314" s="204"/>
      <c r="H314" s="185"/>
      <c r="I314" s="185"/>
      <c r="J314" s="185"/>
      <c r="K314" s="185"/>
      <c r="L314" s="185"/>
      <c r="M314" s="185"/>
      <c r="N314" s="185"/>
      <c r="O314" s="185"/>
      <c r="P314" s="185"/>
      <c r="Q314" s="185"/>
      <c r="R314" s="185"/>
      <c r="S314" s="186"/>
    </row>
    <row r="315" ht="15.75" customHeight="1">
      <c r="A315" s="185"/>
      <c r="B315" s="185"/>
      <c r="C315" s="185"/>
      <c r="D315" s="185"/>
      <c r="E315" s="185"/>
      <c r="F315" s="185"/>
      <c r="G315" s="204"/>
      <c r="H315" s="185"/>
      <c r="I315" s="185"/>
      <c r="J315" s="185"/>
      <c r="K315" s="185"/>
      <c r="L315" s="185"/>
      <c r="M315" s="185"/>
      <c r="N315" s="185"/>
      <c r="O315" s="185"/>
      <c r="P315" s="185"/>
      <c r="Q315" s="185"/>
      <c r="R315" s="185"/>
      <c r="S315" s="186"/>
    </row>
    <row r="316" ht="15.75" customHeight="1">
      <c r="A316" s="185"/>
      <c r="B316" s="185"/>
      <c r="C316" s="185"/>
      <c r="D316" s="185"/>
      <c r="E316" s="185"/>
      <c r="F316" s="185"/>
      <c r="G316" s="204"/>
      <c r="H316" s="185"/>
      <c r="I316" s="185"/>
      <c r="J316" s="185"/>
      <c r="K316" s="185"/>
      <c r="L316" s="185"/>
      <c r="M316" s="185"/>
      <c r="N316" s="185"/>
      <c r="O316" s="185"/>
      <c r="P316" s="185"/>
      <c r="Q316" s="185"/>
      <c r="R316" s="185"/>
      <c r="S316" s="186"/>
    </row>
    <row r="317" ht="15.75" customHeight="1">
      <c r="A317" s="185"/>
      <c r="B317" s="185"/>
      <c r="C317" s="185"/>
      <c r="D317" s="185"/>
      <c r="E317" s="185"/>
      <c r="F317" s="185"/>
      <c r="G317" s="204"/>
      <c r="H317" s="185"/>
      <c r="I317" s="185"/>
      <c r="J317" s="185"/>
      <c r="K317" s="185"/>
      <c r="L317" s="185"/>
      <c r="M317" s="185"/>
      <c r="N317" s="185"/>
      <c r="O317" s="185"/>
      <c r="P317" s="185"/>
      <c r="Q317" s="185"/>
      <c r="R317" s="185"/>
      <c r="S317" s="186"/>
    </row>
    <row r="318" ht="15.75" customHeight="1">
      <c r="A318" s="185"/>
      <c r="B318" s="185"/>
      <c r="C318" s="185"/>
      <c r="D318" s="185"/>
      <c r="E318" s="185"/>
      <c r="F318" s="185"/>
      <c r="G318" s="204"/>
      <c r="H318" s="185"/>
      <c r="I318" s="185"/>
      <c r="J318" s="185"/>
      <c r="K318" s="185"/>
      <c r="L318" s="185"/>
      <c r="M318" s="185"/>
      <c r="N318" s="185"/>
      <c r="O318" s="185"/>
      <c r="P318" s="185"/>
      <c r="Q318" s="185"/>
      <c r="R318" s="185"/>
      <c r="S318" s="186"/>
    </row>
    <row r="319" ht="15.75" customHeight="1">
      <c r="A319" s="185"/>
      <c r="B319" s="185"/>
      <c r="C319" s="185"/>
      <c r="D319" s="185"/>
      <c r="E319" s="185"/>
      <c r="F319" s="185"/>
      <c r="G319" s="204"/>
      <c r="H319" s="185"/>
      <c r="I319" s="185"/>
      <c r="J319" s="185"/>
      <c r="K319" s="185"/>
      <c r="L319" s="185"/>
      <c r="M319" s="185"/>
      <c r="N319" s="185"/>
      <c r="O319" s="185"/>
      <c r="P319" s="185"/>
      <c r="Q319" s="185"/>
      <c r="R319" s="185"/>
      <c r="S319" s="186"/>
    </row>
    <row r="320" ht="15.75" customHeight="1">
      <c r="A320" s="185"/>
      <c r="B320" s="185"/>
      <c r="C320" s="185"/>
      <c r="D320" s="185"/>
      <c r="E320" s="185"/>
      <c r="F320" s="185"/>
      <c r="G320" s="204"/>
      <c r="H320" s="185"/>
      <c r="I320" s="185"/>
      <c r="J320" s="185"/>
      <c r="K320" s="185"/>
      <c r="L320" s="185"/>
      <c r="M320" s="185"/>
      <c r="N320" s="185"/>
      <c r="O320" s="185"/>
      <c r="P320" s="185"/>
      <c r="Q320" s="185"/>
      <c r="R320" s="185"/>
      <c r="S320" s="186"/>
    </row>
    <row r="321" ht="15.75" customHeight="1">
      <c r="A321" s="185"/>
      <c r="B321" s="185"/>
      <c r="C321" s="185"/>
      <c r="D321" s="185"/>
      <c r="E321" s="185"/>
      <c r="F321" s="185"/>
      <c r="G321" s="204"/>
      <c r="H321" s="185"/>
      <c r="I321" s="185"/>
      <c r="J321" s="185"/>
      <c r="K321" s="185"/>
      <c r="L321" s="185"/>
      <c r="M321" s="185"/>
      <c r="N321" s="185"/>
      <c r="O321" s="185"/>
      <c r="P321" s="185"/>
      <c r="Q321" s="185"/>
      <c r="R321" s="185"/>
      <c r="S321" s="186"/>
    </row>
    <row r="322" ht="15.75" customHeight="1">
      <c r="A322" s="185"/>
      <c r="B322" s="185"/>
      <c r="C322" s="185"/>
      <c r="D322" s="185"/>
      <c r="E322" s="185"/>
      <c r="F322" s="185"/>
      <c r="G322" s="204"/>
      <c r="H322" s="185"/>
      <c r="I322" s="185"/>
      <c r="J322" s="185"/>
      <c r="K322" s="185"/>
      <c r="L322" s="185"/>
      <c r="M322" s="185"/>
      <c r="N322" s="185"/>
      <c r="O322" s="185"/>
      <c r="P322" s="185"/>
      <c r="Q322" s="185"/>
      <c r="R322" s="185"/>
      <c r="S322" s="186"/>
    </row>
    <row r="323" ht="15.75" customHeight="1">
      <c r="A323" s="185"/>
      <c r="B323" s="185"/>
      <c r="C323" s="185"/>
      <c r="D323" s="185"/>
      <c r="E323" s="185"/>
      <c r="F323" s="185"/>
      <c r="G323" s="204"/>
      <c r="H323" s="185"/>
      <c r="I323" s="185"/>
      <c r="J323" s="185"/>
      <c r="K323" s="185"/>
      <c r="L323" s="185"/>
      <c r="M323" s="185"/>
      <c r="N323" s="185"/>
      <c r="O323" s="185"/>
      <c r="P323" s="185"/>
      <c r="Q323" s="185"/>
      <c r="R323" s="185"/>
      <c r="S323" s="186"/>
    </row>
    <row r="324" ht="15.75" customHeight="1">
      <c r="A324" s="185"/>
      <c r="B324" s="185"/>
      <c r="C324" s="185"/>
      <c r="D324" s="185"/>
      <c r="E324" s="185"/>
      <c r="F324" s="185"/>
      <c r="G324" s="204"/>
      <c r="H324" s="185"/>
      <c r="I324" s="185"/>
      <c r="J324" s="185"/>
      <c r="K324" s="185"/>
      <c r="L324" s="185"/>
      <c r="M324" s="185"/>
      <c r="N324" s="185"/>
      <c r="O324" s="185"/>
      <c r="P324" s="185"/>
      <c r="Q324" s="185"/>
      <c r="R324" s="185"/>
      <c r="S324" s="186"/>
    </row>
    <row r="325" ht="15.75" customHeight="1">
      <c r="A325" s="185"/>
      <c r="B325" s="185"/>
      <c r="C325" s="185"/>
      <c r="D325" s="185"/>
      <c r="E325" s="185"/>
      <c r="F325" s="185"/>
      <c r="G325" s="204"/>
      <c r="H325" s="185"/>
      <c r="I325" s="185"/>
      <c r="J325" s="185"/>
      <c r="K325" s="185"/>
      <c r="L325" s="185"/>
      <c r="M325" s="185"/>
      <c r="N325" s="185"/>
      <c r="O325" s="185"/>
      <c r="P325" s="185"/>
      <c r="Q325" s="185"/>
      <c r="R325" s="185"/>
      <c r="S325" s="186"/>
    </row>
    <row r="326" ht="15.75" customHeight="1">
      <c r="A326" s="185"/>
      <c r="B326" s="185"/>
      <c r="C326" s="185"/>
      <c r="D326" s="185"/>
      <c r="E326" s="185"/>
      <c r="F326" s="185"/>
      <c r="G326" s="204"/>
      <c r="H326" s="185"/>
      <c r="I326" s="185"/>
      <c r="J326" s="185"/>
      <c r="K326" s="185"/>
      <c r="L326" s="185"/>
      <c r="M326" s="185"/>
      <c r="N326" s="185"/>
      <c r="O326" s="185"/>
      <c r="P326" s="185"/>
      <c r="Q326" s="185"/>
      <c r="R326" s="185"/>
      <c r="S326" s="186"/>
    </row>
    <row r="327" ht="15.75" customHeight="1">
      <c r="A327" s="185"/>
      <c r="B327" s="185"/>
      <c r="C327" s="185"/>
      <c r="D327" s="185"/>
      <c r="E327" s="185"/>
      <c r="F327" s="185"/>
      <c r="G327" s="204"/>
      <c r="H327" s="185"/>
      <c r="I327" s="185"/>
      <c r="J327" s="185"/>
      <c r="K327" s="185"/>
      <c r="L327" s="185"/>
      <c r="M327" s="185"/>
      <c r="N327" s="185"/>
      <c r="O327" s="185"/>
      <c r="P327" s="185"/>
      <c r="Q327" s="185"/>
      <c r="R327" s="185"/>
      <c r="S327" s="186"/>
    </row>
    <row r="328" ht="15.75" customHeight="1">
      <c r="A328" s="185"/>
      <c r="B328" s="185"/>
      <c r="C328" s="185"/>
      <c r="D328" s="185"/>
      <c r="E328" s="185"/>
      <c r="F328" s="185"/>
      <c r="G328" s="204"/>
      <c r="H328" s="185"/>
      <c r="I328" s="185"/>
      <c r="J328" s="185"/>
      <c r="K328" s="185"/>
      <c r="L328" s="185"/>
      <c r="M328" s="185"/>
      <c r="N328" s="185"/>
      <c r="O328" s="185"/>
      <c r="P328" s="185"/>
      <c r="Q328" s="185"/>
      <c r="R328" s="185"/>
      <c r="S328" s="186"/>
    </row>
    <row r="329" ht="15.75" customHeight="1">
      <c r="A329" s="185"/>
      <c r="B329" s="185"/>
      <c r="C329" s="185"/>
      <c r="D329" s="185"/>
      <c r="E329" s="185"/>
      <c r="F329" s="185"/>
      <c r="G329" s="204"/>
      <c r="H329" s="185"/>
      <c r="I329" s="185"/>
      <c r="J329" s="185"/>
      <c r="K329" s="185"/>
      <c r="L329" s="185"/>
      <c r="M329" s="185"/>
      <c r="N329" s="185"/>
      <c r="O329" s="185"/>
      <c r="P329" s="185"/>
      <c r="Q329" s="185"/>
      <c r="R329" s="185"/>
      <c r="S329" s="186"/>
    </row>
    <row r="330" ht="15.75" customHeight="1">
      <c r="A330" s="185"/>
      <c r="B330" s="185"/>
      <c r="C330" s="185"/>
      <c r="D330" s="185"/>
      <c r="E330" s="185"/>
      <c r="F330" s="185"/>
      <c r="G330" s="204"/>
      <c r="H330" s="185"/>
      <c r="I330" s="185"/>
      <c r="J330" s="185"/>
      <c r="K330" s="185"/>
      <c r="L330" s="185"/>
      <c r="M330" s="185"/>
      <c r="N330" s="185"/>
      <c r="O330" s="185"/>
      <c r="P330" s="185"/>
      <c r="Q330" s="185"/>
      <c r="R330" s="185"/>
      <c r="S330" s="186"/>
    </row>
    <row r="331" ht="15.75" customHeight="1">
      <c r="A331" s="185"/>
      <c r="B331" s="185"/>
      <c r="C331" s="185"/>
      <c r="D331" s="185"/>
      <c r="E331" s="185"/>
      <c r="F331" s="185"/>
      <c r="G331" s="204"/>
      <c r="H331" s="185"/>
      <c r="I331" s="185"/>
      <c r="J331" s="185"/>
      <c r="K331" s="185"/>
      <c r="L331" s="185"/>
      <c r="M331" s="185"/>
      <c r="N331" s="185"/>
      <c r="O331" s="185"/>
      <c r="P331" s="185"/>
      <c r="Q331" s="185"/>
      <c r="R331" s="185"/>
      <c r="S331" s="186"/>
    </row>
    <row r="332" ht="15.75" customHeight="1">
      <c r="A332" s="185"/>
      <c r="B332" s="185"/>
      <c r="C332" s="185"/>
      <c r="D332" s="185"/>
      <c r="E332" s="185"/>
      <c r="F332" s="185"/>
      <c r="G332" s="204"/>
      <c r="H332" s="185"/>
      <c r="I332" s="185"/>
      <c r="J332" s="185"/>
      <c r="K332" s="185"/>
      <c r="L332" s="185"/>
      <c r="M332" s="185"/>
      <c r="N332" s="185"/>
      <c r="O332" s="185"/>
      <c r="P332" s="185"/>
      <c r="Q332" s="185"/>
      <c r="R332" s="185"/>
      <c r="S332" s="186"/>
    </row>
    <row r="333" ht="15.75" customHeight="1">
      <c r="A333" s="185"/>
      <c r="B333" s="185"/>
      <c r="C333" s="185"/>
      <c r="D333" s="185"/>
      <c r="E333" s="185"/>
      <c r="F333" s="185"/>
      <c r="G333" s="204"/>
      <c r="H333" s="185"/>
      <c r="I333" s="185"/>
      <c r="J333" s="185"/>
      <c r="K333" s="185"/>
      <c r="L333" s="185"/>
      <c r="M333" s="185"/>
      <c r="N333" s="185"/>
      <c r="O333" s="185"/>
      <c r="P333" s="185"/>
      <c r="Q333" s="185"/>
      <c r="R333" s="185"/>
      <c r="S333" s="186"/>
    </row>
    <row r="334" ht="15.75" customHeight="1">
      <c r="A334" s="185"/>
      <c r="B334" s="185"/>
      <c r="C334" s="185"/>
      <c r="D334" s="185"/>
      <c r="E334" s="185"/>
      <c r="F334" s="185"/>
      <c r="G334" s="204"/>
      <c r="H334" s="185"/>
      <c r="I334" s="185"/>
      <c r="J334" s="185"/>
      <c r="K334" s="185"/>
      <c r="L334" s="185"/>
      <c r="M334" s="185"/>
      <c r="N334" s="185"/>
      <c r="O334" s="185"/>
      <c r="P334" s="185"/>
      <c r="Q334" s="185"/>
      <c r="R334" s="185"/>
      <c r="S334" s="186"/>
    </row>
    <row r="335" ht="15.75" customHeight="1">
      <c r="A335" s="185"/>
      <c r="B335" s="185"/>
      <c r="C335" s="185"/>
      <c r="D335" s="185"/>
      <c r="E335" s="185"/>
      <c r="F335" s="185"/>
      <c r="G335" s="204"/>
      <c r="H335" s="185"/>
      <c r="I335" s="185"/>
      <c r="J335" s="185"/>
      <c r="K335" s="185"/>
      <c r="L335" s="185"/>
      <c r="M335" s="185"/>
      <c r="N335" s="185"/>
      <c r="O335" s="185"/>
      <c r="P335" s="185"/>
      <c r="Q335" s="185"/>
      <c r="R335" s="185"/>
      <c r="S335" s="186"/>
    </row>
    <row r="336" ht="15.75" customHeight="1">
      <c r="A336" s="185"/>
      <c r="B336" s="185"/>
      <c r="C336" s="185"/>
      <c r="D336" s="185"/>
      <c r="E336" s="185"/>
      <c r="F336" s="185"/>
      <c r="G336" s="204"/>
      <c r="H336" s="185"/>
      <c r="I336" s="185"/>
      <c r="J336" s="185"/>
      <c r="K336" s="185"/>
      <c r="L336" s="185"/>
      <c r="M336" s="185"/>
      <c r="N336" s="185"/>
      <c r="O336" s="185"/>
      <c r="P336" s="185"/>
      <c r="Q336" s="185"/>
      <c r="R336" s="185"/>
      <c r="S336" s="186"/>
    </row>
    <row r="337" ht="15.75" customHeight="1">
      <c r="A337" s="185"/>
      <c r="B337" s="185"/>
      <c r="C337" s="185"/>
      <c r="D337" s="185"/>
      <c r="E337" s="185"/>
      <c r="F337" s="185"/>
      <c r="G337" s="204"/>
      <c r="H337" s="185"/>
      <c r="I337" s="185"/>
      <c r="J337" s="185"/>
      <c r="K337" s="185"/>
      <c r="L337" s="185"/>
      <c r="M337" s="185"/>
      <c r="N337" s="185"/>
      <c r="O337" s="185"/>
      <c r="P337" s="185"/>
      <c r="Q337" s="185"/>
      <c r="R337" s="185"/>
      <c r="S337" s="186"/>
    </row>
    <row r="338" ht="15.75" customHeight="1">
      <c r="A338" s="185"/>
      <c r="B338" s="185"/>
      <c r="C338" s="185"/>
      <c r="D338" s="185"/>
      <c r="E338" s="185"/>
      <c r="F338" s="185"/>
      <c r="G338" s="204"/>
      <c r="H338" s="185"/>
      <c r="I338" s="185"/>
      <c r="J338" s="185"/>
      <c r="K338" s="185"/>
      <c r="L338" s="185"/>
      <c r="M338" s="185"/>
      <c r="N338" s="185"/>
      <c r="O338" s="185"/>
      <c r="P338" s="185"/>
      <c r="Q338" s="185"/>
      <c r="R338" s="185"/>
      <c r="S338" s="186"/>
    </row>
    <row r="339" ht="15.75" customHeight="1">
      <c r="A339" s="185"/>
      <c r="B339" s="185"/>
      <c r="C339" s="185"/>
      <c r="D339" s="185"/>
      <c r="E339" s="185"/>
      <c r="F339" s="185"/>
      <c r="G339" s="204"/>
      <c r="H339" s="185"/>
      <c r="I339" s="185"/>
      <c r="J339" s="185"/>
      <c r="K339" s="185"/>
      <c r="L339" s="185"/>
      <c r="M339" s="185"/>
      <c r="N339" s="185"/>
      <c r="O339" s="185"/>
      <c r="P339" s="185"/>
      <c r="Q339" s="185"/>
      <c r="R339" s="185"/>
      <c r="S339" s="186"/>
    </row>
    <row r="340" ht="15.75" customHeight="1">
      <c r="A340" s="185"/>
      <c r="B340" s="185"/>
      <c r="C340" s="185"/>
      <c r="D340" s="185"/>
      <c r="E340" s="185"/>
      <c r="F340" s="185"/>
      <c r="G340" s="204"/>
      <c r="H340" s="185"/>
      <c r="I340" s="185"/>
      <c r="J340" s="185"/>
      <c r="K340" s="185"/>
      <c r="L340" s="185"/>
      <c r="M340" s="185"/>
      <c r="N340" s="185"/>
      <c r="O340" s="185"/>
      <c r="P340" s="185"/>
      <c r="Q340" s="185"/>
      <c r="R340" s="185"/>
      <c r="S340" s="186"/>
    </row>
    <row r="341" ht="15.75" customHeight="1">
      <c r="A341" s="185"/>
      <c r="B341" s="185"/>
      <c r="C341" s="185"/>
      <c r="D341" s="185"/>
      <c r="E341" s="185"/>
      <c r="F341" s="185"/>
      <c r="G341" s="204"/>
      <c r="H341" s="185"/>
      <c r="I341" s="185"/>
      <c r="J341" s="185"/>
      <c r="K341" s="185"/>
      <c r="L341" s="185"/>
      <c r="M341" s="185"/>
      <c r="N341" s="185"/>
      <c r="O341" s="185"/>
      <c r="P341" s="185"/>
      <c r="Q341" s="185"/>
      <c r="R341" s="185"/>
      <c r="S341" s="186"/>
    </row>
    <row r="342" ht="15.75" customHeight="1">
      <c r="A342" s="185"/>
      <c r="B342" s="185"/>
      <c r="C342" s="185"/>
      <c r="D342" s="185"/>
      <c r="E342" s="185"/>
      <c r="F342" s="185"/>
      <c r="G342" s="204"/>
      <c r="H342" s="185"/>
      <c r="I342" s="185"/>
      <c r="J342" s="185"/>
      <c r="K342" s="185"/>
      <c r="L342" s="185"/>
      <c r="M342" s="185"/>
      <c r="N342" s="185"/>
      <c r="O342" s="185"/>
      <c r="P342" s="185"/>
      <c r="Q342" s="185"/>
      <c r="R342" s="185"/>
      <c r="S342" s="186"/>
    </row>
    <row r="343" ht="15.75" customHeight="1">
      <c r="A343" s="185"/>
      <c r="B343" s="185"/>
      <c r="C343" s="185"/>
      <c r="D343" s="185"/>
      <c r="E343" s="185"/>
      <c r="F343" s="185"/>
      <c r="G343" s="204"/>
      <c r="H343" s="185"/>
      <c r="I343" s="185"/>
      <c r="J343" s="185"/>
      <c r="K343" s="185"/>
      <c r="L343" s="185"/>
      <c r="M343" s="185"/>
      <c r="N343" s="185"/>
      <c r="O343" s="185"/>
      <c r="P343" s="185"/>
      <c r="Q343" s="185"/>
      <c r="R343" s="185"/>
      <c r="S343" s="186"/>
    </row>
    <row r="344" ht="15.75" customHeight="1">
      <c r="A344" s="185"/>
      <c r="B344" s="185"/>
      <c r="C344" s="185"/>
      <c r="D344" s="185"/>
      <c r="E344" s="185"/>
      <c r="F344" s="185"/>
      <c r="G344" s="204"/>
      <c r="H344" s="185"/>
      <c r="I344" s="185"/>
      <c r="J344" s="185"/>
      <c r="K344" s="185"/>
      <c r="L344" s="185"/>
      <c r="M344" s="185"/>
      <c r="N344" s="185"/>
      <c r="O344" s="185"/>
      <c r="P344" s="185"/>
      <c r="Q344" s="185"/>
      <c r="R344" s="185"/>
      <c r="S344" s="186"/>
    </row>
    <row r="345" ht="15.75" customHeight="1">
      <c r="A345" s="185"/>
      <c r="B345" s="185"/>
      <c r="C345" s="185"/>
      <c r="D345" s="185"/>
      <c r="E345" s="185"/>
      <c r="F345" s="185"/>
      <c r="G345" s="204"/>
      <c r="H345" s="185"/>
      <c r="I345" s="185"/>
      <c r="J345" s="185"/>
      <c r="K345" s="185"/>
      <c r="L345" s="185"/>
      <c r="M345" s="185"/>
      <c r="N345" s="185"/>
      <c r="O345" s="185"/>
      <c r="P345" s="185"/>
      <c r="Q345" s="185"/>
      <c r="R345" s="185"/>
      <c r="S345" s="186"/>
    </row>
    <row r="346" ht="15.75" customHeight="1">
      <c r="A346" s="185"/>
      <c r="B346" s="185"/>
      <c r="C346" s="185"/>
      <c r="D346" s="185"/>
      <c r="E346" s="185"/>
      <c r="F346" s="185"/>
      <c r="G346" s="204"/>
      <c r="H346" s="185"/>
      <c r="I346" s="185"/>
      <c r="J346" s="185"/>
      <c r="K346" s="185"/>
      <c r="L346" s="185"/>
      <c r="M346" s="185"/>
      <c r="N346" s="185"/>
      <c r="O346" s="185"/>
      <c r="P346" s="185"/>
      <c r="Q346" s="185"/>
      <c r="R346" s="185"/>
      <c r="S346" s="186"/>
    </row>
    <row r="347" ht="15.75" customHeight="1">
      <c r="A347" s="185"/>
      <c r="B347" s="185"/>
      <c r="C347" s="185"/>
      <c r="D347" s="185"/>
      <c r="E347" s="185"/>
      <c r="F347" s="185"/>
      <c r="G347" s="204"/>
      <c r="H347" s="185"/>
      <c r="I347" s="185"/>
      <c r="J347" s="185"/>
      <c r="K347" s="185"/>
      <c r="L347" s="185"/>
      <c r="M347" s="185"/>
      <c r="N347" s="185"/>
      <c r="O347" s="185"/>
      <c r="P347" s="185"/>
      <c r="Q347" s="185"/>
      <c r="R347" s="185"/>
      <c r="S347" s="186"/>
    </row>
    <row r="348" ht="15.75" customHeight="1">
      <c r="A348" s="185"/>
      <c r="B348" s="185"/>
      <c r="C348" s="185"/>
      <c r="D348" s="185"/>
      <c r="E348" s="185"/>
      <c r="F348" s="185"/>
      <c r="G348" s="204"/>
      <c r="H348" s="185"/>
      <c r="I348" s="185"/>
      <c r="J348" s="185"/>
      <c r="K348" s="185"/>
      <c r="L348" s="185"/>
      <c r="M348" s="185"/>
      <c r="N348" s="185"/>
      <c r="O348" s="185"/>
      <c r="P348" s="185"/>
      <c r="Q348" s="185"/>
      <c r="R348" s="185"/>
      <c r="S348" s="186"/>
    </row>
    <row r="349" ht="15.75" customHeight="1">
      <c r="A349" s="185"/>
      <c r="B349" s="185"/>
      <c r="C349" s="185"/>
      <c r="D349" s="185"/>
      <c r="E349" s="185"/>
      <c r="F349" s="185"/>
      <c r="G349" s="204"/>
      <c r="H349" s="185"/>
      <c r="I349" s="185"/>
      <c r="J349" s="185"/>
      <c r="K349" s="185"/>
      <c r="L349" s="185"/>
      <c r="M349" s="185"/>
      <c r="N349" s="185"/>
      <c r="O349" s="185"/>
      <c r="P349" s="185"/>
      <c r="Q349" s="185"/>
      <c r="R349" s="185"/>
      <c r="S349" s="186"/>
    </row>
    <row r="350" ht="15.75" customHeight="1">
      <c r="A350" s="185"/>
      <c r="B350" s="185"/>
      <c r="C350" s="185"/>
      <c r="D350" s="185"/>
      <c r="E350" s="185"/>
      <c r="F350" s="185"/>
      <c r="G350" s="204"/>
      <c r="H350" s="185"/>
      <c r="I350" s="185"/>
      <c r="J350" s="185"/>
      <c r="K350" s="185"/>
      <c r="L350" s="185"/>
      <c r="M350" s="185"/>
      <c r="N350" s="185"/>
      <c r="O350" s="185"/>
      <c r="P350" s="185"/>
      <c r="Q350" s="185"/>
      <c r="R350" s="185"/>
      <c r="S350" s="186"/>
    </row>
    <row r="351" ht="15.75" customHeight="1">
      <c r="A351" s="185"/>
      <c r="B351" s="185"/>
      <c r="C351" s="185"/>
      <c r="D351" s="185"/>
      <c r="E351" s="185"/>
      <c r="F351" s="185"/>
      <c r="G351" s="204"/>
      <c r="H351" s="185"/>
      <c r="I351" s="185"/>
      <c r="J351" s="185"/>
      <c r="K351" s="185"/>
      <c r="L351" s="185"/>
      <c r="M351" s="185"/>
      <c r="N351" s="185"/>
      <c r="O351" s="185"/>
      <c r="P351" s="185"/>
      <c r="Q351" s="185"/>
      <c r="R351" s="185"/>
      <c r="S351" s="186"/>
    </row>
    <row r="352" ht="15.75" customHeight="1">
      <c r="A352" s="185"/>
      <c r="B352" s="185"/>
      <c r="C352" s="185"/>
      <c r="D352" s="185"/>
      <c r="E352" s="185"/>
      <c r="F352" s="185"/>
      <c r="G352" s="204"/>
      <c r="H352" s="185"/>
      <c r="I352" s="185"/>
      <c r="J352" s="185"/>
      <c r="K352" s="185"/>
      <c r="L352" s="185"/>
      <c r="M352" s="185"/>
      <c r="N352" s="185"/>
      <c r="O352" s="185"/>
      <c r="P352" s="185"/>
      <c r="Q352" s="185"/>
      <c r="R352" s="185"/>
      <c r="S352" s="186"/>
    </row>
    <row r="353" ht="15.75" customHeight="1">
      <c r="A353" s="185"/>
      <c r="B353" s="185"/>
      <c r="C353" s="185"/>
      <c r="D353" s="185"/>
      <c r="E353" s="185"/>
      <c r="F353" s="185"/>
      <c r="G353" s="204"/>
      <c r="H353" s="185"/>
      <c r="I353" s="185"/>
      <c r="J353" s="185"/>
      <c r="K353" s="185"/>
      <c r="L353" s="185"/>
      <c r="M353" s="185"/>
      <c r="N353" s="185"/>
      <c r="O353" s="185"/>
      <c r="P353" s="185"/>
      <c r="Q353" s="185"/>
      <c r="R353" s="185"/>
      <c r="S353" s="186"/>
    </row>
    <row r="354" ht="15.75" customHeight="1">
      <c r="A354" s="185"/>
      <c r="B354" s="185"/>
      <c r="C354" s="185"/>
      <c r="D354" s="185"/>
      <c r="E354" s="185"/>
      <c r="F354" s="185"/>
      <c r="G354" s="204"/>
      <c r="H354" s="185"/>
      <c r="I354" s="185"/>
      <c r="J354" s="185"/>
      <c r="K354" s="185"/>
      <c r="L354" s="185"/>
      <c r="M354" s="185"/>
      <c r="N354" s="185"/>
      <c r="O354" s="185"/>
      <c r="P354" s="185"/>
      <c r="Q354" s="185"/>
      <c r="R354" s="185"/>
      <c r="S354" s="186"/>
    </row>
    <row r="355" ht="15.75" customHeight="1">
      <c r="A355" s="185"/>
      <c r="B355" s="185"/>
      <c r="C355" s="185"/>
      <c r="D355" s="185"/>
      <c r="E355" s="185"/>
      <c r="F355" s="185"/>
      <c r="G355" s="204"/>
      <c r="H355" s="185"/>
      <c r="I355" s="185"/>
      <c r="J355" s="185"/>
      <c r="K355" s="185"/>
      <c r="L355" s="185"/>
      <c r="M355" s="185"/>
      <c r="N355" s="185"/>
      <c r="O355" s="185"/>
      <c r="P355" s="185"/>
      <c r="Q355" s="185"/>
      <c r="R355" s="185"/>
      <c r="S355" s="186"/>
    </row>
    <row r="356" ht="15.75" customHeight="1">
      <c r="A356" s="185"/>
      <c r="B356" s="185"/>
      <c r="C356" s="185"/>
      <c r="D356" s="185"/>
      <c r="E356" s="185"/>
      <c r="F356" s="185"/>
      <c r="G356" s="204"/>
      <c r="H356" s="185"/>
      <c r="I356" s="185"/>
      <c r="J356" s="185"/>
      <c r="K356" s="185"/>
      <c r="L356" s="185"/>
      <c r="M356" s="185"/>
      <c r="N356" s="185"/>
      <c r="O356" s="185"/>
      <c r="P356" s="185"/>
      <c r="Q356" s="185"/>
      <c r="R356" s="185"/>
      <c r="S356" s="186"/>
    </row>
    <row r="357" ht="15.75" customHeight="1">
      <c r="A357" s="185"/>
      <c r="B357" s="185"/>
      <c r="C357" s="185"/>
      <c r="D357" s="185"/>
      <c r="E357" s="185"/>
      <c r="F357" s="185"/>
      <c r="G357" s="204"/>
      <c r="H357" s="185"/>
      <c r="I357" s="185"/>
      <c r="J357" s="185"/>
      <c r="K357" s="185"/>
      <c r="L357" s="185"/>
      <c r="M357" s="185"/>
      <c r="N357" s="185"/>
      <c r="O357" s="185"/>
      <c r="P357" s="185"/>
      <c r="Q357" s="185"/>
      <c r="R357" s="185"/>
      <c r="S357" s="186"/>
    </row>
    <row r="358" ht="15.75" customHeight="1">
      <c r="A358" s="185"/>
      <c r="B358" s="185"/>
      <c r="C358" s="185"/>
      <c r="D358" s="185"/>
      <c r="E358" s="185"/>
      <c r="F358" s="185"/>
      <c r="G358" s="204"/>
      <c r="H358" s="185"/>
      <c r="I358" s="185"/>
      <c r="J358" s="185"/>
      <c r="K358" s="185"/>
      <c r="L358" s="185"/>
      <c r="M358" s="185"/>
      <c r="N358" s="185"/>
      <c r="O358" s="185"/>
      <c r="P358" s="185"/>
      <c r="Q358" s="185"/>
      <c r="R358" s="185"/>
      <c r="S358" s="186"/>
    </row>
    <row r="359" ht="15.75" customHeight="1">
      <c r="A359" s="185"/>
      <c r="B359" s="185"/>
      <c r="C359" s="185"/>
      <c r="D359" s="185"/>
      <c r="E359" s="185"/>
      <c r="F359" s="185"/>
      <c r="G359" s="204"/>
      <c r="H359" s="185"/>
      <c r="I359" s="185"/>
      <c r="J359" s="185"/>
      <c r="K359" s="185"/>
      <c r="L359" s="185"/>
      <c r="M359" s="185"/>
      <c r="N359" s="185"/>
      <c r="O359" s="185"/>
      <c r="P359" s="185"/>
      <c r="Q359" s="185"/>
      <c r="R359" s="185"/>
      <c r="S359" s="186"/>
    </row>
    <row r="360" ht="15.75" customHeight="1">
      <c r="A360" s="185"/>
      <c r="B360" s="185"/>
      <c r="C360" s="185"/>
      <c r="D360" s="185"/>
      <c r="E360" s="185"/>
      <c r="F360" s="185"/>
      <c r="G360" s="204"/>
      <c r="H360" s="185"/>
      <c r="I360" s="185"/>
      <c r="J360" s="185"/>
      <c r="K360" s="185"/>
      <c r="L360" s="185"/>
      <c r="M360" s="185"/>
      <c r="N360" s="185"/>
      <c r="O360" s="185"/>
      <c r="P360" s="185"/>
      <c r="Q360" s="185"/>
      <c r="R360" s="185"/>
      <c r="S360" s="186"/>
    </row>
    <row r="361" ht="15.75" customHeight="1">
      <c r="A361" s="185"/>
      <c r="B361" s="185"/>
      <c r="C361" s="185"/>
      <c r="D361" s="185"/>
      <c r="E361" s="185"/>
      <c r="F361" s="185"/>
      <c r="G361" s="204"/>
      <c r="H361" s="185"/>
      <c r="I361" s="185"/>
      <c r="J361" s="185"/>
      <c r="K361" s="185"/>
      <c r="L361" s="185"/>
      <c r="M361" s="185"/>
      <c r="N361" s="185"/>
      <c r="O361" s="185"/>
      <c r="P361" s="185"/>
      <c r="Q361" s="185"/>
      <c r="R361" s="185"/>
      <c r="S361" s="186"/>
    </row>
    <row r="362" ht="15.75" customHeight="1">
      <c r="A362" s="185"/>
      <c r="B362" s="185"/>
      <c r="C362" s="185"/>
      <c r="D362" s="185"/>
      <c r="E362" s="185"/>
      <c r="F362" s="185"/>
      <c r="G362" s="204"/>
      <c r="H362" s="185"/>
      <c r="I362" s="185"/>
      <c r="J362" s="185"/>
      <c r="K362" s="185"/>
      <c r="L362" s="185"/>
      <c r="M362" s="185"/>
      <c r="N362" s="185"/>
      <c r="O362" s="185"/>
      <c r="P362" s="185"/>
      <c r="Q362" s="185"/>
      <c r="R362" s="185"/>
      <c r="S362" s="186"/>
    </row>
    <row r="363" ht="15.75" customHeight="1">
      <c r="A363" s="185"/>
      <c r="B363" s="185"/>
      <c r="C363" s="185"/>
      <c r="D363" s="185"/>
      <c r="E363" s="185"/>
      <c r="F363" s="185"/>
      <c r="G363" s="204"/>
      <c r="H363" s="185"/>
      <c r="I363" s="185"/>
      <c r="J363" s="185"/>
      <c r="K363" s="185"/>
      <c r="L363" s="185"/>
      <c r="M363" s="185"/>
      <c r="N363" s="185"/>
      <c r="O363" s="185"/>
      <c r="P363" s="185"/>
      <c r="Q363" s="185"/>
      <c r="R363" s="185"/>
      <c r="S363" s="186"/>
    </row>
    <row r="364" ht="15.75" customHeight="1">
      <c r="A364" s="185"/>
      <c r="B364" s="185"/>
      <c r="C364" s="185"/>
      <c r="D364" s="185"/>
      <c r="E364" s="185"/>
      <c r="F364" s="185"/>
      <c r="G364" s="204"/>
      <c r="H364" s="185"/>
      <c r="I364" s="185"/>
      <c r="J364" s="185"/>
      <c r="K364" s="185"/>
      <c r="L364" s="185"/>
      <c r="M364" s="185"/>
      <c r="N364" s="185"/>
      <c r="O364" s="185"/>
      <c r="P364" s="185"/>
      <c r="Q364" s="185"/>
      <c r="R364" s="185"/>
      <c r="S364" s="186"/>
    </row>
    <row r="365" ht="15.75" customHeight="1">
      <c r="A365" s="185"/>
      <c r="B365" s="185"/>
      <c r="C365" s="185"/>
      <c r="D365" s="185"/>
      <c r="E365" s="185"/>
      <c r="F365" s="185"/>
      <c r="G365" s="204"/>
      <c r="H365" s="185"/>
      <c r="I365" s="185"/>
      <c r="J365" s="185"/>
      <c r="K365" s="185"/>
      <c r="L365" s="185"/>
      <c r="M365" s="185"/>
      <c r="N365" s="185"/>
      <c r="O365" s="185"/>
      <c r="P365" s="185"/>
      <c r="Q365" s="185"/>
      <c r="R365" s="185"/>
      <c r="S365" s="186"/>
    </row>
    <row r="366" ht="15.75" customHeight="1">
      <c r="A366" s="185"/>
      <c r="B366" s="185"/>
      <c r="C366" s="185"/>
      <c r="D366" s="185"/>
      <c r="E366" s="185"/>
      <c r="F366" s="185"/>
      <c r="G366" s="204"/>
      <c r="H366" s="185"/>
      <c r="I366" s="185"/>
      <c r="J366" s="185"/>
      <c r="K366" s="185"/>
      <c r="L366" s="185"/>
      <c r="M366" s="185"/>
      <c r="N366" s="185"/>
      <c r="O366" s="185"/>
      <c r="P366" s="185"/>
      <c r="Q366" s="185"/>
      <c r="R366" s="185"/>
      <c r="S366" s="186"/>
    </row>
    <row r="367" ht="15.75" customHeight="1">
      <c r="A367" s="185"/>
      <c r="B367" s="185"/>
      <c r="C367" s="185"/>
      <c r="D367" s="185"/>
      <c r="E367" s="185"/>
      <c r="F367" s="185"/>
      <c r="G367" s="204"/>
      <c r="H367" s="185"/>
      <c r="I367" s="185"/>
      <c r="J367" s="185"/>
      <c r="K367" s="185"/>
      <c r="L367" s="185"/>
      <c r="M367" s="185"/>
      <c r="N367" s="185"/>
      <c r="O367" s="185"/>
      <c r="P367" s="185"/>
      <c r="Q367" s="185"/>
      <c r="R367" s="185"/>
      <c r="S367" s="186"/>
    </row>
    <row r="368" ht="15.75" customHeight="1">
      <c r="A368" s="185"/>
      <c r="B368" s="185"/>
      <c r="C368" s="185"/>
      <c r="D368" s="185"/>
      <c r="E368" s="185"/>
      <c r="F368" s="185"/>
      <c r="G368" s="204"/>
      <c r="H368" s="185"/>
      <c r="I368" s="185"/>
      <c r="J368" s="185"/>
      <c r="K368" s="185"/>
      <c r="L368" s="185"/>
      <c r="M368" s="185"/>
      <c r="N368" s="185"/>
      <c r="O368" s="185"/>
      <c r="P368" s="185"/>
      <c r="Q368" s="185"/>
      <c r="R368" s="185"/>
      <c r="S368" s="186"/>
    </row>
    <row r="369" ht="15.75" customHeight="1">
      <c r="A369" s="185"/>
      <c r="B369" s="185"/>
      <c r="C369" s="185"/>
      <c r="D369" s="185"/>
      <c r="E369" s="185"/>
      <c r="F369" s="185"/>
      <c r="G369" s="204"/>
      <c r="H369" s="185"/>
      <c r="I369" s="185"/>
      <c r="J369" s="185"/>
      <c r="K369" s="185"/>
      <c r="L369" s="185"/>
      <c r="M369" s="185"/>
      <c r="N369" s="185"/>
      <c r="O369" s="185"/>
      <c r="P369" s="185"/>
      <c r="Q369" s="185"/>
      <c r="R369" s="185"/>
      <c r="S369" s="186"/>
    </row>
    <row r="370" ht="15.75" customHeight="1">
      <c r="A370" s="185"/>
      <c r="B370" s="185"/>
      <c r="C370" s="185"/>
      <c r="D370" s="185"/>
      <c r="E370" s="185"/>
      <c r="F370" s="185"/>
      <c r="G370" s="204"/>
      <c r="H370" s="185"/>
      <c r="I370" s="185"/>
      <c r="J370" s="185"/>
      <c r="K370" s="185"/>
      <c r="L370" s="185"/>
      <c r="M370" s="185"/>
      <c r="N370" s="185"/>
      <c r="O370" s="185"/>
      <c r="P370" s="185"/>
      <c r="Q370" s="185"/>
      <c r="R370" s="185"/>
      <c r="S370" s="186"/>
    </row>
    <row r="371" ht="15.75" customHeight="1">
      <c r="A371" s="185"/>
      <c r="B371" s="185"/>
      <c r="C371" s="185"/>
      <c r="D371" s="185"/>
      <c r="E371" s="185"/>
      <c r="F371" s="185"/>
      <c r="G371" s="204"/>
      <c r="H371" s="185"/>
      <c r="I371" s="185"/>
      <c r="J371" s="185"/>
      <c r="K371" s="185"/>
      <c r="L371" s="185"/>
      <c r="M371" s="185"/>
      <c r="N371" s="185"/>
      <c r="O371" s="185"/>
      <c r="P371" s="185"/>
      <c r="Q371" s="185"/>
      <c r="R371" s="185"/>
      <c r="S371" s="186"/>
    </row>
    <row r="372" ht="15.75" customHeight="1">
      <c r="A372" s="185"/>
      <c r="B372" s="185"/>
      <c r="C372" s="185"/>
      <c r="D372" s="185"/>
      <c r="E372" s="185"/>
      <c r="F372" s="185"/>
      <c r="G372" s="204"/>
      <c r="H372" s="185"/>
      <c r="I372" s="185"/>
      <c r="J372" s="185"/>
      <c r="K372" s="185"/>
      <c r="L372" s="185"/>
      <c r="M372" s="185"/>
      <c r="N372" s="185"/>
      <c r="O372" s="185"/>
      <c r="P372" s="185"/>
      <c r="Q372" s="185"/>
      <c r="R372" s="185"/>
      <c r="S372" s="186"/>
    </row>
    <row r="373" ht="15.75" customHeight="1">
      <c r="A373" s="185"/>
      <c r="B373" s="185"/>
      <c r="C373" s="185"/>
      <c r="D373" s="185"/>
      <c r="E373" s="185"/>
      <c r="F373" s="185"/>
      <c r="G373" s="204"/>
      <c r="H373" s="185"/>
      <c r="I373" s="185"/>
      <c r="J373" s="185"/>
      <c r="K373" s="185"/>
      <c r="L373" s="185"/>
      <c r="M373" s="185"/>
      <c r="N373" s="185"/>
      <c r="O373" s="185"/>
      <c r="P373" s="185"/>
      <c r="Q373" s="185"/>
      <c r="R373" s="185"/>
      <c r="S373" s="186"/>
    </row>
    <row r="374" ht="15.75" customHeight="1">
      <c r="A374" s="185"/>
      <c r="B374" s="185"/>
      <c r="C374" s="185"/>
      <c r="D374" s="185"/>
      <c r="E374" s="185"/>
      <c r="F374" s="185"/>
      <c r="G374" s="204"/>
      <c r="H374" s="185"/>
      <c r="I374" s="185"/>
      <c r="J374" s="185"/>
      <c r="K374" s="185"/>
      <c r="L374" s="185"/>
      <c r="M374" s="185"/>
      <c r="N374" s="185"/>
      <c r="O374" s="185"/>
      <c r="P374" s="185"/>
      <c r="Q374" s="185"/>
      <c r="R374" s="185"/>
      <c r="S374" s="186"/>
    </row>
    <row r="375" ht="15.75" customHeight="1">
      <c r="A375" s="185"/>
      <c r="B375" s="185"/>
      <c r="C375" s="185"/>
      <c r="D375" s="185"/>
      <c r="E375" s="185"/>
      <c r="F375" s="185"/>
      <c r="G375" s="204"/>
      <c r="H375" s="185"/>
      <c r="I375" s="185"/>
      <c r="J375" s="185"/>
      <c r="K375" s="185"/>
      <c r="L375" s="185"/>
      <c r="M375" s="185"/>
      <c r="N375" s="185"/>
      <c r="O375" s="185"/>
      <c r="P375" s="185"/>
      <c r="Q375" s="185"/>
      <c r="R375" s="185"/>
      <c r="S375" s="186"/>
    </row>
    <row r="376" ht="15.75" customHeight="1">
      <c r="A376" s="185"/>
      <c r="B376" s="185"/>
      <c r="C376" s="185"/>
      <c r="D376" s="185"/>
      <c r="E376" s="185"/>
      <c r="F376" s="185"/>
      <c r="G376" s="204"/>
      <c r="H376" s="185"/>
      <c r="I376" s="185"/>
      <c r="J376" s="185"/>
      <c r="K376" s="185"/>
      <c r="L376" s="185"/>
      <c r="M376" s="185"/>
      <c r="N376" s="185"/>
      <c r="O376" s="185"/>
      <c r="P376" s="185"/>
      <c r="Q376" s="185"/>
      <c r="R376" s="185"/>
      <c r="S376" s="186"/>
    </row>
    <row r="377" ht="15.75" customHeight="1">
      <c r="A377" s="185"/>
      <c r="B377" s="185"/>
      <c r="C377" s="185"/>
      <c r="D377" s="185"/>
      <c r="E377" s="185"/>
      <c r="F377" s="185"/>
      <c r="G377" s="204"/>
      <c r="H377" s="185"/>
      <c r="I377" s="185"/>
      <c r="J377" s="185"/>
      <c r="K377" s="185"/>
      <c r="L377" s="185"/>
      <c r="M377" s="185"/>
      <c r="N377" s="185"/>
      <c r="O377" s="185"/>
      <c r="P377" s="185"/>
      <c r="Q377" s="185"/>
      <c r="R377" s="185"/>
      <c r="S377" s="186"/>
    </row>
    <row r="378" ht="15.75" customHeight="1">
      <c r="A378" s="185"/>
      <c r="B378" s="185"/>
      <c r="C378" s="185"/>
      <c r="D378" s="185"/>
      <c r="E378" s="185"/>
      <c r="F378" s="185"/>
      <c r="G378" s="204"/>
      <c r="H378" s="185"/>
      <c r="I378" s="185"/>
      <c r="J378" s="185"/>
      <c r="K378" s="185"/>
      <c r="L378" s="185"/>
      <c r="M378" s="185"/>
      <c r="N378" s="185"/>
      <c r="O378" s="185"/>
      <c r="P378" s="185"/>
      <c r="Q378" s="185"/>
      <c r="R378" s="185"/>
      <c r="S378" s="186"/>
    </row>
    <row r="379" ht="15.75" customHeight="1">
      <c r="A379" s="185"/>
      <c r="B379" s="185"/>
      <c r="C379" s="185"/>
      <c r="D379" s="185"/>
      <c r="E379" s="185"/>
      <c r="F379" s="185"/>
      <c r="G379" s="204"/>
      <c r="H379" s="185"/>
      <c r="I379" s="185"/>
      <c r="J379" s="185"/>
      <c r="K379" s="185"/>
      <c r="L379" s="185"/>
      <c r="M379" s="185"/>
      <c r="N379" s="185"/>
      <c r="O379" s="185"/>
      <c r="P379" s="185"/>
      <c r="Q379" s="185"/>
      <c r="R379" s="185"/>
      <c r="S379" s="186"/>
    </row>
    <row r="380" ht="15.75" customHeight="1">
      <c r="A380" s="185"/>
      <c r="B380" s="185"/>
      <c r="C380" s="185"/>
      <c r="D380" s="185"/>
      <c r="E380" s="185"/>
      <c r="F380" s="185"/>
      <c r="G380" s="204"/>
      <c r="H380" s="185"/>
      <c r="I380" s="185"/>
      <c r="J380" s="185"/>
      <c r="K380" s="185"/>
      <c r="L380" s="185"/>
      <c r="M380" s="185"/>
      <c r="N380" s="185"/>
      <c r="O380" s="185"/>
      <c r="P380" s="185"/>
      <c r="Q380" s="185"/>
      <c r="R380" s="185"/>
      <c r="S380" s="186"/>
    </row>
    <row r="381" ht="15.75" customHeight="1">
      <c r="A381" s="185"/>
      <c r="B381" s="185"/>
      <c r="C381" s="185"/>
      <c r="D381" s="185"/>
      <c r="E381" s="185"/>
      <c r="F381" s="185"/>
      <c r="G381" s="204"/>
      <c r="H381" s="185"/>
      <c r="I381" s="185"/>
      <c r="J381" s="185"/>
      <c r="K381" s="185"/>
      <c r="L381" s="185"/>
      <c r="M381" s="185"/>
      <c r="N381" s="185"/>
      <c r="O381" s="185"/>
      <c r="P381" s="185"/>
      <c r="Q381" s="185"/>
      <c r="R381" s="185"/>
      <c r="S381" s="186"/>
    </row>
    <row r="382" ht="15.75" customHeight="1">
      <c r="A382" s="185"/>
      <c r="B382" s="185"/>
      <c r="C382" s="185"/>
      <c r="D382" s="185"/>
      <c r="E382" s="185"/>
      <c r="F382" s="185"/>
      <c r="G382" s="204"/>
      <c r="H382" s="185"/>
      <c r="I382" s="185"/>
      <c r="J382" s="185"/>
      <c r="K382" s="185"/>
      <c r="L382" s="185"/>
      <c r="M382" s="185"/>
      <c r="N382" s="185"/>
      <c r="O382" s="185"/>
      <c r="P382" s="185"/>
      <c r="Q382" s="185"/>
      <c r="R382" s="185"/>
      <c r="S382" s="186"/>
    </row>
    <row r="383" ht="15.75" customHeight="1">
      <c r="A383" s="185"/>
      <c r="B383" s="185"/>
      <c r="C383" s="185"/>
      <c r="D383" s="185"/>
      <c r="E383" s="185"/>
      <c r="F383" s="185"/>
      <c r="G383" s="204"/>
      <c r="H383" s="185"/>
      <c r="I383" s="185"/>
      <c r="J383" s="185"/>
      <c r="K383" s="185"/>
      <c r="L383" s="185"/>
      <c r="M383" s="185"/>
      <c r="N383" s="185"/>
      <c r="O383" s="185"/>
      <c r="P383" s="185"/>
      <c r="Q383" s="185"/>
      <c r="R383" s="185"/>
      <c r="S383" s="186"/>
    </row>
    <row r="384" ht="15.75" customHeight="1">
      <c r="A384" s="185"/>
      <c r="B384" s="185"/>
      <c r="C384" s="185"/>
      <c r="D384" s="185"/>
      <c r="E384" s="185"/>
      <c r="F384" s="185"/>
      <c r="G384" s="204"/>
      <c r="H384" s="185"/>
      <c r="I384" s="185"/>
      <c r="J384" s="185"/>
      <c r="K384" s="185"/>
      <c r="L384" s="185"/>
      <c r="M384" s="185"/>
      <c r="N384" s="185"/>
      <c r="O384" s="185"/>
      <c r="P384" s="185"/>
      <c r="Q384" s="185"/>
      <c r="R384" s="185"/>
      <c r="S384" s="186"/>
    </row>
    <row r="385" ht="15.75" customHeight="1">
      <c r="A385" s="185"/>
      <c r="B385" s="185"/>
      <c r="C385" s="185"/>
      <c r="D385" s="185"/>
      <c r="E385" s="185"/>
      <c r="F385" s="185"/>
      <c r="G385" s="204"/>
      <c r="H385" s="185"/>
      <c r="I385" s="185"/>
      <c r="J385" s="185"/>
      <c r="K385" s="185"/>
      <c r="L385" s="185"/>
      <c r="M385" s="185"/>
      <c r="N385" s="185"/>
      <c r="O385" s="185"/>
      <c r="P385" s="185"/>
      <c r="Q385" s="185"/>
      <c r="R385" s="185"/>
      <c r="S385" s="186"/>
    </row>
    <row r="386" ht="15.75" customHeight="1">
      <c r="A386" s="185"/>
      <c r="B386" s="185"/>
      <c r="C386" s="185"/>
      <c r="D386" s="185"/>
      <c r="E386" s="185"/>
      <c r="F386" s="185"/>
      <c r="G386" s="204"/>
      <c r="H386" s="185"/>
      <c r="I386" s="185"/>
      <c r="J386" s="185"/>
      <c r="K386" s="185"/>
      <c r="L386" s="185"/>
      <c r="M386" s="185"/>
      <c r="N386" s="185"/>
      <c r="O386" s="185"/>
      <c r="P386" s="185"/>
      <c r="Q386" s="185"/>
      <c r="R386" s="185"/>
      <c r="S386" s="186"/>
    </row>
    <row r="387" ht="15.75" customHeight="1">
      <c r="A387" s="185"/>
      <c r="B387" s="185"/>
      <c r="C387" s="185"/>
      <c r="D387" s="185"/>
      <c r="E387" s="185"/>
      <c r="F387" s="185"/>
      <c r="G387" s="204"/>
      <c r="H387" s="185"/>
      <c r="I387" s="185"/>
      <c r="J387" s="185"/>
      <c r="K387" s="185"/>
      <c r="L387" s="185"/>
      <c r="M387" s="185"/>
      <c r="N387" s="185"/>
      <c r="O387" s="185"/>
      <c r="P387" s="185"/>
      <c r="Q387" s="185"/>
      <c r="R387" s="185"/>
      <c r="S387" s="186"/>
    </row>
    <row r="388" ht="15.75" customHeight="1">
      <c r="A388" s="185"/>
      <c r="B388" s="185"/>
      <c r="C388" s="185"/>
      <c r="D388" s="185"/>
      <c r="E388" s="185"/>
      <c r="F388" s="185"/>
      <c r="G388" s="204"/>
      <c r="H388" s="185"/>
      <c r="I388" s="185"/>
      <c r="J388" s="185"/>
      <c r="K388" s="185"/>
      <c r="L388" s="185"/>
      <c r="M388" s="185"/>
      <c r="N388" s="185"/>
      <c r="O388" s="185"/>
      <c r="P388" s="185"/>
      <c r="Q388" s="185"/>
      <c r="R388" s="185"/>
      <c r="S388" s="186"/>
    </row>
    <row r="389" ht="15.75" customHeight="1">
      <c r="A389" s="185"/>
      <c r="B389" s="185"/>
      <c r="C389" s="185"/>
      <c r="D389" s="185"/>
      <c r="E389" s="185"/>
      <c r="F389" s="185"/>
      <c r="G389" s="204"/>
      <c r="H389" s="185"/>
      <c r="I389" s="185"/>
      <c r="J389" s="185"/>
      <c r="K389" s="185"/>
      <c r="L389" s="185"/>
      <c r="M389" s="185"/>
      <c r="N389" s="185"/>
      <c r="O389" s="185"/>
      <c r="P389" s="185"/>
      <c r="Q389" s="185"/>
      <c r="R389" s="185"/>
      <c r="S389" s="186"/>
    </row>
    <row r="390" ht="15.75" customHeight="1">
      <c r="A390" s="185"/>
      <c r="B390" s="185"/>
      <c r="C390" s="185"/>
      <c r="D390" s="185"/>
      <c r="E390" s="185"/>
      <c r="F390" s="185"/>
      <c r="G390" s="204"/>
      <c r="H390" s="185"/>
      <c r="I390" s="185"/>
      <c r="J390" s="185"/>
      <c r="K390" s="185"/>
      <c r="L390" s="185"/>
      <c r="M390" s="185"/>
      <c r="N390" s="185"/>
      <c r="O390" s="185"/>
      <c r="P390" s="185"/>
      <c r="Q390" s="185"/>
      <c r="R390" s="185"/>
      <c r="S390" s="186"/>
    </row>
    <row r="391" ht="15.75" customHeight="1">
      <c r="A391" s="185"/>
      <c r="B391" s="185"/>
      <c r="C391" s="185"/>
      <c r="D391" s="185"/>
      <c r="E391" s="185"/>
      <c r="F391" s="185"/>
      <c r="G391" s="204"/>
      <c r="H391" s="185"/>
      <c r="I391" s="185"/>
      <c r="J391" s="185"/>
      <c r="K391" s="185"/>
      <c r="L391" s="185"/>
      <c r="M391" s="185"/>
      <c r="N391" s="185"/>
      <c r="O391" s="185"/>
      <c r="P391" s="185"/>
      <c r="Q391" s="185"/>
      <c r="R391" s="185"/>
      <c r="S391" s="186"/>
    </row>
    <row r="392" ht="15.75" customHeight="1">
      <c r="A392" s="185"/>
      <c r="B392" s="185"/>
      <c r="C392" s="185"/>
      <c r="D392" s="185"/>
      <c r="E392" s="185"/>
      <c r="F392" s="185"/>
      <c r="G392" s="204"/>
      <c r="H392" s="185"/>
      <c r="I392" s="185"/>
      <c r="J392" s="185"/>
      <c r="K392" s="185"/>
      <c r="L392" s="185"/>
      <c r="M392" s="185"/>
      <c r="N392" s="185"/>
      <c r="O392" s="185"/>
      <c r="P392" s="185"/>
      <c r="Q392" s="185"/>
      <c r="R392" s="185"/>
      <c r="S392" s="186"/>
    </row>
    <row r="393" ht="15.75" customHeight="1">
      <c r="A393" s="185"/>
      <c r="B393" s="185"/>
      <c r="C393" s="185"/>
      <c r="D393" s="185"/>
      <c r="E393" s="185"/>
      <c r="F393" s="185"/>
      <c r="G393" s="204"/>
      <c r="H393" s="185"/>
      <c r="I393" s="185"/>
      <c r="J393" s="185"/>
      <c r="K393" s="185"/>
      <c r="L393" s="185"/>
      <c r="M393" s="185"/>
      <c r="N393" s="185"/>
      <c r="O393" s="185"/>
      <c r="P393" s="185"/>
      <c r="Q393" s="185"/>
      <c r="R393" s="185"/>
      <c r="S393" s="186"/>
    </row>
    <row r="394" ht="15.75" customHeight="1">
      <c r="A394" s="185"/>
      <c r="B394" s="185"/>
      <c r="C394" s="185"/>
      <c r="D394" s="185"/>
      <c r="E394" s="185"/>
      <c r="F394" s="185"/>
      <c r="G394" s="204"/>
      <c r="H394" s="185"/>
      <c r="I394" s="185"/>
      <c r="J394" s="185"/>
      <c r="K394" s="185"/>
      <c r="L394" s="185"/>
      <c r="M394" s="185"/>
      <c r="N394" s="185"/>
      <c r="O394" s="185"/>
      <c r="P394" s="185"/>
      <c r="Q394" s="185"/>
      <c r="R394" s="185"/>
      <c r="S394" s="186"/>
    </row>
    <row r="395" ht="15.75" customHeight="1">
      <c r="A395" s="185"/>
      <c r="B395" s="185"/>
      <c r="C395" s="185"/>
      <c r="D395" s="185"/>
      <c r="E395" s="185"/>
      <c r="F395" s="185"/>
      <c r="G395" s="204"/>
      <c r="H395" s="185"/>
      <c r="I395" s="185"/>
      <c r="J395" s="185"/>
      <c r="K395" s="185"/>
      <c r="L395" s="185"/>
      <c r="M395" s="185"/>
      <c r="N395" s="185"/>
      <c r="O395" s="185"/>
      <c r="P395" s="185"/>
      <c r="Q395" s="185"/>
      <c r="R395" s="185"/>
      <c r="S395" s="186"/>
    </row>
    <row r="396" ht="15.75" customHeight="1">
      <c r="A396" s="185"/>
      <c r="B396" s="185"/>
      <c r="C396" s="185"/>
      <c r="D396" s="185"/>
      <c r="E396" s="185"/>
      <c r="F396" s="185"/>
      <c r="G396" s="204"/>
      <c r="H396" s="185"/>
      <c r="I396" s="185"/>
      <c r="J396" s="185"/>
      <c r="K396" s="185"/>
      <c r="L396" s="185"/>
      <c r="M396" s="185"/>
      <c r="N396" s="185"/>
      <c r="O396" s="185"/>
      <c r="P396" s="185"/>
      <c r="Q396" s="185"/>
      <c r="R396" s="185"/>
      <c r="S396" s="186"/>
    </row>
    <row r="397" ht="15.75" customHeight="1">
      <c r="A397" s="185"/>
      <c r="B397" s="185"/>
      <c r="C397" s="185"/>
      <c r="D397" s="185"/>
      <c r="E397" s="185"/>
      <c r="F397" s="185"/>
      <c r="G397" s="204"/>
      <c r="H397" s="185"/>
      <c r="I397" s="185"/>
      <c r="J397" s="185"/>
      <c r="K397" s="185"/>
      <c r="L397" s="185"/>
      <c r="M397" s="185"/>
      <c r="N397" s="185"/>
      <c r="O397" s="185"/>
      <c r="P397" s="185"/>
      <c r="Q397" s="185"/>
      <c r="R397" s="185"/>
      <c r="S397" s="186"/>
    </row>
    <row r="398" ht="15.75" customHeight="1">
      <c r="A398" s="185"/>
      <c r="B398" s="185"/>
      <c r="C398" s="185"/>
      <c r="D398" s="185"/>
      <c r="E398" s="185"/>
      <c r="F398" s="185"/>
      <c r="G398" s="204"/>
      <c r="H398" s="185"/>
      <c r="I398" s="185"/>
      <c r="J398" s="185"/>
      <c r="K398" s="185"/>
      <c r="L398" s="185"/>
      <c r="M398" s="185"/>
      <c r="N398" s="185"/>
      <c r="O398" s="185"/>
      <c r="P398" s="185"/>
      <c r="Q398" s="185"/>
      <c r="R398" s="185"/>
      <c r="S398" s="186"/>
    </row>
    <row r="399" ht="15.75" customHeight="1">
      <c r="A399" s="185"/>
      <c r="B399" s="185"/>
      <c r="C399" s="185"/>
      <c r="D399" s="185"/>
      <c r="E399" s="185"/>
      <c r="F399" s="185"/>
      <c r="G399" s="204"/>
      <c r="H399" s="185"/>
      <c r="I399" s="185"/>
      <c r="J399" s="185"/>
      <c r="K399" s="185"/>
      <c r="L399" s="185"/>
      <c r="M399" s="185"/>
      <c r="N399" s="185"/>
      <c r="O399" s="185"/>
      <c r="P399" s="185"/>
      <c r="Q399" s="185"/>
      <c r="R399" s="185"/>
      <c r="S399" s="186"/>
    </row>
    <row r="400" ht="15.75" customHeight="1">
      <c r="A400" s="185"/>
      <c r="B400" s="185"/>
      <c r="C400" s="185"/>
      <c r="D400" s="185"/>
      <c r="E400" s="185"/>
      <c r="F400" s="185"/>
      <c r="G400" s="204"/>
      <c r="H400" s="185"/>
      <c r="I400" s="185"/>
      <c r="J400" s="185"/>
      <c r="K400" s="185"/>
      <c r="L400" s="185"/>
      <c r="M400" s="185"/>
      <c r="N400" s="185"/>
      <c r="O400" s="185"/>
      <c r="P400" s="185"/>
      <c r="Q400" s="185"/>
      <c r="R400" s="185"/>
      <c r="S400" s="186"/>
    </row>
    <row r="401" ht="15.75" customHeight="1">
      <c r="A401" s="185"/>
      <c r="B401" s="185"/>
      <c r="C401" s="185"/>
      <c r="D401" s="185"/>
      <c r="E401" s="185"/>
      <c r="F401" s="185"/>
      <c r="G401" s="204"/>
      <c r="H401" s="185"/>
      <c r="I401" s="185"/>
      <c r="J401" s="185"/>
      <c r="K401" s="185"/>
      <c r="L401" s="185"/>
      <c r="M401" s="185"/>
      <c r="N401" s="185"/>
      <c r="O401" s="185"/>
      <c r="P401" s="185"/>
      <c r="Q401" s="185"/>
      <c r="R401" s="185"/>
      <c r="S401" s="186"/>
    </row>
    <row r="402" ht="15.75" customHeight="1">
      <c r="A402" s="185"/>
      <c r="B402" s="185"/>
      <c r="C402" s="185"/>
      <c r="D402" s="185"/>
      <c r="E402" s="185"/>
      <c r="F402" s="185"/>
      <c r="G402" s="204"/>
      <c r="H402" s="185"/>
      <c r="I402" s="185"/>
      <c r="J402" s="185"/>
      <c r="K402" s="185"/>
      <c r="L402" s="185"/>
      <c r="M402" s="185"/>
      <c r="N402" s="185"/>
      <c r="O402" s="185"/>
      <c r="P402" s="185"/>
      <c r="Q402" s="185"/>
      <c r="R402" s="185"/>
      <c r="S402" s="186"/>
    </row>
    <row r="403" ht="15.75" customHeight="1">
      <c r="A403" s="185"/>
      <c r="B403" s="185"/>
      <c r="C403" s="185"/>
      <c r="D403" s="185"/>
      <c r="E403" s="185"/>
      <c r="F403" s="185"/>
      <c r="G403" s="204"/>
      <c r="H403" s="185"/>
      <c r="I403" s="185"/>
      <c r="J403" s="185"/>
      <c r="K403" s="185"/>
      <c r="L403" s="185"/>
      <c r="M403" s="185"/>
      <c r="N403" s="185"/>
      <c r="O403" s="185"/>
      <c r="P403" s="185"/>
      <c r="Q403" s="185"/>
      <c r="R403" s="185"/>
      <c r="S403" s="186"/>
    </row>
    <row r="404" ht="15.75" customHeight="1">
      <c r="A404" s="185"/>
      <c r="B404" s="185"/>
      <c r="C404" s="185"/>
      <c r="D404" s="185"/>
      <c r="E404" s="185"/>
      <c r="F404" s="185"/>
      <c r="G404" s="204"/>
      <c r="H404" s="185"/>
      <c r="I404" s="185"/>
      <c r="J404" s="185"/>
      <c r="K404" s="185"/>
      <c r="L404" s="185"/>
      <c r="M404" s="185"/>
      <c r="N404" s="185"/>
      <c r="O404" s="185"/>
      <c r="P404" s="185"/>
      <c r="Q404" s="185"/>
      <c r="R404" s="185"/>
      <c r="S404" s="186"/>
    </row>
    <row r="405" ht="15.75" customHeight="1">
      <c r="A405" s="185"/>
      <c r="B405" s="185"/>
      <c r="C405" s="185"/>
      <c r="D405" s="185"/>
      <c r="E405" s="185"/>
      <c r="F405" s="185"/>
      <c r="G405" s="204"/>
      <c r="H405" s="185"/>
      <c r="I405" s="185"/>
      <c r="J405" s="185"/>
      <c r="K405" s="185"/>
      <c r="L405" s="185"/>
      <c r="M405" s="185"/>
      <c r="N405" s="185"/>
      <c r="O405" s="185"/>
      <c r="P405" s="185"/>
      <c r="Q405" s="185"/>
      <c r="R405" s="185"/>
      <c r="S405" s="186"/>
    </row>
    <row r="406" ht="15.75" customHeight="1">
      <c r="A406" s="185"/>
      <c r="B406" s="185"/>
      <c r="C406" s="185"/>
      <c r="D406" s="185"/>
      <c r="E406" s="185"/>
      <c r="F406" s="185"/>
      <c r="G406" s="204"/>
      <c r="H406" s="185"/>
      <c r="I406" s="185"/>
      <c r="J406" s="185"/>
      <c r="K406" s="185"/>
      <c r="L406" s="185"/>
      <c r="M406" s="185"/>
      <c r="N406" s="185"/>
      <c r="O406" s="185"/>
      <c r="P406" s="185"/>
      <c r="Q406" s="185"/>
      <c r="R406" s="185"/>
      <c r="S406" s="186"/>
    </row>
    <row r="407" ht="15.75" customHeight="1">
      <c r="A407" s="185"/>
      <c r="B407" s="185"/>
      <c r="C407" s="185"/>
      <c r="D407" s="185"/>
      <c r="E407" s="185"/>
      <c r="F407" s="185"/>
      <c r="G407" s="204"/>
      <c r="H407" s="185"/>
      <c r="I407" s="185"/>
      <c r="J407" s="185"/>
      <c r="K407" s="185"/>
      <c r="L407" s="185"/>
      <c r="M407" s="185"/>
      <c r="N407" s="185"/>
      <c r="O407" s="185"/>
      <c r="P407" s="185"/>
      <c r="Q407" s="185"/>
      <c r="R407" s="185"/>
      <c r="S407" s="186"/>
    </row>
    <row r="408" ht="15.75" customHeight="1">
      <c r="A408" s="185"/>
      <c r="B408" s="185"/>
      <c r="C408" s="185"/>
      <c r="D408" s="185"/>
      <c r="E408" s="185"/>
      <c r="F408" s="185"/>
      <c r="G408" s="204"/>
      <c r="H408" s="185"/>
      <c r="I408" s="185"/>
      <c r="J408" s="185"/>
      <c r="K408" s="185"/>
      <c r="L408" s="185"/>
      <c r="M408" s="185"/>
      <c r="N408" s="185"/>
      <c r="O408" s="185"/>
      <c r="P408" s="185"/>
      <c r="Q408" s="185"/>
      <c r="R408" s="185"/>
      <c r="S408" s="186"/>
    </row>
    <row r="409" ht="15.75" customHeight="1">
      <c r="A409" s="185"/>
      <c r="B409" s="185"/>
      <c r="C409" s="185"/>
      <c r="D409" s="185"/>
      <c r="E409" s="185"/>
      <c r="F409" s="185"/>
      <c r="G409" s="204"/>
      <c r="H409" s="185"/>
      <c r="I409" s="185"/>
      <c r="J409" s="185"/>
      <c r="K409" s="185"/>
      <c r="L409" s="185"/>
      <c r="M409" s="185"/>
      <c r="N409" s="185"/>
      <c r="O409" s="185"/>
      <c r="P409" s="185"/>
      <c r="Q409" s="185"/>
      <c r="R409" s="185"/>
      <c r="S409" s="186"/>
    </row>
    <row r="410" ht="15.75" customHeight="1">
      <c r="A410" s="185"/>
      <c r="B410" s="185"/>
      <c r="C410" s="185"/>
      <c r="D410" s="185"/>
      <c r="E410" s="185"/>
      <c r="F410" s="185"/>
      <c r="G410" s="204"/>
      <c r="H410" s="185"/>
      <c r="I410" s="185"/>
      <c r="J410" s="185"/>
      <c r="K410" s="185"/>
      <c r="L410" s="185"/>
      <c r="M410" s="185"/>
      <c r="N410" s="185"/>
      <c r="O410" s="185"/>
      <c r="P410" s="185"/>
      <c r="Q410" s="185"/>
      <c r="R410" s="185"/>
      <c r="S410" s="186"/>
    </row>
    <row r="411" ht="15.75" customHeight="1">
      <c r="A411" s="185"/>
      <c r="B411" s="185"/>
      <c r="C411" s="185"/>
      <c r="D411" s="185"/>
      <c r="E411" s="185"/>
      <c r="F411" s="185"/>
      <c r="G411" s="204"/>
      <c r="H411" s="185"/>
      <c r="I411" s="185"/>
      <c r="J411" s="185"/>
      <c r="K411" s="185"/>
      <c r="L411" s="185"/>
      <c r="M411" s="185"/>
      <c r="N411" s="185"/>
      <c r="O411" s="185"/>
      <c r="P411" s="185"/>
      <c r="Q411" s="185"/>
      <c r="R411" s="185"/>
      <c r="S411" s="186"/>
    </row>
    <row r="412" ht="15.75" customHeight="1">
      <c r="A412" s="185"/>
      <c r="B412" s="185"/>
      <c r="C412" s="185"/>
      <c r="D412" s="185"/>
      <c r="E412" s="185"/>
      <c r="F412" s="185"/>
      <c r="G412" s="204"/>
      <c r="H412" s="185"/>
      <c r="I412" s="185"/>
      <c r="J412" s="185"/>
      <c r="K412" s="185"/>
      <c r="L412" s="185"/>
      <c r="M412" s="185"/>
      <c r="N412" s="185"/>
      <c r="O412" s="185"/>
      <c r="P412" s="185"/>
      <c r="Q412" s="185"/>
      <c r="R412" s="185"/>
      <c r="S412" s="186"/>
    </row>
    <row r="413" ht="15.75" customHeight="1">
      <c r="A413" s="185"/>
      <c r="B413" s="185"/>
      <c r="C413" s="185"/>
      <c r="D413" s="185"/>
      <c r="E413" s="185"/>
      <c r="F413" s="185"/>
      <c r="G413" s="204"/>
      <c r="H413" s="185"/>
      <c r="I413" s="185"/>
      <c r="J413" s="185"/>
      <c r="K413" s="185"/>
      <c r="L413" s="185"/>
      <c r="M413" s="185"/>
      <c r="N413" s="185"/>
      <c r="O413" s="185"/>
      <c r="P413" s="185"/>
      <c r="Q413" s="185"/>
      <c r="R413" s="185"/>
      <c r="S413" s="186"/>
    </row>
    <row r="414" ht="15.75" customHeight="1">
      <c r="A414" s="185"/>
      <c r="B414" s="185"/>
      <c r="C414" s="185"/>
      <c r="D414" s="185"/>
      <c r="E414" s="185"/>
      <c r="F414" s="185"/>
      <c r="G414" s="204"/>
      <c r="H414" s="185"/>
      <c r="I414" s="185"/>
      <c r="J414" s="185"/>
      <c r="K414" s="185"/>
      <c r="L414" s="185"/>
      <c r="M414" s="185"/>
      <c r="N414" s="185"/>
      <c r="O414" s="185"/>
      <c r="P414" s="185"/>
      <c r="Q414" s="185"/>
      <c r="R414" s="185"/>
      <c r="S414" s="186"/>
    </row>
    <row r="415" ht="15.75" customHeight="1">
      <c r="A415" s="185"/>
      <c r="B415" s="185"/>
      <c r="C415" s="185"/>
      <c r="D415" s="185"/>
      <c r="E415" s="185"/>
      <c r="F415" s="185"/>
      <c r="G415" s="204"/>
      <c r="H415" s="185"/>
      <c r="I415" s="185"/>
      <c r="J415" s="185"/>
      <c r="K415" s="185"/>
      <c r="L415" s="185"/>
      <c r="M415" s="185"/>
      <c r="N415" s="185"/>
      <c r="O415" s="185"/>
      <c r="P415" s="185"/>
      <c r="Q415" s="185"/>
      <c r="R415" s="185"/>
      <c r="S415" s="186"/>
    </row>
    <row r="416" ht="15.75" customHeight="1">
      <c r="A416" s="185"/>
      <c r="B416" s="185"/>
      <c r="C416" s="185"/>
      <c r="D416" s="185"/>
      <c r="E416" s="185"/>
      <c r="F416" s="185"/>
      <c r="G416" s="204"/>
      <c r="H416" s="185"/>
      <c r="I416" s="185"/>
      <c r="J416" s="185"/>
      <c r="K416" s="185"/>
      <c r="L416" s="185"/>
      <c r="M416" s="185"/>
      <c r="N416" s="185"/>
      <c r="O416" s="185"/>
      <c r="P416" s="185"/>
      <c r="Q416" s="185"/>
      <c r="R416" s="185"/>
      <c r="S416" s="186"/>
    </row>
    <row r="417" ht="15.75" customHeight="1">
      <c r="A417" s="185"/>
      <c r="B417" s="185"/>
      <c r="C417" s="185"/>
      <c r="D417" s="185"/>
      <c r="E417" s="185"/>
      <c r="F417" s="185"/>
      <c r="G417" s="204"/>
      <c r="H417" s="185"/>
      <c r="I417" s="185"/>
      <c r="J417" s="185"/>
      <c r="K417" s="185"/>
      <c r="L417" s="185"/>
      <c r="M417" s="185"/>
      <c r="N417" s="185"/>
      <c r="O417" s="185"/>
      <c r="P417" s="185"/>
      <c r="Q417" s="185"/>
      <c r="R417" s="185"/>
      <c r="S417" s="186"/>
    </row>
    <row r="418" ht="15.75" customHeight="1">
      <c r="A418" s="185"/>
      <c r="B418" s="185"/>
      <c r="C418" s="185"/>
      <c r="D418" s="185"/>
      <c r="E418" s="185"/>
      <c r="F418" s="185"/>
      <c r="G418" s="204"/>
      <c r="H418" s="185"/>
      <c r="I418" s="185"/>
      <c r="J418" s="185"/>
      <c r="K418" s="185"/>
      <c r="L418" s="185"/>
      <c r="M418" s="185"/>
      <c r="N418" s="185"/>
      <c r="O418" s="185"/>
      <c r="P418" s="185"/>
      <c r="Q418" s="185"/>
      <c r="R418" s="185"/>
      <c r="S418" s="186"/>
    </row>
    <row r="419" ht="15.75" customHeight="1">
      <c r="A419" s="185"/>
      <c r="B419" s="185"/>
      <c r="C419" s="185"/>
      <c r="D419" s="185"/>
      <c r="E419" s="185"/>
      <c r="F419" s="185"/>
      <c r="G419" s="204"/>
      <c r="H419" s="185"/>
      <c r="I419" s="185"/>
      <c r="J419" s="185"/>
      <c r="K419" s="185"/>
      <c r="L419" s="185"/>
      <c r="M419" s="185"/>
      <c r="N419" s="185"/>
      <c r="O419" s="185"/>
      <c r="P419" s="185"/>
      <c r="Q419" s="185"/>
      <c r="R419" s="185"/>
      <c r="S419" s="186"/>
    </row>
    <row r="420" ht="15.75" customHeight="1">
      <c r="A420" s="185"/>
      <c r="B420" s="185"/>
      <c r="C420" s="185"/>
      <c r="D420" s="185"/>
      <c r="E420" s="185"/>
      <c r="F420" s="185"/>
      <c r="G420" s="204"/>
      <c r="H420" s="185"/>
      <c r="I420" s="185"/>
      <c r="J420" s="185"/>
      <c r="K420" s="185"/>
      <c r="L420" s="185"/>
      <c r="M420" s="185"/>
      <c r="N420" s="185"/>
      <c r="O420" s="185"/>
      <c r="P420" s="185"/>
      <c r="Q420" s="185"/>
      <c r="R420" s="185"/>
      <c r="S420" s="186"/>
    </row>
    <row r="421" ht="15.75" customHeight="1">
      <c r="A421" s="185"/>
      <c r="B421" s="185"/>
      <c r="C421" s="185"/>
      <c r="D421" s="185"/>
      <c r="E421" s="185"/>
      <c r="F421" s="185"/>
      <c r="G421" s="204"/>
      <c r="H421" s="185"/>
      <c r="I421" s="185"/>
      <c r="J421" s="185"/>
      <c r="K421" s="185"/>
      <c r="L421" s="185"/>
      <c r="M421" s="185"/>
      <c r="N421" s="185"/>
      <c r="O421" s="185"/>
      <c r="P421" s="185"/>
      <c r="Q421" s="185"/>
      <c r="R421" s="185"/>
      <c r="S421" s="186"/>
    </row>
    <row r="422" ht="15.75" customHeight="1">
      <c r="A422" s="185"/>
      <c r="B422" s="185"/>
      <c r="C422" s="185"/>
      <c r="D422" s="185"/>
      <c r="E422" s="185"/>
      <c r="F422" s="185"/>
      <c r="G422" s="204"/>
      <c r="H422" s="185"/>
      <c r="I422" s="185"/>
      <c r="J422" s="185"/>
      <c r="K422" s="185"/>
      <c r="L422" s="185"/>
      <c r="M422" s="185"/>
      <c r="N422" s="185"/>
      <c r="O422" s="185"/>
      <c r="P422" s="185"/>
      <c r="Q422" s="185"/>
      <c r="R422" s="185"/>
      <c r="S422" s="186"/>
    </row>
    <row r="423" ht="15.75" customHeight="1">
      <c r="A423" s="185"/>
      <c r="B423" s="185"/>
      <c r="C423" s="185"/>
      <c r="D423" s="185"/>
      <c r="E423" s="185"/>
      <c r="F423" s="185"/>
      <c r="G423" s="204"/>
      <c r="H423" s="185"/>
      <c r="I423" s="185"/>
      <c r="J423" s="185"/>
      <c r="K423" s="185"/>
      <c r="L423" s="185"/>
      <c r="M423" s="185"/>
      <c r="N423" s="185"/>
      <c r="O423" s="185"/>
      <c r="P423" s="185"/>
      <c r="Q423" s="185"/>
      <c r="R423" s="185"/>
      <c r="S423" s="186"/>
    </row>
    <row r="424" ht="15.75" customHeight="1">
      <c r="A424" s="185"/>
      <c r="B424" s="185"/>
      <c r="C424" s="185"/>
      <c r="D424" s="185"/>
      <c r="E424" s="185"/>
      <c r="F424" s="185"/>
      <c r="G424" s="204"/>
      <c r="H424" s="185"/>
      <c r="I424" s="185"/>
      <c r="J424" s="185"/>
      <c r="K424" s="185"/>
      <c r="L424" s="185"/>
      <c r="M424" s="185"/>
      <c r="N424" s="185"/>
      <c r="O424" s="185"/>
      <c r="P424" s="185"/>
      <c r="Q424" s="185"/>
      <c r="R424" s="185"/>
      <c r="S424" s="186"/>
    </row>
    <row r="425" ht="15.75" customHeight="1">
      <c r="A425" s="185"/>
      <c r="B425" s="185"/>
      <c r="C425" s="185"/>
      <c r="D425" s="185"/>
      <c r="E425" s="185"/>
      <c r="F425" s="185"/>
      <c r="G425" s="204"/>
      <c r="H425" s="185"/>
      <c r="I425" s="185"/>
      <c r="J425" s="185"/>
      <c r="K425" s="185"/>
      <c r="L425" s="185"/>
      <c r="M425" s="185"/>
      <c r="N425" s="185"/>
      <c r="O425" s="185"/>
      <c r="P425" s="185"/>
      <c r="Q425" s="185"/>
      <c r="R425" s="185"/>
      <c r="S425" s="186"/>
    </row>
    <row r="426" ht="15.75" customHeight="1">
      <c r="A426" s="185"/>
      <c r="B426" s="185"/>
      <c r="C426" s="185"/>
      <c r="D426" s="185"/>
      <c r="E426" s="185"/>
      <c r="F426" s="185"/>
      <c r="G426" s="204"/>
      <c r="H426" s="185"/>
      <c r="I426" s="185"/>
      <c r="J426" s="185"/>
      <c r="K426" s="185"/>
      <c r="L426" s="185"/>
      <c r="M426" s="185"/>
      <c r="N426" s="185"/>
      <c r="O426" s="185"/>
      <c r="P426" s="185"/>
      <c r="Q426" s="185"/>
      <c r="R426" s="185"/>
      <c r="S426" s="186"/>
    </row>
    <row r="427" ht="15.75" customHeight="1">
      <c r="A427" s="185"/>
      <c r="B427" s="185"/>
      <c r="C427" s="185"/>
      <c r="D427" s="185"/>
      <c r="E427" s="185"/>
      <c r="F427" s="185"/>
      <c r="G427" s="204"/>
      <c r="H427" s="185"/>
      <c r="I427" s="185"/>
      <c r="J427" s="185"/>
      <c r="K427" s="185"/>
      <c r="L427" s="185"/>
      <c r="M427" s="185"/>
      <c r="N427" s="185"/>
      <c r="O427" s="185"/>
      <c r="P427" s="185"/>
      <c r="Q427" s="185"/>
      <c r="R427" s="185"/>
      <c r="S427" s="186"/>
    </row>
    <row r="428" ht="15.75" customHeight="1">
      <c r="A428" s="185"/>
      <c r="B428" s="185"/>
      <c r="C428" s="185"/>
      <c r="D428" s="185"/>
      <c r="E428" s="185"/>
      <c r="F428" s="185"/>
      <c r="G428" s="204"/>
      <c r="H428" s="185"/>
      <c r="I428" s="185"/>
      <c r="J428" s="185"/>
      <c r="K428" s="185"/>
      <c r="L428" s="185"/>
      <c r="M428" s="185"/>
      <c r="N428" s="185"/>
      <c r="O428" s="185"/>
      <c r="P428" s="185"/>
      <c r="Q428" s="185"/>
      <c r="R428" s="185"/>
      <c r="S428" s="186"/>
    </row>
    <row r="429" ht="15.75" customHeight="1">
      <c r="A429" s="185"/>
      <c r="B429" s="185"/>
      <c r="C429" s="185"/>
      <c r="D429" s="185"/>
      <c r="E429" s="185"/>
      <c r="F429" s="185"/>
      <c r="G429" s="204"/>
      <c r="H429" s="185"/>
      <c r="I429" s="185"/>
      <c r="J429" s="185"/>
      <c r="K429" s="185"/>
      <c r="L429" s="185"/>
      <c r="M429" s="185"/>
      <c r="N429" s="185"/>
      <c r="O429" s="185"/>
      <c r="P429" s="185"/>
      <c r="Q429" s="185"/>
      <c r="R429" s="185"/>
      <c r="S429" s="186"/>
    </row>
    <row r="430" ht="15.75" customHeight="1">
      <c r="A430" s="185"/>
      <c r="B430" s="185"/>
      <c r="C430" s="185"/>
      <c r="D430" s="185"/>
      <c r="E430" s="185"/>
      <c r="F430" s="185"/>
      <c r="G430" s="204"/>
      <c r="H430" s="185"/>
      <c r="I430" s="185"/>
      <c r="J430" s="185"/>
      <c r="K430" s="185"/>
      <c r="L430" s="185"/>
      <c r="M430" s="185"/>
      <c r="N430" s="185"/>
      <c r="O430" s="185"/>
      <c r="P430" s="185"/>
      <c r="Q430" s="185"/>
      <c r="R430" s="185"/>
      <c r="S430" s="186"/>
    </row>
    <row r="431" ht="15.75" customHeight="1">
      <c r="A431" s="185"/>
      <c r="B431" s="185"/>
      <c r="C431" s="185"/>
      <c r="D431" s="185"/>
      <c r="E431" s="185"/>
      <c r="F431" s="185"/>
      <c r="G431" s="204"/>
      <c r="H431" s="185"/>
      <c r="I431" s="185"/>
      <c r="J431" s="185"/>
      <c r="K431" s="185"/>
      <c r="L431" s="185"/>
      <c r="M431" s="185"/>
      <c r="N431" s="185"/>
      <c r="O431" s="185"/>
      <c r="P431" s="185"/>
      <c r="Q431" s="185"/>
      <c r="R431" s="185"/>
      <c r="S431" s="186"/>
    </row>
    <row r="432" ht="15.75" customHeight="1">
      <c r="A432" s="185"/>
      <c r="B432" s="185"/>
      <c r="C432" s="185"/>
      <c r="D432" s="185"/>
      <c r="E432" s="185"/>
      <c r="F432" s="185"/>
      <c r="G432" s="204"/>
      <c r="H432" s="185"/>
      <c r="I432" s="185"/>
      <c r="J432" s="185"/>
      <c r="K432" s="185"/>
      <c r="L432" s="185"/>
      <c r="M432" s="185"/>
      <c r="N432" s="185"/>
      <c r="O432" s="185"/>
      <c r="P432" s="185"/>
      <c r="Q432" s="185"/>
      <c r="R432" s="185"/>
      <c r="S432" s="186"/>
    </row>
    <row r="433" ht="15.75" customHeight="1">
      <c r="A433" s="185"/>
      <c r="B433" s="185"/>
      <c r="C433" s="185"/>
      <c r="D433" s="185"/>
      <c r="E433" s="185"/>
      <c r="F433" s="185"/>
      <c r="G433" s="204"/>
      <c r="H433" s="185"/>
      <c r="I433" s="185"/>
      <c r="J433" s="185"/>
      <c r="K433" s="185"/>
      <c r="L433" s="185"/>
      <c r="M433" s="185"/>
      <c r="N433" s="185"/>
      <c r="O433" s="185"/>
      <c r="P433" s="185"/>
      <c r="Q433" s="185"/>
      <c r="R433" s="185"/>
      <c r="S433" s="186"/>
    </row>
    <row r="434" ht="15.75" customHeight="1">
      <c r="A434" s="185"/>
      <c r="B434" s="185"/>
      <c r="C434" s="185"/>
      <c r="D434" s="185"/>
      <c r="E434" s="185"/>
      <c r="F434" s="185"/>
      <c r="G434" s="204"/>
      <c r="H434" s="185"/>
      <c r="I434" s="185"/>
      <c r="J434" s="185"/>
      <c r="K434" s="185"/>
      <c r="L434" s="185"/>
      <c r="M434" s="185"/>
      <c r="N434" s="185"/>
      <c r="O434" s="185"/>
      <c r="P434" s="185"/>
      <c r="Q434" s="185"/>
      <c r="R434" s="185"/>
      <c r="S434" s="186"/>
    </row>
    <row r="435" ht="15.75" customHeight="1">
      <c r="A435" s="185"/>
      <c r="B435" s="185"/>
      <c r="C435" s="185"/>
      <c r="D435" s="185"/>
      <c r="E435" s="185"/>
      <c r="F435" s="185"/>
      <c r="G435" s="204"/>
      <c r="H435" s="185"/>
      <c r="I435" s="185"/>
      <c r="J435" s="185"/>
      <c r="K435" s="185"/>
      <c r="L435" s="185"/>
      <c r="M435" s="185"/>
      <c r="N435" s="185"/>
      <c r="O435" s="185"/>
      <c r="P435" s="185"/>
      <c r="Q435" s="185"/>
      <c r="R435" s="185"/>
      <c r="S435" s="186"/>
    </row>
    <row r="436" ht="15.75" customHeight="1">
      <c r="A436" s="185"/>
      <c r="B436" s="185"/>
      <c r="C436" s="185"/>
      <c r="D436" s="185"/>
      <c r="E436" s="185"/>
      <c r="F436" s="185"/>
      <c r="G436" s="204"/>
      <c r="H436" s="185"/>
      <c r="I436" s="185"/>
      <c r="J436" s="185"/>
      <c r="K436" s="185"/>
      <c r="L436" s="185"/>
      <c r="M436" s="185"/>
      <c r="N436" s="185"/>
      <c r="O436" s="185"/>
      <c r="P436" s="185"/>
      <c r="Q436" s="185"/>
      <c r="R436" s="185"/>
      <c r="S436" s="186"/>
    </row>
    <row r="437" ht="15.75" customHeight="1">
      <c r="A437" s="185"/>
      <c r="B437" s="185"/>
      <c r="C437" s="185"/>
      <c r="D437" s="185"/>
      <c r="E437" s="185"/>
      <c r="F437" s="185"/>
      <c r="G437" s="204"/>
      <c r="H437" s="185"/>
      <c r="I437" s="185"/>
      <c r="J437" s="185"/>
      <c r="K437" s="185"/>
      <c r="L437" s="185"/>
      <c r="M437" s="185"/>
      <c r="N437" s="185"/>
      <c r="O437" s="185"/>
      <c r="P437" s="185"/>
      <c r="Q437" s="185"/>
      <c r="R437" s="185"/>
      <c r="S437" s="186"/>
    </row>
    <row r="438" ht="15.75" customHeight="1">
      <c r="A438" s="185"/>
      <c r="B438" s="185"/>
      <c r="C438" s="185"/>
      <c r="D438" s="185"/>
      <c r="E438" s="185"/>
      <c r="F438" s="185"/>
      <c r="G438" s="204"/>
      <c r="H438" s="185"/>
      <c r="I438" s="185"/>
      <c r="J438" s="185"/>
      <c r="K438" s="185"/>
      <c r="L438" s="185"/>
      <c r="M438" s="185"/>
      <c r="N438" s="185"/>
      <c r="O438" s="185"/>
      <c r="P438" s="185"/>
      <c r="Q438" s="185"/>
      <c r="R438" s="185"/>
      <c r="S438" s="186"/>
    </row>
    <row r="439" ht="15.75" customHeight="1">
      <c r="A439" s="185"/>
      <c r="B439" s="185"/>
      <c r="C439" s="185"/>
      <c r="D439" s="185"/>
      <c r="E439" s="185"/>
      <c r="F439" s="185"/>
      <c r="G439" s="204"/>
      <c r="H439" s="185"/>
      <c r="I439" s="185"/>
      <c r="J439" s="185"/>
      <c r="K439" s="185"/>
      <c r="L439" s="185"/>
      <c r="M439" s="185"/>
      <c r="N439" s="185"/>
      <c r="O439" s="185"/>
      <c r="P439" s="185"/>
      <c r="Q439" s="185"/>
      <c r="R439" s="185"/>
      <c r="S439" s="186"/>
    </row>
    <row r="440" ht="15.75" customHeight="1">
      <c r="A440" s="185"/>
      <c r="B440" s="185"/>
      <c r="C440" s="185"/>
      <c r="D440" s="185"/>
      <c r="E440" s="185"/>
      <c r="F440" s="185"/>
      <c r="G440" s="204"/>
      <c r="H440" s="185"/>
      <c r="I440" s="185"/>
      <c r="J440" s="185"/>
      <c r="K440" s="185"/>
      <c r="L440" s="185"/>
      <c r="M440" s="185"/>
      <c r="N440" s="185"/>
      <c r="O440" s="185"/>
      <c r="P440" s="185"/>
      <c r="Q440" s="185"/>
      <c r="R440" s="185"/>
      <c r="S440" s="186"/>
    </row>
    <row r="441" ht="15.75" customHeight="1">
      <c r="A441" s="185"/>
      <c r="B441" s="185"/>
      <c r="C441" s="185"/>
      <c r="D441" s="185"/>
      <c r="E441" s="185"/>
      <c r="F441" s="185"/>
      <c r="G441" s="204"/>
      <c r="H441" s="185"/>
      <c r="I441" s="185"/>
      <c r="J441" s="185"/>
      <c r="K441" s="185"/>
      <c r="L441" s="185"/>
      <c r="M441" s="185"/>
      <c r="N441" s="185"/>
      <c r="O441" s="185"/>
      <c r="P441" s="185"/>
      <c r="Q441" s="185"/>
      <c r="R441" s="185"/>
      <c r="S441" s="186"/>
    </row>
    <row r="442" ht="15.75" customHeight="1">
      <c r="A442" s="185"/>
      <c r="B442" s="185"/>
      <c r="C442" s="185"/>
      <c r="D442" s="185"/>
      <c r="E442" s="185"/>
      <c r="F442" s="185"/>
      <c r="G442" s="204"/>
      <c r="H442" s="185"/>
      <c r="I442" s="185"/>
      <c r="J442" s="185"/>
      <c r="K442" s="185"/>
      <c r="L442" s="185"/>
      <c r="M442" s="185"/>
      <c r="N442" s="185"/>
      <c r="O442" s="185"/>
      <c r="P442" s="185"/>
      <c r="Q442" s="185"/>
      <c r="R442" s="185"/>
      <c r="S442" s="186"/>
    </row>
    <row r="443" ht="15.75" customHeight="1">
      <c r="A443" s="185"/>
      <c r="B443" s="185"/>
      <c r="C443" s="185"/>
      <c r="D443" s="185"/>
      <c r="E443" s="185"/>
      <c r="F443" s="185"/>
      <c r="G443" s="204"/>
      <c r="H443" s="185"/>
      <c r="I443" s="185"/>
      <c r="J443" s="185"/>
      <c r="K443" s="185"/>
      <c r="L443" s="185"/>
      <c r="M443" s="185"/>
      <c r="N443" s="185"/>
      <c r="O443" s="185"/>
      <c r="P443" s="185"/>
      <c r="Q443" s="185"/>
      <c r="R443" s="185"/>
      <c r="S443" s="186"/>
    </row>
    <row r="444" ht="15.75" customHeight="1">
      <c r="A444" s="185"/>
      <c r="B444" s="185"/>
      <c r="C444" s="185"/>
      <c r="D444" s="185"/>
      <c r="E444" s="185"/>
      <c r="F444" s="185"/>
      <c r="G444" s="204"/>
      <c r="H444" s="185"/>
      <c r="I444" s="185"/>
      <c r="J444" s="185"/>
      <c r="K444" s="185"/>
      <c r="L444" s="185"/>
      <c r="M444" s="185"/>
      <c r="N444" s="185"/>
      <c r="O444" s="185"/>
      <c r="P444" s="185"/>
      <c r="Q444" s="185"/>
      <c r="R444" s="185"/>
      <c r="S444" s="186"/>
    </row>
    <row r="445" ht="15.75" customHeight="1">
      <c r="A445" s="185"/>
      <c r="B445" s="185"/>
      <c r="C445" s="185"/>
      <c r="D445" s="185"/>
      <c r="E445" s="185"/>
      <c r="F445" s="185"/>
      <c r="G445" s="204"/>
      <c r="H445" s="185"/>
      <c r="I445" s="185"/>
      <c r="J445" s="185"/>
      <c r="K445" s="185"/>
      <c r="L445" s="185"/>
      <c r="M445" s="185"/>
      <c r="N445" s="185"/>
      <c r="O445" s="185"/>
      <c r="P445" s="185"/>
      <c r="Q445" s="185"/>
      <c r="R445" s="185"/>
      <c r="S445" s="186"/>
    </row>
    <row r="446" ht="15.75" customHeight="1">
      <c r="A446" s="185"/>
      <c r="B446" s="185"/>
      <c r="C446" s="185"/>
      <c r="D446" s="185"/>
      <c r="E446" s="185"/>
      <c r="F446" s="185"/>
      <c r="G446" s="204"/>
      <c r="H446" s="185"/>
      <c r="I446" s="185"/>
      <c r="J446" s="185"/>
      <c r="K446" s="185"/>
      <c r="L446" s="185"/>
      <c r="M446" s="185"/>
      <c r="N446" s="185"/>
      <c r="O446" s="185"/>
      <c r="P446" s="185"/>
      <c r="Q446" s="185"/>
      <c r="R446" s="185"/>
      <c r="S446" s="186"/>
    </row>
    <row r="447" ht="15.75" customHeight="1">
      <c r="A447" s="185"/>
      <c r="B447" s="185"/>
      <c r="C447" s="185"/>
      <c r="D447" s="185"/>
      <c r="E447" s="185"/>
      <c r="F447" s="185"/>
      <c r="G447" s="204"/>
      <c r="H447" s="185"/>
      <c r="I447" s="185"/>
      <c r="J447" s="185"/>
      <c r="K447" s="185"/>
      <c r="L447" s="185"/>
      <c r="M447" s="185"/>
      <c r="N447" s="185"/>
      <c r="O447" s="185"/>
      <c r="P447" s="185"/>
      <c r="Q447" s="185"/>
      <c r="R447" s="185"/>
      <c r="S447" s="186"/>
    </row>
    <row r="448" ht="15.75" customHeight="1">
      <c r="A448" s="185"/>
      <c r="B448" s="185"/>
      <c r="C448" s="185"/>
      <c r="D448" s="185"/>
      <c r="E448" s="185"/>
      <c r="F448" s="185"/>
      <c r="G448" s="204"/>
      <c r="H448" s="185"/>
      <c r="I448" s="185"/>
      <c r="J448" s="185"/>
      <c r="K448" s="185"/>
      <c r="L448" s="185"/>
      <c r="M448" s="185"/>
      <c r="N448" s="185"/>
      <c r="O448" s="185"/>
      <c r="P448" s="185"/>
      <c r="Q448" s="185"/>
      <c r="R448" s="185"/>
      <c r="S448" s="186"/>
    </row>
    <row r="449" ht="15.75" customHeight="1">
      <c r="A449" s="185"/>
      <c r="B449" s="185"/>
      <c r="C449" s="185"/>
      <c r="D449" s="185"/>
      <c r="E449" s="185"/>
      <c r="F449" s="185"/>
      <c r="G449" s="204"/>
      <c r="H449" s="185"/>
      <c r="I449" s="185"/>
      <c r="J449" s="185"/>
      <c r="K449" s="185"/>
      <c r="L449" s="185"/>
      <c r="M449" s="185"/>
      <c r="N449" s="185"/>
      <c r="O449" s="185"/>
      <c r="P449" s="185"/>
      <c r="Q449" s="185"/>
      <c r="R449" s="185"/>
      <c r="S449" s="186"/>
    </row>
    <row r="450" ht="15.75" customHeight="1">
      <c r="A450" s="185"/>
      <c r="B450" s="185"/>
      <c r="C450" s="185"/>
      <c r="D450" s="185"/>
      <c r="E450" s="185"/>
      <c r="F450" s="185"/>
      <c r="G450" s="204"/>
      <c r="H450" s="185"/>
      <c r="I450" s="185"/>
      <c r="J450" s="185"/>
      <c r="K450" s="185"/>
      <c r="L450" s="185"/>
      <c r="M450" s="185"/>
      <c r="N450" s="185"/>
      <c r="O450" s="185"/>
      <c r="P450" s="185"/>
      <c r="Q450" s="185"/>
      <c r="R450" s="185"/>
      <c r="S450" s="186"/>
    </row>
    <row r="451" ht="15.75" customHeight="1">
      <c r="A451" s="185"/>
      <c r="B451" s="185"/>
      <c r="C451" s="185"/>
      <c r="D451" s="185"/>
      <c r="E451" s="185"/>
      <c r="F451" s="185"/>
      <c r="G451" s="204"/>
      <c r="H451" s="185"/>
      <c r="I451" s="185"/>
      <c r="J451" s="185"/>
      <c r="K451" s="185"/>
      <c r="L451" s="185"/>
      <c r="M451" s="185"/>
      <c r="N451" s="185"/>
      <c r="O451" s="185"/>
      <c r="P451" s="185"/>
      <c r="Q451" s="185"/>
      <c r="R451" s="185"/>
      <c r="S451" s="186"/>
    </row>
    <row r="452" ht="15.75" customHeight="1">
      <c r="A452" s="185"/>
      <c r="B452" s="185"/>
      <c r="C452" s="185"/>
      <c r="D452" s="185"/>
      <c r="E452" s="185"/>
      <c r="F452" s="185"/>
      <c r="G452" s="204"/>
      <c r="H452" s="185"/>
      <c r="I452" s="185"/>
      <c r="J452" s="185"/>
      <c r="K452" s="185"/>
      <c r="L452" s="185"/>
      <c r="M452" s="185"/>
      <c r="N452" s="185"/>
      <c r="O452" s="185"/>
      <c r="P452" s="185"/>
      <c r="Q452" s="185"/>
      <c r="R452" s="185"/>
      <c r="S452" s="186"/>
    </row>
    <row r="453" ht="15.75" customHeight="1">
      <c r="A453" s="185"/>
      <c r="B453" s="185"/>
      <c r="C453" s="185"/>
      <c r="D453" s="185"/>
      <c r="E453" s="185"/>
      <c r="F453" s="185"/>
      <c r="G453" s="204"/>
      <c r="H453" s="185"/>
      <c r="I453" s="185"/>
      <c r="J453" s="185"/>
      <c r="K453" s="185"/>
      <c r="L453" s="185"/>
      <c r="M453" s="185"/>
      <c r="N453" s="185"/>
      <c r="O453" s="185"/>
      <c r="P453" s="185"/>
      <c r="Q453" s="185"/>
      <c r="R453" s="185"/>
      <c r="S453" s="186"/>
    </row>
    <row r="454" ht="15.75" customHeight="1">
      <c r="A454" s="185"/>
      <c r="B454" s="185"/>
      <c r="C454" s="185"/>
      <c r="D454" s="185"/>
      <c r="E454" s="185"/>
      <c r="F454" s="185"/>
      <c r="G454" s="204"/>
      <c r="H454" s="185"/>
      <c r="I454" s="185"/>
      <c r="J454" s="185"/>
      <c r="K454" s="185"/>
      <c r="L454" s="185"/>
      <c r="M454" s="185"/>
      <c r="N454" s="185"/>
      <c r="O454" s="185"/>
      <c r="P454" s="185"/>
      <c r="Q454" s="185"/>
      <c r="R454" s="185"/>
      <c r="S454" s="186"/>
    </row>
    <row r="455" ht="15.75" customHeight="1">
      <c r="A455" s="185"/>
      <c r="B455" s="185"/>
      <c r="C455" s="185"/>
      <c r="D455" s="185"/>
      <c r="E455" s="185"/>
      <c r="F455" s="185"/>
      <c r="G455" s="204"/>
      <c r="H455" s="185"/>
      <c r="I455" s="185"/>
      <c r="J455" s="185"/>
      <c r="K455" s="185"/>
      <c r="L455" s="185"/>
      <c r="M455" s="185"/>
      <c r="N455" s="185"/>
      <c r="O455" s="185"/>
      <c r="P455" s="185"/>
      <c r="Q455" s="185"/>
      <c r="R455" s="185"/>
      <c r="S455" s="186"/>
    </row>
    <row r="456" ht="15.75" customHeight="1">
      <c r="A456" s="185"/>
      <c r="B456" s="185"/>
      <c r="C456" s="185"/>
      <c r="D456" s="185"/>
      <c r="E456" s="185"/>
      <c r="F456" s="185"/>
      <c r="G456" s="204"/>
      <c r="H456" s="185"/>
      <c r="I456" s="185"/>
      <c r="J456" s="185"/>
      <c r="K456" s="185"/>
      <c r="L456" s="185"/>
      <c r="M456" s="185"/>
      <c r="N456" s="185"/>
      <c r="O456" s="185"/>
      <c r="P456" s="185"/>
      <c r="Q456" s="185"/>
      <c r="R456" s="185"/>
      <c r="S456" s="186"/>
    </row>
    <row r="457" ht="15.75" customHeight="1">
      <c r="A457" s="185"/>
      <c r="B457" s="185"/>
      <c r="C457" s="185"/>
      <c r="D457" s="185"/>
      <c r="E457" s="185"/>
      <c r="F457" s="185"/>
      <c r="G457" s="204"/>
      <c r="H457" s="185"/>
      <c r="I457" s="185"/>
      <c r="J457" s="185"/>
      <c r="K457" s="185"/>
      <c r="L457" s="185"/>
      <c r="M457" s="185"/>
      <c r="N457" s="185"/>
      <c r="O457" s="185"/>
      <c r="P457" s="185"/>
      <c r="Q457" s="185"/>
      <c r="R457" s="185"/>
      <c r="S457" s="186"/>
    </row>
    <row r="458" ht="15.75" customHeight="1">
      <c r="A458" s="185"/>
      <c r="B458" s="185"/>
      <c r="C458" s="185"/>
      <c r="D458" s="185"/>
      <c r="E458" s="185"/>
      <c r="F458" s="185"/>
      <c r="G458" s="204"/>
      <c r="H458" s="185"/>
      <c r="I458" s="185"/>
      <c r="J458" s="185"/>
      <c r="K458" s="185"/>
      <c r="L458" s="185"/>
      <c r="M458" s="185"/>
      <c r="N458" s="185"/>
      <c r="O458" s="185"/>
      <c r="P458" s="185"/>
      <c r="Q458" s="185"/>
      <c r="R458" s="185"/>
      <c r="S458" s="186"/>
    </row>
    <row r="459" ht="15.75" customHeight="1">
      <c r="A459" s="185"/>
      <c r="B459" s="185"/>
      <c r="C459" s="185"/>
      <c r="D459" s="185"/>
      <c r="E459" s="185"/>
      <c r="F459" s="185"/>
      <c r="G459" s="204"/>
      <c r="H459" s="185"/>
      <c r="I459" s="185"/>
      <c r="J459" s="185"/>
      <c r="K459" s="185"/>
      <c r="L459" s="185"/>
      <c r="M459" s="185"/>
      <c r="N459" s="185"/>
      <c r="O459" s="185"/>
      <c r="P459" s="185"/>
      <c r="Q459" s="185"/>
      <c r="R459" s="185"/>
      <c r="S459" s="186"/>
    </row>
    <row r="460" ht="15.75" customHeight="1">
      <c r="A460" s="185"/>
      <c r="B460" s="185"/>
      <c r="C460" s="185"/>
      <c r="D460" s="185"/>
      <c r="E460" s="185"/>
      <c r="F460" s="185"/>
      <c r="G460" s="204"/>
      <c r="H460" s="185"/>
      <c r="I460" s="185"/>
      <c r="J460" s="185"/>
      <c r="K460" s="185"/>
      <c r="L460" s="185"/>
      <c r="M460" s="185"/>
      <c r="N460" s="185"/>
      <c r="O460" s="185"/>
      <c r="P460" s="185"/>
      <c r="Q460" s="185"/>
      <c r="R460" s="185"/>
      <c r="S460" s="186"/>
    </row>
    <row r="461" ht="15.75" customHeight="1">
      <c r="A461" s="185"/>
      <c r="B461" s="185"/>
      <c r="C461" s="185"/>
      <c r="D461" s="185"/>
      <c r="E461" s="185"/>
      <c r="F461" s="185"/>
      <c r="G461" s="204"/>
      <c r="H461" s="185"/>
      <c r="I461" s="185"/>
      <c r="J461" s="185"/>
      <c r="K461" s="185"/>
      <c r="L461" s="185"/>
      <c r="M461" s="185"/>
      <c r="N461" s="185"/>
      <c r="O461" s="185"/>
      <c r="P461" s="185"/>
      <c r="Q461" s="185"/>
      <c r="R461" s="185"/>
      <c r="S461" s="186"/>
    </row>
    <row r="462" ht="15.75" customHeight="1">
      <c r="A462" s="185"/>
      <c r="B462" s="185"/>
      <c r="C462" s="185"/>
      <c r="D462" s="185"/>
      <c r="E462" s="185"/>
      <c r="F462" s="185"/>
      <c r="G462" s="204"/>
      <c r="H462" s="185"/>
      <c r="I462" s="185"/>
      <c r="J462" s="185"/>
      <c r="K462" s="185"/>
      <c r="L462" s="185"/>
      <c r="M462" s="185"/>
      <c r="N462" s="185"/>
      <c r="O462" s="185"/>
      <c r="P462" s="185"/>
      <c r="Q462" s="185"/>
      <c r="R462" s="185"/>
      <c r="S462" s="186"/>
    </row>
    <row r="463" ht="15.75" customHeight="1">
      <c r="A463" s="185"/>
      <c r="B463" s="185"/>
      <c r="C463" s="185"/>
      <c r="D463" s="185"/>
      <c r="E463" s="185"/>
      <c r="F463" s="185"/>
      <c r="G463" s="204"/>
      <c r="H463" s="185"/>
      <c r="I463" s="185"/>
      <c r="J463" s="185"/>
      <c r="K463" s="185"/>
      <c r="L463" s="185"/>
      <c r="M463" s="185"/>
      <c r="N463" s="185"/>
      <c r="O463" s="185"/>
      <c r="P463" s="185"/>
      <c r="Q463" s="185"/>
      <c r="R463" s="185"/>
      <c r="S463" s="186"/>
    </row>
    <row r="464" ht="15.75" customHeight="1">
      <c r="A464" s="185"/>
      <c r="B464" s="185"/>
      <c r="C464" s="185"/>
      <c r="D464" s="185"/>
      <c r="E464" s="185"/>
      <c r="F464" s="185"/>
      <c r="G464" s="204"/>
      <c r="H464" s="185"/>
      <c r="I464" s="185"/>
      <c r="J464" s="185"/>
      <c r="K464" s="185"/>
      <c r="L464" s="185"/>
      <c r="M464" s="185"/>
      <c r="N464" s="185"/>
      <c r="O464" s="185"/>
      <c r="P464" s="185"/>
      <c r="Q464" s="185"/>
      <c r="R464" s="185"/>
      <c r="S464" s="186"/>
    </row>
    <row r="465" ht="15.75" customHeight="1">
      <c r="A465" s="185"/>
      <c r="B465" s="185"/>
      <c r="C465" s="185"/>
      <c r="D465" s="185"/>
      <c r="E465" s="185"/>
      <c r="F465" s="185"/>
      <c r="G465" s="204"/>
      <c r="H465" s="185"/>
      <c r="I465" s="185"/>
      <c r="J465" s="185"/>
      <c r="K465" s="185"/>
      <c r="L465" s="185"/>
      <c r="M465" s="185"/>
      <c r="N465" s="185"/>
      <c r="O465" s="185"/>
      <c r="P465" s="185"/>
      <c r="Q465" s="185"/>
      <c r="R465" s="185"/>
      <c r="S465" s="186"/>
    </row>
    <row r="466" ht="15.75" customHeight="1">
      <c r="A466" s="185"/>
      <c r="B466" s="185"/>
      <c r="C466" s="185"/>
      <c r="D466" s="185"/>
      <c r="E466" s="185"/>
      <c r="F466" s="185"/>
      <c r="G466" s="204"/>
      <c r="H466" s="185"/>
      <c r="I466" s="185"/>
      <c r="J466" s="185"/>
      <c r="K466" s="185"/>
      <c r="L466" s="185"/>
      <c r="M466" s="185"/>
      <c r="N466" s="185"/>
      <c r="O466" s="185"/>
      <c r="P466" s="185"/>
      <c r="Q466" s="185"/>
      <c r="R466" s="185"/>
      <c r="S466" s="186"/>
    </row>
    <row r="467" ht="15.75" customHeight="1">
      <c r="A467" s="185"/>
      <c r="B467" s="185"/>
      <c r="C467" s="185"/>
      <c r="D467" s="185"/>
      <c r="E467" s="185"/>
      <c r="F467" s="185"/>
      <c r="G467" s="204"/>
      <c r="H467" s="185"/>
      <c r="I467" s="185"/>
      <c r="J467" s="185"/>
      <c r="K467" s="185"/>
      <c r="L467" s="185"/>
      <c r="M467" s="185"/>
      <c r="N467" s="185"/>
      <c r="O467" s="185"/>
      <c r="P467" s="185"/>
      <c r="Q467" s="185"/>
      <c r="R467" s="185"/>
      <c r="S467" s="186"/>
    </row>
    <row r="468" ht="15.75" customHeight="1">
      <c r="A468" s="185"/>
      <c r="B468" s="185"/>
      <c r="C468" s="185"/>
      <c r="D468" s="185"/>
      <c r="E468" s="185"/>
      <c r="F468" s="185"/>
      <c r="G468" s="204"/>
      <c r="H468" s="185"/>
      <c r="I468" s="185"/>
      <c r="J468" s="185"/>
      <c r="K468" s="185"/>
      <c r="L468" s="185"/>
      <c r="M468" s="185"/>
      <c r="N468" s="185"/>
      <c r="O468" s="185"/>
      <c r="P468" s="185"/>
      <c r="Q468" s="185"/>
      <c r="R468" s="185"/>
      <c r="S468" s="186"/>
    </row>
    <row r="469" ht="15.75" customHeight="1">
      <c r="A469" s="185"/>
      <c r="B469" s="185"/>
      <c r="C469" s="185"/>
      <c r="D469" s="185"/>
      <c r="E469" s="185"/>
      <c r="F469" s="185"/>
      <c r="G469" s="204"/>
      <c r="H469" s="185"/>
      <c r="I469" s="185"/>
      <c r="J469" s="185"/>
      <c r="K469" s="185"/>
      <c r="L469" s="185"/>
      <c r="M469" s="185"/>
      <c r="N469" s="185"/>
      <c r="O469" s="185"/>
      <c r="P469" s="185"/>
      <c r="Q469" s="185"/>
      <c r="R469" s="185"/>
      <c r="S469" s="186"/>
    </row>
    <row r="470" ht="15.75" customHeight="1">
      <c r="A470" s="185"/>
      <c r="B470" s="185"/>
      <c r="C470" s="185"/>
      <c r="D470" s="185"/>
      <c r="E470" s="185"/>
      <c r="F470" s="185"/>
      <c r="G470" s="204"/>
      <c r="H470" s="185"/>
      <c r="I470" s="185"/>
      <c r="J470" s="185"/>
      <c r="K470" s="185"/>
      <c r="L470" s="185"/>
      <c r="M470" s="185"/>
      <c r="N470" s="185"/>
      <c r="O470" s="185"/>
      <c r="P470" s="185"/>
      <c r="Q470" s="185"/>
      <c r="R470" s="185"/>
      <c r="S470" s="186"/>
    </row>
    <row r="471" ht="15.75" customHeight="1">
      <c r="A471" s="185"/>
      <c r="B471" s="185"/>
      <c r="C471" s="185"/>
      <c r="D471" s="185"/>
      <c r="E471" s="185"/>
      <c r="F471" s="185"/>
      <c r="G471" s="204"/>
      <c r="H471" s="185"/>
      <c r="I471" s="185"/>
      <c r="J471" s="185"/>
      <c r="K471" s="185"/>
      <c r="L471" s="185"/>
      <c r="M471" s="185"/>
      <c r="N471" s="185"/>
      <c r="O471" s="185"/>
      <c r="P471" s="185"/>
      <c r="Q471" s="185"/>
      <c r="R471" s="185"/>
      <c r="S471" s="186"/>
    </row>
    <row r="472" ht="15.75" customHeight="1">
      <c r="A472" s="185"/>
      <c r="B472" s="185"/>
      <c r="C472" s="185"/>
      <c r="D472" s="185"/>
      <c r="E472" s="185"/>
      <c r="F472" s="185"/>
      <c r="G472" s="204"/>
      <c r="H472" s="185"/>
      <c r="I472" s="185"/>
      <c r="J472" s="185"/>
      <c r="K472" s="185"/>
      <c r="L472" s="185"/>
      <c r="M472" s="185"/>
      <c r="N472" s="185"/>
      <c r="O472" s="185"/>
      <c r="P472" s="185"/>
      <c r="Q472" s="185"/>
      <c r="R472" s="185"/>
      <c r="S472" s="186"/>
    </row>
    <row r="473" ht="15.75" customHeight="1">
      <c r="A473" s="185"/>
      <c r="B473" s="185"/>
      <c r="C473" s="185"/>
      <c r="D473" s="185"/>
      <c r="E473" s="185"/>
      <c r="F473" s="185"/>
      <c r="G473" s="204"/>
      <c r="H473" s="185"/>
      <c r="I473" s="185"/>
      <c r="J473" s="185"/>
      <c r="K473" s="185"/>
      <c r="L473" s="185"/>
      <c r="M473" s="185"/>
      <c r="N473" s="185"/>
      <c r="O473" s="185"/>
      <c r="P473" s="185"/>
      <c r="Q473" s="185"/>
      <c r="R473" s="185"/>
      <c r="S473" s="186"/>
    </row>
    <row r="474" ht="15.75" customHeight="1">
      <c r="A474" s="185"/>
      <c r="B474" s="185"/>
      <c r="C474" s="185"/>
      <c r="D474" s="185"/>
      <c r="E474" s="185"/>
      <c r="F474" s="185"/>
      <c r="G474" s="204"/>
      <c r="H474" s="185"/>
      <c r="I474" s="185"/>
      <c r="J474" s="185"/>
      <c r="K474" s="185"/>
      <c r="L474" s="185"/>
      <c r="M474" s="185"/>
      <c r="N474" s="185"/>
      <c r="O474" s="185"/>
      <c r="P474" s="185"/>
      <c r="Q474" s="185"/>
      <c r="R474" s="185"/>
      <c r="S474" s="186"/>
    </row>
    <row r="475" ht="15.75" customHeight="1">
      <c r="A475" s="185"/>
      <c r="B475" s="185"/>
      <c r="C475" s="185"/>
      <c r="D475" s="185"/>
      <c r="E475" s="185"/>
      <c r="F475" s="185"/>
      <c r="G475" s="204"/>
      <c r="H475" s="185"/>
      <c r="I475" s="185"/>
      <c r="J475" s="185"/>
      <c r="K475" s="185"/>
      <c r="L475" s="185"/>
      <c r="M475" s="185"/>
      <c r="N475" s="185"/>
      <c r="O475" s="185"/>
      <c r="P475" s="185"/>
      <c r="Q475" s="185"/>
      <c r="R475" s="185"/>
      <c r="S475" s="186"/>
    </row>
    <row r="476" ht="15.75" customHeight="1">
      <c r="A476" s="185"/>
      <c r="B476" s="185"/>
      <c r="C476" s="185"/>
      <c r="D476" s="185"/>
      <c r="E476" s="185"/>
      <c r="F476" s="185"/>
      <c r="G476" s="204"/>
      <c r="H476" s="185"/>
      <c r="I476" s="185"/>
      <c r="J476" s="185"/>
      <c r="K476" s="185"/>
      <c r="L476" s="185"/>
      <c r="M476" s="185"/>
      <c r="N476" s="185"/>
      <c r="O476" s="185"/>
      <c r="P476" s="185"/>
      <c r="Q476" s="185"/>
      <c r="R476" s="185"/>
      <c r="S476" s="186"/>
    </row>
    <row r="477" ht="15.75" customHeight="1">
      <c r="A477" s="185"/>
      <c r="B477" s="185"/>
      <c r="C477" s="185"/>
      <c r="D477" s="185"/>
      <c r="E477" s="185"/>
      <c r="F477" s="185"/>
      <c r="G477" s="204"/>
      <c r="H477" s="185"/>
      <c r="I477" s="185"/>
      <c r="J477" s="185"/>
      <c r="K477" s="185"/>
      <c r="L477" s="185"/>
      <c r="M477" s="185"/>
      <c r="N477" s="185"/>
      <c r="O477" s="185"/>
      <c r="P477" s="185"/>
      <c r="Q477" s="185"/>
      <c r="R477" s="185"/>
      <c r="S477" s="186"/>
    </row>
    <row r="478" ht="15.75" customHeight="1">
      <c r="A478" s="185"/>
      <c r="B478" s="185"/>
      <c r="C478" s="185"/>
      <c r="D478" s="185"/>
      <c r="E478" s="185"/>
      <c r="F478" s="185"/>
      <c r="G478" s="204"/>
      <c r="H478" s="185"/>
      <c r="I478" s="185"/>
      <c r="J478" s="185"/>
      <c r="K478" s="185"/>
      <c r="L478" s="185"/>
      <c r="M478" s="185"/>
      <c r="N478" s="185"/>
      <c r="O478" s="185"/>
      <c r="P478" s="185"/>
      <c r="Q478" s="185"/>
      <c r="R478" s="185"/>
      <c r="S478" s="186"/>
    </row>
    <row r="479" ht="15.75" customHeight="1">
      <c r="A479" s="185"/>
      <c r="B479" s="185"/>
      <c r="C479" s="185"/>
      <c r="D479" s="185"/>
      <c r="E479" s="185"/>
      <c r="F479" s="185"/>
      <c r="G479" s="204"/>
      <c r="H479" s="185"/>
      <c r="I479" s="185"/>
      <c r="J479" s="185"/>
      <c r="K479" s="185"/>
      <c r="L479" s="185"/>
      <c r="M479" s="185"/>
      <c r="N479" s="185"/>
      <c r="O479" s="185"/>
      <c r="P479" s="185"/>
      <c r="Q479" s="185"/>
      <c r="R479" s="185"/>
      <c r="S479" s="186"/>
    </row>
    <row r="480" ht="15.75" customHeight="1">
      <c r="A480" s="185"/>
      <c r="B480" s="185"/>
      <c r="C480" s="185"/>
      <c r="D480" s="185"/>
      <c r="E480" s="185"/>
      <c r="F480" s="185"/>
      <c r="G480" s="204"/>
      <c r="H480" s="185"/>
      <c r="I480" s="185"/>
      <c r="J480" s="185"/>
      <c r="K480" s="185"/>
      <c r="L480" s="185"/>
      <c r="M480" s="185"/>
      <c r="N480" s="185"/>
      <c r="O480" s="185"/>
      <c r="P480" s="185"/>
      <c r="Q480" s="185"/>
      <c r="R480" s="185"/>
      <c r="S480" s="186"/>
    </row>
    <row r="481" ht="15.75" customHeight="1">
      <c r="A481" s="185"/>
      <c r="B481" s="185"/>
      <c r="C481" s="185"/>
      <c r="D481" s="185"/>
      <c r="E481" s="185"/>
      <c r="F481" s="185"/>
      <c r="G481" s="204"/>
      <c r="H481" s="185"/>
      <c r="I481" s="185"/>
      <c r="J481" s="185"/>
      <c r="K481" s="185"/>
      <c r="L481" s="185"/>
      <c r="M481" s="185"/>
      <c r="N481" s="185"/>
      <c r="O481" s="185"/>
      <c r="P481" s="185"/>
      <c r="Q481" s="185"/>
      <c r="R481" s="185"/>
      <c r="S481" s="186"/>
    </row>
    <row r="482" ht="15.75" customHeight="1">
      <c r="A482" s="185"/>
      <c r="B482" s="185"/>
      <c r="C482" s="185"/>
      <c r="D482" s="185"/>
      <c r="E482" s="185"/>
      <c r="F482" s="185"/>
      <c r="G482" s="204"/>
      <c r="H482" s="185"/>
      <c r="I482" s="185"/>
      <c r="J482" s="185"/>
      <c r="K482" s="185"/>
      <c r="L482" s="185"/>
      <c r="M482" s="185"/>
      <c r="N482" s="185"/>
      <c r="O482" s="185"/>
      <c r="P482" s="185"/>
      <c r="Q482" s="185"/>
      <c r="R482" s="185"/>
      <c r="S482" s="186"/>
    </row>
    <row r="483" ht="15.75" customHeight="1">
      <c r="A483" s="185"/>
      <c r="B483" s="185"/>
      <c r="C483" s="185"/>
      <c r="D483" s="185"/>
      <c r="E483" s="185"/>
      <c r="F483" s="185"/>
      <c r="G483" s="204"/>
      <c r="H483" s="185"/>
      <c r="I483" s="185"/>
      <c r="J483" s="185"/>
      <c r="K483" s="185"/>
      <c r="L483" s="185"/>
      <c r="M483" s="185"/>
      <c r="N483" s="185"/>
      <c r="O483" s="185"/>
      <c r="P483" s="185"/>
      <c r="Q483" s="185"/>
      <c r="R483" s="185"/>
      <c r="S483" s="186"/>
    </row>
    <row r="484" ht="15.75" customHeight="1">
      <c r="A484" s="185"/>
      <c r="B484" s="185"/>
      <c r="C484" s="185"/>
      <c r="D484" s="185"/>
      <c r="E484" s="185"/>
      <c r="F484" s="185"/>
      <c r="G484" s="204"/>
      <c r="H484" s="185"/>
      <c r="I484" s="185"/>
      <c r="J484" s="185"/>
      <c r="K484" s="185"/>
      <c r="L484" s="185"/>
      <c r="M484" s="185"/>
      <c r="N484" s="185"/>
      <c r="O484" s="185"/>
      <c r="P484" s="185"/>
      <c r="Q484" s="185"/>
      <c r="R484" s="185"/>
      <c r="S484" s="186"/>
    </row>
    <row r="485" ht="15.75" customHeight="1">
      <c r="A485" s="185"/>
      <c r="B485" s="185"/>
      <c r="C485" s="185"/>
      <c r="D485" s="185"/>
      <c r="E485" s="185"/>
      <c r="F485" s="185"/>
      <c r="G485" s="204"/>
      <c r="H485" s="185"/>
      <c r="I485" s="185"/>
      <c r="J485" s="185"/>
      <c r="K485" s="185"/>
      <c r="L485" s="185"/>
      <c r="M485" s="185"/>
      <c r="N485" s="185"/>
      <c r="O485" s="185"/>
      <c r="P485" s="185"/>
      <c r="Q485" s="185"/>
      <c r="R485" s="185"/>
      <c r="S485" s="186"/>
    </row>
    <row r="486" ht="15.75" customHeight="1">
      <c r="A486" s="185"/>
      <c r="B486" s="185"/>
      <c r="C486" s="185"/>
      <c r="D486" s="185"/>
      <c r="E486" s="185"/>
      <c r="F486" s="185"/>
      <c r="G486" s="204"/>
      <c r="H486" s="185"/>
      <c r="I486" s="185"/>
      <c r="J486" s="185"/>
      <c r="K486" s="185"/>
      <c r="L486" s="185"/>
      <c r="M486" s="185"/>
      <c r="N486" s="185"/>
      <c r="O486" s="185"/>
      <c r="P486" s="185"/>
      <c r="Q486" s="185"/>
      <c r="R486" s="185"/>
      <c r="S486" s="186"/>
    </row>
    <row r="487" ht="15.75" customHeight="1">
      <c r="A487" s="185"/>
      <c r="B487" s="185"/>
      <c r="C487" s="185"/>
      <c r="D487" s="185"/>
      <c r="E487" s="185"/>
      <c r="F487" s="185"/>
      <c r="G487" s="204"/>
      <c r="H487" s="185"/>
      <c r="I487" s="185"/>
      <c r="J487" s="185"/>
      <c r="K487" s="185"/>
      <c r="L487" s="185"/>
      <c r="M487" s="185"/>
      <c r="N487" s="185"/>
      <c r="O487" s="185"/>
      <c r="P487" s="185"/>
      <c r="Q487" s="185"/>
      <c r="R487" s="185"/>
      <c r="S487" s="186"/>
    </row>
    <row r="488" ht="15.75" customHeight="1">
      <c r="A488" s="185"/>
      <c r="B488" s="185"/>
      <c r="C488" s="185"/>
      <c r="D488" s="185"/>
      <c r="E488" s="185"/>
      <c r="F488" s="185"/>
      <c r="G488" s="204"/>
      <c r="H488" s="185"/>
      <c r="I488" s="185"/>
      <c r="J488" s="185"/>
      <c r="K488" s="185"/>
      <c r="L488" s="185"/>
      <c r="M488" s="185"/>
      <c r="N488" s="185"/>
      <c r="O488" s="185"/>
      <c r="P488" s="185"/>
      <c r="Q488" s="185"/>
      <c r="R488" s="185"/>
      <c r="S488" s="186"/>
    </row>
  </sheetData>
  <autoFilter ref="$A$19:$Q$23"/>
  <mergeCells count="513">
    <mergeCell ref="L124:M130"/>
    <mergeCell ref="N124:N130"/>
    <mergeCell ref="L131:M137"/>
    <mergeCell ref="N131:N137"/>
    <mergeCell ref="O131:P137"/>
    <mergeCell ref="Q131:Q137"/>
    <mergeCell ref="Q138:Q144"/>
    <mergeCell ref="O138:P144"/>
    <mergeCell ref="L138:M144"/>
    <mergeCell ref="N138:N144"/>
    <mergeCell ref="L145:M151"/>
    <mergeCell ref="N145:N151"/>
    <mergeCell ref="O145:P151"/>
    <mergeCell ref="Q145:Q151"/>
    <mergeCell ref="Q152:Q158"/>
    <mergeCell ref="O152:P158"/>
    <mergeCell ref="L152:M158"/>
    <mergeCell ref="N152:N158"/>
    <mergeCell ref="L159:M165"/>
    <mergeCell ref="N159:N165"/>
    <mergeCell ref="O159:P165"/>
    <mergeCell ref="Q159:Q165"/>
    <mergeCell ref="Q166:Q172"/>
    <mergeCell ref="O166:P172"/>
    <mergeCell ref="L166:M172"/>
    <mergeCell ref="N166:N172"/>
    <mergeCell ref="L173:M179"/>
    <mergeCell ref="N173:N179"/>
    <mergeCell ref="O173:P179"/>
    <mergeCell ref="Q173:Q179"/>
    <mergeCell ref="Q180:Q186"/>
    <mergeCell ref="O180:P186"/>
    <mergeCell ref="L180:M186"/>
    <mergeCell ref="N180:N186"/>
    <mergeCell ref="L187:M193"/>
    <mergeCell ref="N187:N193"/>
    <mergeCell ref="O187:P193"/>
    <mergeCell ref="Q187:Q193"/>
    <mergeCell ref="Q194:Q200"/>
    <mergeCell ref="O194:P200"/>
    <mergeCell ref="L194:M200"/>
    <mergeCell ref="N194:N200"/>
    <mergeCell ref="L201:M207"/>
    <mergeCell ref="N201:N207"/>
    <mergeCell ref="O201:P207"/>
    <mergeCell ref="Q201:Q207"/>
    <mergeCell ref="Q208:Q214"/>
    <mergeCell ref="O208:P214"/>
    <mergeCell ref="L208:M214"/>
    <mergeCell ref="N208:N214"/>
    <mergeCell ref="L215:M221"/>
    <mergeCell ref="N215:N221"/>
    <mergeCell ref="O215:P221"/>
    <mergeCell ref="Q215:Q221"/>
    <mergeCell ref="Q222:Q228"/>
    <mergeCell ref="O222:P228"/>
    <mergeCell ref="L222:M228"/>
    <mergeCell ref="N222:N228"/>
    <mergeCell ref="L229:M235"/>
    <mergeCell ref="N229:N235"/>
    <mergeCell ref="O229:P235"/>
    <mergeCell ref="Q229:Q235"/>
    <mergeCell ref="Q236:Q242"/>
    <mergeCell ref="O236:P242"/>
    <mergeCell ref="N250:N256"/>
    <mergeCell ref="O250:P256"/>
    <mergeCell ref="L236:M242"/>
    <mergeCell ref="N236:N242"/>
    <mergeCell ref="L243:M249"/>
    <mergeCell ref="N243:N249"/>
    <mergeCell ref="O243:P249"/>
    <mergeCell ref="Q243:Q249"/>
    <mergeCell ref="L250:M256"/>
    <mergeCell ref="Q250:Q256"/>
    <mergeCell ref="N33:N39"/>
    <mergeCell ref="O33:P39"/>
    <mergeCell ref="L40:M46"/>
    <mergeCell ref="N40:N46"/>
    <mergeCell ref="O40:P46"/>
    <mergeCell ref="Q40:Q46"/>
    <mergeCell ref="Q47:Q53"/>
    <mergeCell ref="N47:N53"/>
    <mergeCell ref="O47:P53"/>
    <mergeCell ref="Q61:Q67"/>
    <mergeCell ref="L61:M67"/>
    <mergeCell ref="N61:N67"/>
    <mergeCell ref="O61:P67"/>
    <mergeCell ref="L68:M74"/>
    <mergeCell ref="Q68:Q74"/>
    <mergeCell ref="N68:N74"/>
    <mergeCell ref="O68:P74"/>
    <mergeCell ref="Q75:Q81"/>
    <mergeCell ref="L75:M81"/>
    <mergeCell ref="N75:N81"/>
    <mergeCell ref="O75:P81"/>
    <mergeCell ref="L82:M88"/>
    <mergeCell ref="Q82:Q88"/>
    <mergeCell ref="N82:N88"/>
    <mergeCell ref="O82:P88"/>
    <mergeCell ref="Q89:Q95"/>
    <mergeCell ref="L89:M95"/>
    <mergeCell ref="N89:N95"/>
    <mergeCell ref="O89:P95"/>
    <mergeCell ref="L96:M102"/>
    <mergeCell ref="Q96:Q102"/>
    <mergeCell ref="N96:N102"/>
    <mergeCell ref="O96:P102"/>
    <mergeCell ref="Q103:Q109"/>
    <mergeCell ref="L103:M109"/>
    <mergeCell ref="N103:N109"/>
    <mergeCell ref="O103:P109"/>
    <mergeCell ref="L110:M116"/>
    <mergeCell ref="Q110:Q116"/>
    <mergeCell ref="N110:N116"/>
    <mergeCell ref="O110:P116"/>
    <mergeCell ref="Q117:Q123"/>
    <mergeCell ref="L117:M123"/>
    <mergeCell ref="N117:N123"/>
    <mergeCell ref="O117:P123"/>
    <mergeCell ref="Q124:Q130"/>
    <mergeCell ref="O124:P130"/>
    <mergeCell ref="L284:M284"/>
    <mergeCell ref="L285:M285"/>
    <mergeCell ref="L286:M286"/>
    <mergeCell ref="L287:M287"/>
    <mergeCell ref="L288:M288"/>
    <mergeCell ref="L280:M280"/>
    <mergeCell ref="L278:M278"/>
    <mergeCell ref="L279:M279"/>
    <mergeCell ref="L257:M263"/>
    <mergeCell ref="N257:N263"/>
    <mergeCell ref="O257:P263"/>
    <mergeCell ref="Q257:Q263"/>
    <mergeCell ref="L281:M281"/>
    <mergeCell ref="L282:M282"/>
    <mergeCell ref="L283:M283"/>
    <mergeCell ref="L264:M264"/>
    <mergeCell ref="L265:M265"/>
    <mergeCell ref="L266:M266"/>
    <mergeCell ref="L267:M267"/>
    <mergeCell ref="L268:M268"/>
    <mergeCell ref="L269:M269"/>
    <mergeCell ref="L270:M270"/>
    <mergeCell ref="L271:M271"/>
    <mergeCell ref="L272:M272"/>
    <mergeCell ref="L273:M273"/>
    <mergeCell ref="L274:M274"/>
    <mergeCell ref="L275:M275"/>
    <mergeCell ref="L276:M276"/>
    <mergeCell ref="L277:M277"/>
    <mergeCell ref="A10:D10"/>
    <mergeCell ref="E10:I10"/>
    <mergeCell ref="A5:E8"/>
    <mergeCell ref="A12:D13"/>
    <mergeCell ref="B25:C25"/>
    <mergeCell ref="A24:E24"/>
    <mergeCell ref="A26:A32"/>
    <mergeCell ref="B26:C32"/>
    <mergeCell ref="D26:D32"/>
    <mergeCell ref="E26:E32"/>
    <mergeCell ref="M11:P12"/>
    <mergeCell ref="M14:P15"/>
    <mergeCell ref="A15:D17"/>
    <mergeCell ref="E15:I17"/>
    <mergeCell ref="O26:P32"/>
    <mergeCell ref="Q26:Q32"/>
    <mergeCell ref="F26:F32"/>
    <mergeCell ref="G26:G32"/>
    <mergeCell ref="A22:Q22"/>
    <mergeCell ref="A23:Q23"/>
    <mergeCell ref="F5:P6"/>
    <mergeCell ref="F7:P7"/>
    <mergeCell ref="Q7:Q8"/>
    <mergeCell ref="F8:P8"/>
    <mergeCell ref="A9:N9"/>
    <mergeCell ref="A21:N21"/>
    <mergeCell ref="E12:I13"/>
    <mergeCell ref="G54:G60"/>
    <mergeCell ref="H54:J60"/>
    <mergeCell ref="L54:M60"/>
    <mergeCell ref="N54:N60"/>
    <mergeCell ref="O54:P60"/>
    <mergeCell ref="Q54:Q60"/>
    <mergeCell ref="A54:A60"/>
    <mergeCell ref="B54:C60"/>
    <mergeCell ref="D54:D60"/>
    <mergeCell ref="K54:K60"/>
    <mergeCell ref="H26:J32"/>
    <mergeCell ref="K26:K32"/>
    <mergeCell ref="H25:J25"/>
    <mergeCell ref="G33:G39"/>
    <mergeCell ref="H33:J39"/>
    <mergeCell ref="G47:G53"/>
    <mergeCell ref="H47:J53"/>
    <mergeCell ref="L25:M25"/>
    <mergeCell ref="O25:P25"/>
    <mergeCell ref="F24:M24"/>
    <mergeCell ref="N24:Q24"/>
    <mergeCell ref="L26:M32"/>
    <mergeCell ref="N26:N32"/>
    <mergeCell ref="Q33:Q39"/>
    <mergeCell ref="A40:A46"/>
    <mergeCell ref="B40:C46"/>
    <mergeCell ref="D40:D46"/>
    <mergeCell ref="E40:E46"/>
    <mergeCell ref="F40:F46"/>
    <mergeCell ref="G40:G46"/>
    <mergeCell ref="H40:J46"/>
    <mergeCell ref="K40:K46"/>
    <mergeCell ref="K33:K39"/>
    <mergeCell ref="L33:M39"/>
    <mergeCell ref="A33:A39"/>
    <mergeCell ref="B33:C39"/>
    <mergeCell ref="D33:D39"/>
    <mergeCell ref="E33:E39"/>
    <mergeCell ref="F33:F39"/>
    <mergeCell ref="K47:K53"/>
    <mergeCell ref="L47:M53"/>
    <mergeCell ref="A47:A53"/>
    <mergeCell ref="B47:C53"/>
    <mergeCell ref="D47:D53"/>
    <mergeCell ref="E47:E53"/>
    <mergeCell ref="F47:F53"/>
    <mergeCell ref="G68:G74"/>
    <mergeCell ref="H68:J74"/>
    <mergeCell ref="D96:D102"/>
    <mergeCell ref="E96:E102"/>
    <mergeCell ref="A89:A95"/>
    <mergeCell ref="B89:C95"/>
    <mergeCell ref="D89:D95"/>
    <mergeCell ref="E89:E95"/>
    <mergeCell ref="F89:F95"/>
    <mergeCell ref="A96:A102"/>
    <mergeCell ref="B96:C102"/>
    <mergeCell ref="E110:E116"/>
    <mergeCell ref="F110:F116"/>
    <mergeCell ref="G110:G116"/>
    <mergeCell ref="H110:J116"/>
    <mergeCell ref="K110:K116"/>
    <mergeCell ref="H117:J123"/>
    <mergeCell ref="K117:K123"/>
    <mergeCell ref="G117:G123"/>
    <mergeCell ref="F117:F123"/>
    <mergeCell ref="G124:G130"/>
    <mergeCell ref="H124:J130"/>
    <mergeCell ref="K124:K130"/>
    <mergeCell ref="A124:A130"/>
    <mergeCell ref="B124:C130"/>
    <mergeCell ref="F124:F130"/>
    <mergeCell ref="A152:A158"/>
    <mergeCell ref="B152:C158"/>
    <mergeCell ref="D152:D158"/>
    <mergeCell ref="E152:E158"/>
    <mergeCell ref="A159:A165"/>
    <mergeCell ref="B159:C165"/>
    <mergeCell ref="D159:D165"/>
    <mergeCell ref="A166:A172"/>
    <mergeCell ref="B166:C172"/>
    <mergeCell ref="D166:D172"/>
    <mergeCell ref="A173:A179"/>
    <mergeCell ref="B173:C179"/>
    <mergeCell ref="D173:D179"/>
    <mergeCell ref="E173:E179"/>
    <mergeCell ref="H173:J179"/>
    <mergeCell ref="K173:K179"/>
    <mergeCell ref="H145:J151"/>
    <mergeCell ref="H152:J158"/>
    <mergeCell ref="K152:K158"/>
    <mergeCell ref="H159:J165"/>
    <mergeCell ref="K159:K165"/>
    <mergeCell ref="H166:J172"/>
    <mergeCell ref="K166:K172"/>
    <mergeCell ref="E269:E271"/>
    <mergeCell ref="E272:E273"/>
    <mergeCell ref="B269:C271"/>
    <mergeCell ref="B272:C273"/>
    <mergeCell ref="B274:C274"/>
    <mergeCell ref="B275:C275"/>
    <mergeCell ref="A269:A271"/>
    <mergeCell ref="A272:A273"/>
    <mergeCell ref="H272:J272"/>
    <mergeCell ref="H273:J273"/>
    <mergeCell ref="H274:J274"/>
    <mergeCell ref="H275:J275"/>
    <mergeCell ref="H276:J276"/>
    <mergeCell ref="B276:C276"/>
    <mergeCell ref="A264:A266"/>
    <mergeCell ref="A257:A263"/>
    <mergeCell ref="H257:J263"/>
    <mergeCell ref="H264:J264"/>
    <mergeCell ref="H265:J265"/>
    <mergeCell ref="H266:J266"/>
    <mergeCell ref="H267:J267"/>
    <mergeCell ref="H268:J268"/>
    <mergeCell ref="B257:C263"/>
    <mergeCell ref="D257:D263"/>
    <mergeCell ref="E257:E263"/>
    <mergeCell ref="F257:F263"/>
    <mergeCell ref="G257:G263"/>
    <mergeCell ref="K257:K263"/>
    <mergeCell ref="G250:G256"/>
    <mergeCell ref="E264:E266"/>
    <mergeCell ref="E267:E268"/>
    <mergeCell ref="B264:C266"/>
    <mergeCell ref="B267:C268"/>
    <mergeCell ref="B250:C256"/>
    <mergeCell ref="D250:D256"/>
    <mergeCell ref="D264:D266"/>
    <mergeCell ref="A267:A268"/>
    <mergeCell ref="D267:D268"/>
    <mergeCell ref="D269:D271"/>
    <mergeCell ref="D272:D273"/>
    <mergeCell ref="H280:J280"/>
    <mergeCell ref="H281:J281"/>
    <mergeCell ref="E54:E60"/>
    <mergeCell ref="F54:F60"/>
    <mergeCell ref="G61:G67"/>
    <mergeCell ref="H61:J67"/>
    <mergeCell ref="K61:K67"/>
    <mergeCell ref="A61:A67"/>
    <mergeCell ref="B61:C67"/>
    <mergeCell ref="F61:F67"/>
    <mergeCell ref="D61:D67"/>
    <mergeCell ref="E61:E67"/>
    <mergeCell ref="A68:A74"/>
    <mergeCell ref="B68:C74"/>
    <mergeCell ref="D68:D74"/>
    <mergeCell ref="E68:E74"/>
    <mergeCell ref="K68:K74"/>
    <mergeCell ref="F68:F74"/>
    <mergeCell ref="G75:G81"/>
    <mergeCell ref="H75:J81"/>
    <mergeCell ref="K75:K81"/>
    <mergeCell ref="A75:A81"/>
    <mergeCell ref="B75:C81"/>
    <mergeCell ref="D75:D81"/>
    <mergeCell ref="G82:G88"/>
    <mergeCell ref="H82:J88"/>
    <mergeCell ref="K82:K88"/>
    <mergeCell ref="G89:G95"/>
    <mergeCell ref="H89:J95"/>
    <mergeCell ref="K89:K95"/>
    <mergeCell ref="E75:E81"/>
    <mergeCell ref="F75:F81"/>
    <mergeCell ref="A82:A88"/>
    <mergeCell ref="B82:C88"/>
    <mergeCell ref="D82:D88"/>
    <mergeCell ref="E82:E88"/>
    <mergeCell ref="F82:F88"/>
    <mergeCell ref="F96:F102"/>
    <mergeCell ref="G96:G102"/>
    <mergeCell ref="H96:J102"/>
    <mergeCell ref="K96:K102"/>
    <mergeCell ref="G103:G109"/>
    <mergeCell ref="H103:J109"/>
    <mergeCell ref="K103:K109"/>
    <mergeCell ref="F103:F109"/>
    <mergeCell ref="D124:D130"/>
    <mergeCell ref="E124:E130"/>
    <mergeCell ref="H131:J137"/>
    <mergeCell ref="K131:K137"/>
    <mergeCell ref="H138:J144"/>
    <mergeCell ref="K138:K144"/>
    <mergeCell ref="K145:K151"/>
    <mergeCell ref="F173:F179"/>
    <mergeCell ref="G173:G179"/>
    <mergeCell ref="G180:G186"/>
    <mergeCell ref="H180:J186"/>
    <mergeCell ref="K180:K186"/>
    <mergeCell ref="A180:A186"/>
    <mergeCell ref="B180:C186"/>
    <mergeCell ref="F180:F186"/>
    <mergeCell ref="K187:K193"/>
    <mergeCell ref="K194:K200"/>
    <mergeCell ref="A194:A200"/>
    <mergeCell ref="B194:C200"/>
    <mergeCell ref="D194:D200"/>
    <mergeCell ref="E194:E200"/>
    <mergeCell ref="F194:F200"/>
    <mergeCell ref="D180:D186"/>
    <mergeCell ref="E180:E186"/>
    <mergeCell ref="A187:A193"/>
    <mergeCell ref="B187:C193"/>
    <mergeCell ref="D187:D193"/>
    <mergeCell ref="E187:E193"/>
    <mergeCell ref="F187:F193"/>
    <mergeCell ref="F215:F221"/>
    <mergeCell ref="G215:G221"/>
    <mergeCell ref="G222:G228"/>
    <mergeCell ref="E201:E207"/>
    <mergeCell ref="F201:F207"/>
    <mergeCell ref="G208:G214"/>
    <mergeCell ref="A215:A221"/>
    <mergeCell ref="B215:C221"/>
    <mergeCell ref="D215:D221"/>
    <mergeCell ref="E215:E221"/>
    <mergeCell ref="A103:A109"/>
    <mergeCell ref="B103:C109"/>
    <mergeCell ref="D103:D109"/>
    <mergeCell ref="E103:E109"/>
    <mergeCell ref="A110:A116"/>
    <mergeCell ref="B110:C116"/>
    <mergeCell ref="D110:D116"/>
    <mergeCell ref="E131:E137"/>
    <mergeCell ref="F131:F137"/>
    <mergeCell ref="G131:G137"/>
    <mergeCell ref="G138:G144"/>
    <mergeCell ref="E138:E144"/>
    <mergeCell ref="F138:F144"/>
    <mergeCell ref="A117:A123"/>
    <mergeCell ref="B117:C123"/>
    <mergeCell ref="D117:D123"/>
    <mergeCell ref="E117:E123"/>
    <mergeCell ref="A131:A137"/>
    <mergeCell ref="B131:C137"/>
    <mergeCell ref="D131:D137"/>
    <mergeCell ref="F145:F151"/>
    <mergeCell ref="G145:G151"/>
    <mergeCell ref="G152:G158"/>
    <mergeCell ref="F152:F158"/>
    <mergeCell ref="A138:A144"/>
    <mergeCell ref="B138:C144"/>
    <mergeCell ref="D138:D144"/>
    <mergeCell ref="A145:A151"/>
    <mergeCell ref="B145:C151"/>
    <mergeCell ref="D145:D151"/>
    <mergeCell ref="E145:E151"/>
    <mergeCell ref="E159:E165"/>
    <mergeCell ref="F159:F165"/>
    <mergeCell ref="G159:G165"/>
    <mergeCell ref="G166:G172"/>
    <mergeCell ref="E166:E172"/>
    <mergeCell ref="F166:F172"/>
    <mergeCell ref="A243:A249"/>
    <mergeCell ref="B243:C249"/>
    <mergeCell ref="D243:D249"/>
    <mergeCell ref="E243:E249"/>
    <mergeCell ref="F243:F249"/>
    <mergeCell ref="G243:G249"/>
    <mergeCell ref="A229:A235"/>
    <mergeCell ref="B229:C235"/>
    <mergeCell ref="D229:D235"/>
    <mergeCell ref="E229:E235"/>
    <mergeCell ref="F229:F235"/>
    <mergeCell ref="G229:G235"/>
    <mergeCell ref="G236:G242"/>
    <mergeCell ref="A208:A214"/>
    <mergeCell ref="B208:C214"/>
    <mergeCell ref="D208:D214"/>
    <mergeCell ref="E208:E214"/>
    <mergeCell ref="F208:F214"/>
    <mergeCell ref="G187:G193"/>
    <mergeCell ref="H187:J193"/>
    <mergeCell ref="G194:G200"/>
    <mergeCell ref="H194:J200"/>
    <mergeCell ref="A201:A207"/>
    <mergeCell ref="B201:C207"/>
    <mergeCell ref="D201:D207"/>
    <mergeCell ref="H222:J228"/>
    <mergeCell ref="K222:K228"/>
    <mergeCell ref="A222:A228"/>
    <mergeCell ref="B222:C228"/>
    <mergeCell ref="D222:D228"/>
    <mergeCell ref="E222:E228"/>
    <mergeCell ref="F222:F228"/>
    <mergeCell ref="G201:G207"/>
    <mergeCell ref="H201:J207"/>
    <mergeCell ref="K201:K207"/>
    <mergeCell ref="H208:J214"/>
    <mergeCell ref="K208:K214"/>
    <mergeCell ref="H215:J221"/>
    <mergeCell ref="K215:K221"/>
    <mergeCell ref="H229:J235"/>
    <mergeCell ref="K229:K235"/>
    <mergeCell ref="H236:J242"/>
    <mergeCell ref="K236:K242"/>
    <mergeCell ref="A236:A242"/>
    <mergeCell ref="B236:C242"/>
    <mergeCell ref="D236:D242"/>
    <mergeCell ref="E250:E256"/>
    <mergeCell ref="F250:F256"/>
    <mergeCell ref="E236:E242"/>
    <mergeCell ref="F236:F242"/>
    <mergeCell ref="H243:J249"/>
    <mergeCell ref="K243:K249"/>
    <mergeCell ref="H250:J256"/>
    <mergeCell ref="K250:K256"/>
    <mergeCell ref="A250:A256"/>
    <mergeCell ref="B277:C277"/>
    <mergeCell ref="B278:C278"/>
    <mergeCell ref="B279:C279"/>
    <mergeCell ref="B280:C280"/>
    <mergeCell ref="B282:C282"/>
    <mergeCell ref="B283:C283"/>
    <mergeCell ref="B284:C284"/>
    <mergeCell ref="B285:C285"/>
    <mergeCell ref="B286:C286"/>
    <mergeCell ref="B287:C287"/>
    <mergeCell ref="B288:C288"/>
    <mergeCell ref="B281:C281"/>
    <mergeCell ref="H282:J282"/>
    <mergeCell ref="H283:J283"/>
    <mergeCell ref="H285:J285"/>
    <mergeCell ref="H286:J286"/>
    <mergeCell ref="H287:J287"/>
    <mergeCell ref="H288:J288"/>
    <mergeCell ref="H271:J271"/>
    <mergeCell ref="H269:J269"/>
    <mergeCell ref="H270:J270"/>
    <mergeCell ref="H277:J277"/>
    <mergeCell ref="H278:J278"/>
    <mergeCell ref="H279:J279"/>
    <mergeCell ref="H284:J284"/>
  </mergeCells>
  <printOptions/>
  <pageMargins bottom="0.75" footer="0.0" header="0.0" left="0.7" right="0.7" top="0.75"/>
  <pageSetup paperSize="9" orientation="portrait"/>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31.43"/>
    <col customWidth="1" min="2" max="2" width="4.86"/>
    <col customWidth="1" min="3" max="3" width="34.86"/>
    <col customWidth="1" min="4" max="4" width="26.29"/>
    <col customWidth="1" min="5" max="5" width="22.14"/>
    <col customWidth="1" min="6" max="6" width="5.29"/>
    <col customWidth="1" min="7" max="7" width="6.57"/>
    <col customWidth="1" min="8" max="14" width="5.29"/>
  </cols>
  <sheetData>
    <row r="1">
      <c r="A1" s="205"/>
      <c r="B1" s="3" t="s">
        <v>0</v>
      </c>
      <c r="C1" s="4"/>
      <c r="D1" s="4"/>
      <c r="E1" s="51"/>
      <c r="F1" s="206" t="s">
        <v>527</v>
      </c>
      <c r="G1" s="88"/>
      <c r="H1" s="88"/>
      <c r="I1" s="88"/>
      <c r="J1" s="88"/>
      <c r="K1" s="88"/>
      <c r="L1" s="88"/>
      <c r="M1" s="88"/>
      <c r="N1" s="89"/>
    </row>
    <row r="2">
      <c r="A2" s="205"/>
      <c r="B2" s="16"/>
      <c r="C2" s="17"/>
      <c r="D2" s="17"/>
      <c r="E2" s="60"/>
      <c r="F2" s="206" t="s">
        <v>528</v>
      </c>
      <c r="G2" s="88"/>
      <c r="H2" s="88"/>
      <c r="I2" s="88"/>
      <c r="J2" s="88"/>
      <c r="K2" s="88"/>
      <c r="L2" s="88"/>
      <c r="M2" s="88"/>
      <c r="N2" s="89"/>
    </row>
    <row r="3" ht="14.25" customHeight="1">
      <c r="A3" s="205"/>
      <c r="B3" s="3" t="s">
        <v>3</v>
      </c>
      <c r="C3" s="4"/>
      <c r="D3" s="4"/>
      <c r="E3" s="51"/>
      <c r="F3" s="207" t="s">
        <v>529</v>
      </c>
      <c r="G3" s="4"/>
      <c r="H3" s="4"/>
      <c r="I3" s="4"/>
      <c r="J3" s="4"/>
      <c r="K3" s="4"/>
      <c r="L3" s="4"/>
      <c r="M3" s="4"/>
      <c r="N3" s="51"/>
    </row>
    <row r="4" ht="15.0" customHeight="1">
      <c r="A4" s="205"/>
      <c r="B4" s="16"/>
      <c r="C4" s="17"/>
      <c r="D4" s="17"/>
      <c r="E4" s="60"/>
      <c r="F4" s="16"/>
      <c r="G4" s="17"/>
      <c r="H4" s="17"/>
      <c r="I4" s="17"/>
      <c r="J4" s="17"/>
      <c r="K4" s="17"/>
      <c r="L4" s="17"/>
      <c r="M4" s="17"/>
      <c r="N4" s="60"/>
    </row>
    <row r="5" ht="18.75" customHeight="1">
      <c r="A5" s="208" t="s">
        <v>530</v>
      </c>
      <c r="B5" s="4"/>
      <c r="C5" s="4"/>
      <c r="D5" s="4"/>
      <c r="E5" s="4"/>
      <c r="F5" s="4"/>
      <c r="G5" s="4"/>
      <c r="H5" s="4"/>
      <c r="I5" s="4"/>
      <c r="J5" s="4"/>
      <c r="K5" s="4"/>
      <c r="L5" s="4"/>
      <c r="M5" s="4"/>
      <c r="N5" s="51"/>
    </row>
    <row r="6" ht="19.5" customHeight="1">
      <c r="A6" s="16"/>
      <c r="B6" s="17"/>
      <c r="C6" s="17"/>
      <c r="D6" s="17"/>
      <c r="E6" s="17"/>
      <c r="F6" s="17"/>
      <c r="G6" s="17"/>
      <c r="H6" s="17"/>
      <c r="I6" s="17"/>
      <c r="J6" s="17"/>
      <c r="K6" s="17"/>
      <c r="L6" s="17"/>
      <c r="M6" s="17"/>
      <c r="N6" s="60"/>
    </row>
    <row r="7" ht="22.5" customHeight="1">
      <c r="A7" s="209" t="s">
        <v>7</v>
      </c>
      <c r="B7" s="210" t="s">
        <v>531</v>
      </c>
      <c r="C7" s="211"/>
      <c r="D7" s="209" t="s">
        <v>9</v>
      </c>
      <c r="E7" s="209" t="s">
        <v>394</v>
      </c>
      <c r="F7" s="212" t="s">
        <v>532</v>
      </c>
      <c r="G7" s="213"/>
      <c r="H7" s="213"/>
      <c r="I7" s="213"/>
      <c r="J7" s="213"/>
      <c r="K7" s="213"/>
      <c r="L7" s="213"/>
      <c r="M7" s="213"/>
      <c r="N7" s="214"/>
    </row>
    <row r="8" ht="62.25" customHeight="1">
      <c r="A8" s="61"/>
      <c r="B8" s="16"/>
      <c r="C8" s="60"/>
      <c r="D8" s="61"/>
      <c r="E8" s="61"/>
      <c r="F8" s="215" t="s">
        <v>533</v>
      </c>
      <c r="G8" s="216" t="s">
        <v>534</v>
      </c>
      <c r="H8" s="216" t="s">
        <v>535</v>
      </c>
      <c r="I8" s="216" t="s">
        <v>536</v>
      </c>
      <c r="J8" s="216" t="s">
        <v>537</v>
      </c>
      <c r="K8" s="216" t="s">
        <v>538</v>
      </c>
      <c r="L8" s="216" t="s">
        <v>539</v>
      </c>
      <c r="M8" s="216" t="s">
        <v>540</v>
      </c>
      <c r="N8" s="216" t="s">
        <v>541</v>
      </c>
    </row>
    <row r="9" ht="60.75" customHeight="1">
      <c r="A9" s="217" t="s">
        <v>542</v>
      </c>
      <c r="B9" s="218" t="s">
        <v>13</v>
      </c>
      <c r="C9" s="219" t="s">
        <v>543</v>
      </c>
      <c r="D9" s="220" t="s">
        <v>544</v>
      </c>
      <c r="E9" s="220" t="s">
        <v>545</v>
      </c>
      <c r="F9" s="221"/>
      <c r="G9" s="221"/>
      <c r="H9" s="221" t="s">
        <v>546</v>
      </c>
      <c r="I9" s="221"/>
      <c r="J9" s="221"/>
      <c r="K9" s="221"/>
      <c r="L9" s="221"/>
      <c r="M9" s="221"/>
      <c r="N9" s="221"/>
    </row>
    <row r="10" ht="102.75" customHeight="1">
      <c r="A10" s="222"/>
      <c r="B10" s="218" t="s">
        <v>18</v>
      </c>
      <c r="C10" s="223" t="s">
        <v>547</v>
      </c>
      <c r="D10" s="223" t="s">
        <v>548</v>
      </c>
      <c r="E10" s="223" t="s">
        <v>545</v>
      </c>
      <c r="F10" s="221"/>
      <c r="G10" s="221" t="s">
        <v>546</v>
      </c>
      <c r="H10" s="221"/>
      <c r="I10" s="221"/>
      <c r="J10" s="221"/>
      <c r="K10" s="221"/>
      <c r="L10" s="221"/>
      <c r="M10" s="221"/>
      <c r="N10" s="221"/>
    </row>
    <row r="11" ht="87.75" customHeight="1">
      <c r="A11" s="222"/>
      <c r="B11" s="218" t="s">
        <v>549</v>
      </c>
      <c r="C11" s="223" t="s">
        <v>550</v>
      </c>
      <c r="D11" s="223" t="s">
        <v>551</v>
      </c>
      <c r="E11" s="223" t="s">
        <v>545</v>
      </c>
      <c r="F11" s="221"/>
      <c r="G11" s="221"/>
      <c r="H11" s="221" t="s">
        <v>546</v>
      </c>
      <c r="I11" s="221"/>
      <c r="J11" s="221" t="s">
        <v>546</v>
      </c>
      <c r="K11" s="224" t="s">
        <v>546</v>
      </c>
      <c r="L11" s="221" t="s">
        <v>546</v>
      </c>
      <c r="M11" s="224" t="s">
        <v>546</v>
      </c>
      <c r="N11" s="221"/>
    </row>
    <row r="12" ht="42.75" customHeight="1">
      <c r="A12" s="222"/>
      <c r="B12" s="218" t="s">
        <v>552</v>
      </c>
      <c r="C12" s="223" t="s">
        <v>553</v>
      </c>
      <c r="D12" s="223" t="s">
        <v>551</v>
      </c>
      <c r="E12" s="223" t="s">
        <v>545</v>
      </c>
      <c r="F12" s="221"/>
      <c r="G12" s="221"/>
      <c r="H12" s="221"/>
      <c r="I12" s="221"/>
      <c r="J12" s="221"/>
      <c r="K12" s="221"/>
      <c r="L12" s="221"/>
      <c r="M12" s="221" t="s">
        <v>546</v>
      </c>
      <c r="N12" s="221"/>
    </row>
    <row r="13">
      <c r="A13" s="222"/>
      <c r="B13" s="218" t="s">
        <v>554</v>
      </c>
      <c r="C13" s="223" t="s">
        <v>555</v>
      </c>
      <c r="D13" s="223" t="s">
        <v>551</v>
      </c>
      <c r="E13" s="223" t="s">
        <v>556</v>
      </c>
      <c r="F13" s="221"/>
      <c r="G13" s="221"/>
      <c r="H13" s="221"/>
      <c r="I13" s="221"/>
      <c r="J13" s="221"/>
      <c r="K13" s="221"/>
      <c r="L13" s="221" t="s">
        <v>546</v>
      </c>
      <c r="M13" s="221" t="s">
        <v>546</v>
      </c>
      <c r="N13" s="221"/>
    </row>
    <row r="14">
      <c r="A14" s="222"/>
      <c r="B14" s="218" t="s">
        <v>557</v>
      </c>
      <c r="C14" s="223" t="s">
        <v>558</v>
      </c>
      <c r="D14" s="223" t="s">
        <v>559</v>
      </c>
      <c r="E14" s="223" t="s">
        <v>545</v>
      </c>
      <c r="F14" s="221"/>
      <c r="G14" s="221"/>
      <c r="H14" s="221" t="s">
        <v>546</v>
      </c>
      <c r="I14" s="221"/>
      <c r="J14" s="221" t="s">
        <v>546</v>
      </c>
      <c r="K14" s="224" t="s">
        <v>546</v>
      </c>
      <c r="L14" s="221" t="s">
        <v>546</v>
      </c>
      <c r="M14" s="221" t="s">
        <v>546</v>
      </c>
      <c r="N14" s="221"/>
    </row>
    <row r="15">
      <c r="A15" s="222"/>
      <c r="B15" s="225" t="s">
        <v>560</v>
      </c>
      <c r="C15" s="223" t="s">
        <v>558</v>
      </c>
      <c r="D15" s="223" t="s">
        <v>559</v>
      </c>
      <c r="E15" s="223" t="s">
        <v>556</v>
      </c>
      <c r="F15" s="221"/>
      <c r="G15" s="221"/>
      <c r="H15" s="221"/>
      <c r="I15" s="221"/>
      <c r="J15" s="221"/>
      <c r="K15" s="221"/>
      <c r="L15" s="221" t="s">
        <v>546</v>
      </c>
      <c r="M15" s="221" t="s">
        <v>546</v>
      </c>
      <c r="N15" s="221"/>
    </row>
    <row r="16">
      <c r="A16" s="226"/>
      <c r="B16" s="218" t="s">
        <v>561</v>
      </c>
      <c r="C16" s="223" t="s">
        <v>562</v>
      </c>
      <c r="D16" s="223" t="s">
        <v>563</v>
      </c>
      <c r="E16" s="223" t="s">
        <v>564</v>
      </c>
      <c r="F16" s="221"/>
      <c r="G16" s="221"/>
      <c r="H16" s="221" t="s">
        <v>546</v>
      </c>
      <c r="I16" s="221"/>
      <c r="J16" s="221" t="s">
        <v>546</v>
      </c>
      <c r="K16" s="224" t="s">
        <v>546</v>
      </c>
      <c r="L16" s="221" t="s">
        <v>546</v>
      </c>
      <c r="M16" s="221" t="s">
        <v>546</v>
      </c>
      <c r="N16" s="221"/>
    </row>
    <row r="17" ht="68.25" customHeight="1">
      <c r="A17" s="227" t="s">
        <v>565</v>
      </c>
      <c r="B17" s="218" t="s">
        <v>24</v>
      </c>
      <c r="C17" s="223" t="s">
        <v>566</v>
      </c>
      <c r="D17" s="223" t="s">
        <v>567</v>
      </c>
      <c r="E17" s="223" t="s">
        <v>568</v>
      </c>
      <c r="F17" s="221"/>
      <c r="G17" s="221"/>
      <c r="H17" s="221" t="s">
        <v>546</v>
      </c>
      <c r="I17" s="221"/>
      <c r="J17" s="221"/>
      <c r="K17" s="221" t="s">
        <v>546</v>
      </c>
      <c r="L17" s="228"/>
      <c r="M17" s="221" t="s">
        <v>546</v>
      </c>
      <c r="N17" s="221"/>
    </row>
    <row r="18" ht="34.5" customHeight="1">
      <c r="A18" s="222"/>
      <c r="B18" s="229" t="s">
        <v>29</v>
      </c>
      <c r="C18" s="230" t="s">
        <v>569</v>
      </c>
      <c r="D18" s="230" t="s">
        <v>570</v>
      </c>
      <c r="E18" s="230" t="s">
        <v>571</v>
      </c>
      <c r="F18" s="231"/>
      <c r="G18" s="231"/>
      <c r="H18" s="231"/>
      <c r="I18" s="231"/>
      <c r="J18" s="231"/>
      <c r="K18" s="231"/>
      <c r="L18" s="231"/>
      <c r="M18" s="231"/>
      <c r="N18" s="231" t="s">
        <v>546</v>
      </c>
    </row>
    <row r="19" ht="15.0" customHeight="1">
      <c r="A19" s="222"/>
      <c r="B19" s="232"/>
      <c r="C19" s="233"/>
      <c r="D19" s="233"/>
      <c r="E19" s="233"/>
      <c r="F19" s="39"/>
      <c r="G19" s="39"/>
      <c r="H19" s="39"/>
      <c r="I19" s="39"/>
      <c r="J19" s="39"/>
      <c r="K19" s="39"/>
      <c r="L19" s="39"/>
      <c r="M19" s="39"/>
      <c r="N19" s="39"/>
    </row>
    <row r="20" ht="81.75" customHeight="1">
      <c r="A20" s="222"/>
      <c r="B20" s="234"/>
      <c r="C20" s="61"/>
      <c r="D20" s="61"/>
      <c r="E20" s="61"/>
      <c r="F20" s="38"/>
      <c r="G20" s="38"/>
      <c r="H20" s="38"/>
      <c r="I20" s="38"/>
      <c r="J20" s="38"/>
      <c r="K20" s="38"/>
      <c r="L20" s="38"/>
      <c r="M20" s="38"/>
      <c r="N20" s="38"/>
    </row>
    <row r="21" ht="42.0" customHeight="1">
      <c r="A21" s="222"/>
      <c r="B21" s="229" t="s">
        <v>32</v>
      </c>
      <c r="C21" s="230" t="s">
        <v>572</v>
      </c>
      <c r="D21" s="230" t="s">
        <v>570</v>
      </c>
      <c r="E21" s="230" t="s">
        <v>556</v>
      </c>
      <c r="F21" s="235"/>
      <c r="G21" s="231"/>
      <c r="H21" s="231"/>
      <c r="I21" s="231"/>
      <c r="J21" s="231"/>
      <c r="K21" s="231"/>
      <c r="L21" s="231"/>
      <c r="M21" s="231"/>
      <c r="N21" s="231" t="s">
        <v>546</v>
      </c>
    </row>
    <row r="22" ht="15.0" customHeight="1">
      <c r="A22" s="222"/>
      <c r="B22" s="232"/>
      <c r="C22" s="233"/>
      <c r="D22" s="233"/>
      <c r="E22" s="233"/>
      <c r="F22" s="236"/>
      <c r="G22" s="39"/>
      <c r="H22" s="39"/>
      <c r="I22" s="39"/>
      <c r="J22" s="39"/>
      <c r="K22" s="39"/>
      <c r="L22" s="39"/>
      <c r="M22" s="39"/>
      <c r="N22" s="39"/>
    </row>
    <row r="23" ht="15.0" customHeight="1">
      <c r="A23" s="222"/>
      <c r="B23" s="232"/>
      <c r="C23" s="233"/>
      <c r="D23" s="233"/>
      <c r="E23" s="233"/>
      <c r="F23" s="236"/>
      <c r="G23" s="39"/>
      <c r="H23" s="39"/>
      <c r="I23" s="39"/>
      <c r="J23" s="39"/>
      <c r="K23" s="39"/>
      <c r="L23" s="39"/>
      <c r="M23" s="39"/>
      <c r="N23" s="39"/>
    </row>
    <row r="24" ht="15.0" customHeight="1">
      <c r="A24" s="222"/>
      <c r="B24" s="234"/>
      <c r="C24" s="61"/>
      <c r="D24" s="61"/>
      <c r="E24" s="61"/>
      <c r="F24" s="237"/>
      <c r="G24" s="38"/>
      <c r="H24" s="38"/>
      <c r="I24" s="38"/>
      <c r="J24" s="38"/>
      <c r="K24" s="38"/>
      <c r="L24" s="38"/>
      <c r="M24" s="38"/>
      <c r="N24" s="38"/>
    </row>
    <row r="25" ht="48.75" customHeight="1">
      <c r="A25" s="222"/>
      <c r="B25" s="229" t="s">
        <v>36</v>
      </c>
      <c r="C25" s="230" t="s">
        <v>573</v>
      </c>
      <c r="D25" s="230" t="s">
        <v>574</v>
      </c>
      <c r="E25" s="238" t="s">
        <v>575</v>
      </c>
      <c r="F25" s="235"/>
      <c r="G25" s="231"/>
      <c r="H25" s="231" t="s">
        <v>546</v>
      </c>
      <c r="I25" s="231" t="s">
        <v>546</v>
      </c>
      <c r="J25" s="231" t="s">
        <v>546</v>
      </c>
      <c r="K25" s="231" t="s">
        <v>546</v>
      </c>
      <c r="L25" s="231" t="s">
        <v>546</v>
      </c>
      <c r="M25" s="231" t="s">
        <v>546</v>
      </c>
      <c r="N25" s="231"/>
    </row>
    <row r="26" ht="15.0" customHeight="1">
      <c r="A26" s="222"/>
      <c r="B26" s="232"/>
      <c r="C26" s="233"/>
      <c r="D26" s="233"/>
      <c r="E26" s="233"/>
      <c r="F26" s="236"/>
      <c r="G26" s="39"/>
      <c r="H26" s="39"/>
      <c r="I26" s="39"/>
      <c r="J26" s="39"/>
      <c r="K26" s="39"/>
      <c r="L26" s="39"/>
      <c r="M26" s="39"/>
      <c r="N26" s="39"/>
    </row>
    <row r="27" ht="49.5" customHeight="1">
      <c r="A27" s="222"/>
      <c r="B27" s="232"/>
      <c r="C27" s="233"/>
      <c r="D27" s="233"/>
      <c r="E27" s="233"/>
      <c r="F27" s="236"/>
      <c r="G27" s="39"/>
      <c r="H27" s="39"/>
      <c r="I27" s="39"/>
      <c r="J27" s="39"/>
      <c r="K27" s="39"/>
      <c r="L27" s="39"/>
      <c r="M27" s="39"/>
      <c r="N27" s="39"/>
    </row>
    <row r="28" ht="15.75" customHeight="1">
      <c r="A28" s="239"/>
      <c r="B28" s="240"/>
      <c r="C28" s="61"/>
      <c r="D28" s="61"/>
      <c r="E28" s="61"/>
      <c r="F28" s="237"/>
      <c r="G28" s="38"/>
      <c r="H28" s="38"/>
      <c r="I28" s="38"/>
      <c r="J28" s="38"/>
      <c r="K28" s="38"/>
      <c r="L28" s="38"/>
      <c r="M28" s="38"/>
      <c r="N28" s="38"/>
    </row>
    <row r="29" ht="44.25" customHeight="1">
      <c r="A29" s="241" t="s">
        <v>576</v>
      </c>
      <c r="B29" s="242" t="s">
        <v>50</v>
      </c>
      <c r="C29" s="230" t="s">
        <v>577</v>
      </c>
      <c r="D29" s="230" t="s">
        <v>578</v>
      </c>
      <c r="E29" s="230" t="s">
        <v>579</v>
      </c>
      <c r="F29" s="235"/>
      <c r="G29" s="235" t="s">
        <v>546</v>
      </c>
      <c r="H29" s="235" t="s">
        <v>546</v>
      </c>
      <c r="I29" s="235" t="s">
        <v>546</v>
      </c>
      <c r="J29" s="235" t="s">
        <v>546</v>
      </c>
      <c r="K29" s="235" t="s">
        <v>546</v>
      </c>
      <c r="L29" s="235" t="s">
        <v>546</v>
      </c>
      <c r="M29" s="235"/>
      <c r="N29" s="235"/>
    </row>
    <row r="30" ht="44.25" customHeight="1">
      <c r="A30" s="233"/>
      <c r="B30" s="61"/>
      <c r="C30" s="61"/>
      <c r="D30" s="61"/>
      <c r="E30" s="61"/>
      <c r="F30" s="237"/>
      <c r="G30" s="237"/>
      <c r="H30" s="237"/>
      <c r="I30" s="237"/>
      <c r="J30" s="237"/>
      <c r="K30" s="237"/>
      <c r="L30" s="237"/>
      <c r="M30" s="237"/>
      <c r="N30" s="237"/>
    </row>
    <row r="31" ht="15.75" customHeight="1">
      <c r="A31" s="233"/>
      <c r="B31" s="243" t="s">
        <v>53</v>
      </c>
      <c r="C31" s="223" t="s">
        <v>580</v>
      </c>
      <c r="D31" s="223" t="s">
        <v>581</v>
      </c>
      <c r="E31" s="244" t="s">
        <v>582</v>
      </c>
      <c r="F31" s="221"/>
      <c r="G31" s="221"/>
      <c r="H31" s="221"/>
      <c r="I31" s="221" t="s">
        <v>546</v>
      </c>
      <c r="J31" s="221" t="s">
        <v>546</v>
      </c>
      <c r="K31" s="221" t="s">
        <v>546</v>
      </c>
      <c r="L31" s="221" t="s">
        <v>546</v>
      </c>
      <c r="M31" s="221" t="s">
        <v>546</v>
      </c>
      <c r="N31" s="224" t="s">
        <v>546</v>
      </c>
    </row>
    <row r="32" ht="15.75" customHeight="1">
      <c r="A32" s="233"/>
      <c r="B32" s="243" t="s">
        <v>583</v>
      </c>
      <c r="C32" s="223" t="s">
        <v>584</v>
      </c>
      <c r="D32" s="223" t="s">
        <v>585</v>
      </c>
      <c r="E32" s="223" t="s">
        <v>586</v>
      </c>
      <c r="F32" s="221"/>
      <c r="G32" s="221"/>
      <c r="H32" s="221"/>
      <c r="I32" s="221"/>
      <c r="J32" s="221" t="s">
        <v>546</v>
      </c>
      <c r="K32" s="221" t="s">
        <v>546</v>
      </c>
      <c r="L32" s="221" t="s">
        <v>546</v>
      </c>
      <c r="M32" s="221" t="s">
        <v>546</v>
      </c>
      <c r="N32" s="221" t="s">
        <v>546</v>
      </c>
    </row>
    <row r="33" ht="15.75" customHeight="1">
      <c r="A33" s="233"/>
      <c r="B33" s="243" t="s">
        <v>587</v>
      </c>
      <c r="C33" s="223" t="s">
        <v>588</v>
      </c>
      <c r="D33" s="223" t="s">
        <v>589</v>
      </c>
      <c r="E33" s="223" t="s">
        <v>545</v>
      </c>
      <c r="F33" s="221"/>
      <c r="G33" s="221"/>
      <c r="H33" s="221"/>
      <c r="I33" s="221"/>
      <c r="J33" s="221" t="s">
        <v>546</v>
      </c>
      <c r="K33" s="221" t="s">
        <v>546</v>
      </c>
      <c r="L33" s="221" t="s">
        <v>546</v>
      </c>
      <c r="M33" s="221" t="s">
        <v>546</v>
      </c>
      <c r="N33" s="221" t="s">
        <v>546</v>
      </c>
    </row>
    <row r="34" ht="15.75" customHeight="1">
      <c r="A34" s="233"/>
      <c r="B34" s="243" t="s">
        <v>590</v>
      </c>
      <c r="C34" s="223" t="s">
        <v>591</v>
      </c>
      <c r="D34" s="223" t="s">
        <v>592</v>
      </c>
      <c r="E34" s="223" t="s">
        <v>545</v>
      </c>
      <c r="F34" s="221"/>
      <c r="G34" s="221"/>
      <c r="H34" s="221"/>
      <c r="I34" s="221" t="s">
        <v>546</v>
      </c>
      <c r="J34" s="221" t="s">
        <v>546</v>
      </c>
      <c r="K34" s="221" t="s">
        <v>546</v>
      </c>
      <c r="L34" s="221" t="s">
        <v>546</v>
      </c>
      <c r="M34" s="221" t="s">
        <v>546</v>
      </c>
      <c r="N34" s="221" t="s">
        <v>546</v>
      </c>
    </row>
    <row r="35" ht="15.75" customHeight="1">
      <c r="A35" s="233"/>
      <c r="B35" s="243" t="s">
        <v>593</v>
      </c>
      <c r="C35" s="223" t="s">
        <v>594</v>
      </c>
      <c r="D35" s="223" t="s">
        <v>592</v>
      </c>
      <c r="E35" s="223" t="s">
        <v>556</v>
      </c>
      <c r="F35" s="221"/>
      <c r="G35" s="221"/>
      <c r="H35" s="221"/>
      <c r="I35" s="221"/>
      <c r="J35" s="221"/>
      <c r="K35" s="221"/>
      <c r="L35" s="221"/>
      <c r="M35" s="221" t="s">
        <v>546</v>
      </c>
      <c r="N35" s="221" t="s">
        <v>546</v>
      </c>
    </row>
    <row r="36" ht="15.75" customHeight="1">
      <c r="A36" s="233"/>
      <c r="B36" s="243" t="s">
        <v>595</v>
      </c>
      <c r="C36" s="223" t="s">
        <v>596</v>
      </c>
      <c r="D36" s="223" t="s">
        <v>597</v>
      </c>
      <c r="E36" s="223" t="s">
        <v>598</v>
      </c>
      <c r="F36" s="221"/>
      <c r="G36" s="221"/>
      <c r="H36" s="221"/>
      <c r="I36" s="221"/>
      <c r="J36" s="221"/>
      <c r="K36" s="221"/>
      <c r="L36" s="221"/>
      <c r="M36" s="221"/>
      <c r="N36" s="221" t="s">
        <v>546</v>
      </c>
    </row>
    <row r="37" ht="60.75" customHeight="1">
      <c r="A37" s="61"/>
      <c r="B37" s="243" t="s">
        <v>599</v>
      </c>
      <c r="C37" s="223" t="s">
        <v>600</v>
      </c>
      <c r="D37" s="223" t="s">
        <v>601</v>
      </c>
      <c r="E37" s="223" t="s">
        <v>545</v>
      </c>
      <c r="F37" s="221"/>
      <c r="G37" s="221"/>
      <c r="H37" s="221"/>
      <c r="I37" s="221"/>
      <c r="J37" s="221"/>
      <c r="K37" s="221"/>
      <c r="L37" s="221"/>
      <c r="M37" s="221"/>
      <c r="N37" s="221" t="s">
        <v>546</v>
      </c>
    </row>
    <row r="38" ht="15.75" customHeight="1">
      <c r="A38" s="245"/>
    </row>
    <row r="39" ht="15.75" customHeight="1">
      <c r="A39" s="245"/>
    </row>
    <row r="40" ht="15.75" customHeight="1">
      <c r="A40" s="246"/>
    </row>
    <row r="41" ht="15.75" customHeight="1">
      <c r="A41" s="246"/>
    </row>
    <row r="42" ht="15.75" customHeight="1">
      <c r="A42" s="246"/>
    </row>
    <row r="43" ht="15.75" customHeight="1">
      <c r="A43" s="246"/>
    </row>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sheetData>
  <mergeCells count="66">
    <mergeCell ref="D25:D28"/>
    <mergeCell ref="F25:F28"/>
    <mergeCell ref="H21:H24"/>
    <mergeCell ref="I21:I24"/>
    <mergeCell ref="H18:H20"/>
    <mergeCell ref="I18:I20"/>
    <mergeCell ref="E7:E8"/>
    <mergeCell ref="D7:D8"/>
    <mergeCell ref="H25:H28"/>
    <mergeCell ref="I25:I28"/>
    <mergeCell ref="I29:I30"/>
    <mergeCell ref="E18:E20"/>
    <mergeCell ref="G25:G28"/>
    <mergeCell ref="M21:M24"/>
    <mergeCell ref="N21:N24"/>
    <mergeCell ref="J18:J20"/>
    <mergeCell ref="K18:K20"/>
    <mergeCell ref="G21:G24"/>
    <mergeCell ref="G18:G20"/>
    <mergeCell ref="M18:M20"/>
    <mergeCell ref="N18:N20"/>
    <mergeCell ref="J21:J24"/>
    <mergeCell ref="K21:K24"/>
    <mergeCell ref="L21:L24"/>
    <mergeCell ref="L18:L20"/>
    <mergeCell ref="J29:J30"/>
    <mergeCell ref="K29:K30"/>
    <mergeCell ref="H29:H30"/>
    <mergeCell ref="F29:F30"/>
    <mergeCell ref="G29:G30"/>
    <mergeCell ref="C29:C30"/>
    <mergeCell ref="D29:D30"/>
    <mergeCell ref="E29:E30"/>
    <mergeCell ref="J25:J28"/>
    <mergeCell ref="E21:E24"/>
    <mergeCell ref="E25:E28"/>
    <mergeCell ref="F18:F20"/>
    <mergeCell ref="F21:F24"/>
    <mergeCell ref="B25:B28"/>
    <mergeCell ref="B21:B24"/>
    <mergeCell ref="A29:A37"/>
    <mergeCell ref="B29:B30"/>
    <mergeCell ref="D18:D20"/>
    <mergeCell ref="D21:D24"/>
    <mergeCell ref="A9:A16"/>
    <mergeCell ref="A17:A28"/>
    <mergeCell ref="B18:B20"/>
    <mergeCell ref="C18:C20"/>
    <mergeCell ref="C25:C28"/>
    <mergeCell ref="C21:C24"/>
    <mergeCell ref="A5:N6"/>
    <mergeCell ref="F7:N7"/>
    <mergeCell ref="A7:A8"/>
    <mergeCell ref="F1:N1"/>
    <mergeCell ref="F2:N2"/>
    <mergeCell ref="F3:N4"/>
    <mergeCell ref="B1:E2"/>
    <mergeCell ref="B3:E4"/>
    <mergeCell ref="B7:C8"/>
    <mergeCell ref="K25:K28"/>
    <mergeCell ref="L25:L28"/>
    <mergeCell ref="M25:M28"/>
    <mergeCell ref="N25:N28"/>
    <mergeCell ref="L29:L30"/>
    <mergeCell ref="M29:M30"/>
    <mergeCell ref="N29:N30"/>
  </mergeCells>
  <printOptions/>
  <pageMargins bottom="0.75" footer="0.0" header="0.0" left="0.7" right="0.7" top="0.75"/>
  <pageSetup orientation="portrait"/>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FF0000"/>
    <pageSetUpPr/>
  </sheetPr>
  <sheetViews>
    <sheetView workbookViewId="0"/>
  </sheetViews>
  <sheetFormatPr customHeight="1" defaultColWidth="14.43" defaultRowHeight="15.0"/>
  <cols>
    <col customWidth="1" min="1" max="1" width="31.0"/>
    <col customWidth="1" min="2" max="2" width="8.14"/>
    <col customWidth="1" min="3" max="3" width="55.0"/>
    <col customWidth="1" min="4" max="4" width="70.29"/>
    <col customWidth="1" min="5" max="5" width="28.86"/>
    <col customWidth="1" min="6" max="6" width="43.86"/>
    <col customWidth="1" min="7" max="7" width="19.14"/>
    <col customWidth="1" min="8" max="11" width="10.71"/>
  </cols>
  <sheetData>
    <row r="1">
      <c r="A1" s="247"/>
      <c r="B1" s="248" t="s">
        <v>0</v>
      </c>
      <c r="C1" s="249"/>
      <c r="D1" s="249"/>
      <c r="E1" s="250"/>
      <c r="F1" s="251" t="s">
        <v>602</v>
      </c>
      <c r="G1" s="252"/>
    </row>
    <row r="2">
      <c r="B2" s="253"/>
      <c r="C2" s="254"/>
      <c r="D2" s="254"/>
      <c r="E2" s="255"/>
      <c r="F2" s="256" t="s">
        <v>603</v>
      </c>
      <c r="G2" s="257"/>
    </row>
    <row r="3">
      <c r="B3" s="248" t="s">
        <v>3</v>
      </c>
      <c r="C3" s="249"/>
      <c r="D3" s="249"/>
      <c r="E3" s="250"/>
      <c r="F3" s="258" t="s">
        <v>604</v>
      </c>
      <c r="G3" s="257"/>
    </row>
    <row r="4">
      <c r="A4" s="254"/>
      <c r="B4" s="253"/>
      <c r="C4" s="254"/>
      <c r="D4" s="254"/>
      <c r="E4" s="255"/>
      <c r="F4" s="259"/>
      <c r="G4" s="152"/>
    </row>
    <row r="5">
      <c r="A5" s="260" t="s">
        <v>605</v>
      </c>
      <c r="B5" s="261"/>
      <c r="C5" s="261"/>
      <c r="D5" s="261"/>
      <c r="E5" s="261"/>
      <c r="F5" s="261"/>
      <c r="G5" s="262"/>
    </row>
    <row r="6">
      <c r="A6" s="263" t="s">
        <v>7</v>
      </c>
      <c r="B6" s="264" t="s">
        <v>531</v>
      </c>
      <c r="C6" s="262"/>
      <c r="D6" s="265" t="s">
        <v>9</v>
      </c>
      <c r="E6" s="263" t="s">
        <v>10</v>
      </c>
      <c r="F6" s="265" t="s">
        <v>606</v>
      </c>
      <c r="G6" s="265" t="s">
        <v>11</v>
      </c>
    </row>
    <row r="7" ht="131.25" customHeight="1">
      <c r="A7" s="266" t="s">
        <v>607</v>
      </c>
      <c r="B7" s="267" t="s">
        <v>13</v>
      </c>
      <c r="C7" s="268" t="s">
        <v>608</v>
      </c>
      <c r="D7" s="268" t="s">
        <v>609</v>
      </c>
      <c r="E7" s="268" t="s">
        <v>610</v>
      </c>
      <c r="F7" s="268" t="s">
        <v>611</v>
      </c>
      <c r="G7" s="269">
        <v>44377.0</v>
      </c>
    </row>
    <row r="8" ht="190.5" customHeight="1">
      <c r="A8" s="270"/>
      <c r="B8" s="267" t="s">
        <v>18</v>
      </c>
      <c r="C8" s="268" t="s">
        <v>612</v>
      </c>
      <c r="D8" s="271" t="s">
        <v>613</v>
      </c>
      <c r="E8" s="268" t="s">
        <v>610</v>
      </c>
      <c r="F8" s="268" t="s">
        <v>614</v>
      </c>
      <c r="G8" s="272" t="s">
        <v>615</v>
      </c>
    </row>
    <row r="9" ht="138.75" customHeight="1">
      <c r="A9" s="266" t="s">
        <v>616</v>
      </c>
      <c r="B9" s="267" t="s">
        <v>24</v>
      </c>
      <c r="C9" s="268" t="s">
        <v>617</v>
      </c>
      <c r="D9" s="268" t="s">
        <v>618</v>
      </c>
      <c r="E9" s="268" t="s">
        <v>619</v>
      </c>
      <c r="F9" s="268" t="s">
        <v>620</v>
      </c>
      <c r="G9" s="272" t="s">
        <v>621</v>
      </c>
    </row>
    <row r="10" ht="129.75" customHeight="1">
      <c r="A10" s="273"/>
      <c r="B10" s="267" t="s">
        <v>29</v>
      </c>
      <c r="C10" s="268" t="s">
        <v>622</v>
      </c>
      <c r="D10" s="268" t="s">
        <v>623</v>
      </c>
      <c r="E10" s="268" t="s">
        <v>575</v>
      </c>
      <c r="F10" s="268" t="s">
        <v>624</v>
      </c>
      <c r="G10" s="272">
        <v>44561.0</v>
      </c>
    </row>
    <row r="11">
      <c r="A11" s="273"/>
      <c r="B11" s="267" t="s">
        <v>32</v>
      </c>
      <c r="C11" s="274" t="s">
        <v>625</v>
      </c>
      <c r="D11" s="268" t="s">
        <v>626</v>
      </c>
      <c r="E11" s="268" t="s">
        <v>627</v>
      </c>
      <c r="F11" s="268" t="s">
        <v>628</v>
      </c>
      <c r="G11" s="275">
        <v>44560.0</v>
      </c>
    </row>
    <row r="12" ht="104.25" customHeight="1">
      <c r="A12" s="273"/>
      <c r="B12" s="267" t="s">
        <v>36</v>
      </c>
      <c r="C12" s="268" t="s">
        <v>629</v>
      </c>
      <c r="D12" s="268" t="s">
        <v>630</v>
      </c>
      <c r="E12" s="268" t="s">
        <v>610</v>
      </c>
      <c r="F12" s="268" t="s">
        <v>610</v>
      </c>
      <c r="G12" s="272" t="s">
        <v>615</v>
      </c>
    </row>
    <row r="13" ht="358.5" customHeight="1">
      <c r="A13" s="276"/>
      <c r="B13" s="267" t="s">
        <v>41</v>
      </c>
      <c r="C13" s="268" t="s">
        <v>631</v>
      </c>
      <c r="D13" s="277" t="s">
        <v>632</v>
      </c>
      <c r="E13" s="268" t="s">
        <v>633</v>
      </c>
      <c r="F13" s="268" t="s">
        <v>634</v>
      </c>
      <c r="G13" s="278" t="s">
        <v>635</v>
      </c>
    </row>
    <row r="14" ht="152.25" customHeight="1">
      <c r="A14" s="266" t="s">
        <v>636</v>
      </c>
      <c r="B14" s="267" t="s">
        <v>50</v>
      </c>
      <c r="C14" s="268" t="s">
        <v>637</v>
      </c>
      <c r="D14" s="277" t="s">
        <v>638</v>
      </c>
      <c r="E14" s="268" t="s">
        <v>639</v>
      </c>
      <c r="F14" s="268" t="s">
        <v>640</v>
      </c>
      <c r="G14" s="272" t="s">
        <v>641</v>
      </c>
    </row>
    <row r="15" ht="152.25" customHeight="1">
      <c r="A15" s="276"/>
      <c r="B15" s="279" t="s">
        <v>53</v>
      </c>
      <c r="C15" s="274" t="s">
        <v>642</v>
      </c>
      <c r="D15" s="280" t="s">
        <v>643</v>
      </c>
      <c r="E15" s="274" t="s">
        <v>644</v>
      </c>
      <c r="F15" s="274" t="s">
        <v>645</v>
      </c>
      <c r="G15" s="269" t="s">
        <v>646</v>
      </c>
    </row>
    <row r="16" ht="111.75" customHeight="1">
      <c r="A16" s="266" t="s">
        <v>647</v>
      </c>
      <c r="B16" s="267" t="s">
        <v>57</v>
      </c>
      <c r="C16" s="268" t="s">
        <v>648</v>
      </c>
      <c r="D16" s="268" t="s">
        <v>649</v>
      </c>
      <c r="E16" s="268" t="s">
        <v>650</v>
      </c>
      <c r="F16" s="268" t="s">
        <v>651</v>
      </c>
      <c r="G16" s="272">
        <v>44561.0</v>
      </c>
    </row>
    <row r="17" ht="133.5" customHeight="1">
      <c r="A17" s="276"/>
      <c r="B17" s="267" t="s">
        <v>62</v>
      </c>
      <c r="C17" s="268" t="s">
        <v>652</v>
      </c>
      <c r="D17" s="277" t="s">
        <v>653</v>
      </c>
      <c r="E17" s="268" t="s">
        <v>610</v>
      </c>
      <c r="F17" s="268" t="s">
        <v>654</v>
      </c>
      <c r="G17" s="272" t="s">
        <v>655</v>
      </c>
    </row>
    <row r="18" ht="118.5" customHeight="1">
      <c r="A18" s="266" t="s">
        <v>656</v>
      </c>
      <c r="B18" s="267" t="s">
        <v>78</v>
      </c>
      <c r="C18" s="268" t="s">
        <v>657</v>
      </c>
      <c r="D18" s="277" t="s">
        <v>658</v>
      </c>
      <c r="E18" s="268" t="s">
        <v>610</v>
      </c>
      <c r="F18" s="268" t="s">
        <v>659</v>
      </c>
      <c r="G18" s="272">
        <v>44561.0</v>
      </c>
    </row>
    <row r="19" ht="99.0" customHeight="1">
      <c r="A19" s="276"/>
      <c r="B19" s="267" t="s">
        <v>660</v>
      </c>
      <c r="C19" s="268" t="s">
        <v>661</v>
      </c>
      <c r="D19" s="277" t="s">
        <v>662</v>
      </c>
      <c r="E19" s="268" t="s">
        <v>610</v>
      </c>
      <c r="F19" s="268" t="s">
        <v>663</v>
      </c>
      <c r="G19" s="272">
        <v>44561.0</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sheetData>
  <mergeCells count="11">
    <mergeCell ref="A5:G5"/>
    <mergeCell ref="B6:C6"/>
    <mergeCell ref="A9:A13"/>
    <mergeCell ref="A7:A8"/>
    <mergeCell ref="A18:A19"/>
    <mergeCell ref="A16:A17"/>
    <mergeCell ref="A1:A4"/>
    <mergeCell ref="B1:E2"/>
    <mergeCell ref="B3:E4"/>
    <mergeCell ref="A14:A15"/>
    <mergeCell ref="F4:G4"/>
  </mergeCells>
  <printOptions/>
  <pageMargins bottom="0.75" footer="0.0" header="0.0" left="0.7" right="0.7" top="0.75"/>
  <pageSetup orientation="portrait"/>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27.0"/>
    <col customWidth="1" min="2" max="2" width="7.29"/>
    <col customWidth="1" min="3" max="3" width="40.71"/>
    <col customWidth="1" min="4" max="4" width="36.0"/>
    <col customWidth="1" min="5" max="5" width="41.86"/>
    <col customWidth="1" min="6" max="6" width="20.86"/>
    <col customWidth="1" min="7" max="7" width="35.71"/>
    <col customWidth="1" min="8" max="8" width="26.43"/>
    <col customWidth="1" min="9" max="9" width="32.29"/>
    <col customWidth="1" min="10" max="11" width="10.71"/>
  </cols>
  <sheetData>
    <row r="1">
      <c r="A1" s="281"/>
      <c r="I1" s="58"/>
    </row>
    <row r="2">
      <c r="A2" s="282" t="s">
        <v>664</v>
      </c>
      <c r="B2" s="88"/>
      <c r="C2" s="88"/>
      <c r="D2" s="88"/>
      <c r="E2" s="88"/>
      <c r="F2" s="88"/>
      <c r="G2" s="88"/>
      <c r="H2" s="88"/>
      <c r="I2" s="89"/>
      <c r="J2" s="283"/>
      <c r="K2" s="283"/>
    </row>
    <row r="3">
      <c r="A3" s="284" t="s">
        <v>665</v>
      </c>
      <c r="B3" s="285"/>
      <c r="C3" s="285"/>
      <c r="D3" s="285"/>
      <c r="E3" s="285"/>
      <c r="F3" s="285"/>
      <c r="G3" s="285"/>
      <c r="H3" s="285"/>
      <c r="I3" s="286"/>
    </row>
    <row r="4">
      <c r="A4" s="287"/>
      <c r="B4" s="3" t="s">
        <v>0</v>
      </c>
      <c r="C4" s="4"/>
      <c r="D4" s="4"/>
      <c r="E4" s="4"/>
      <c r="F4" s="4"/>
      <c r="G4" s="4"/>
      <c r="H4" s="51"/>
      <c r="I4" s="251" t="s">
        <v>666</v>
      </c>
    </row>
    <row r="5">
      <c r="A5" s="233"/>
      <c r="B5" s="16"/>
      <c r="C5" s="17"/>
      <c r="D5" s="17"/>
      <c r="E5" s="17"/>
      <c r="F5" s="17"/>
      <c r="G5" s="17"/>
      <c r="H5" s="60"/>
      <c r="I5" s="256" t="s">
        <v>667</v>
      </c>
    </row>
    <row r="6">
      <c r="A6" s="233"/>
      <c r="B6" s="3" t="s">
        <v>3</v>
      </c>
      <c r="C6" s="4"/>
      <c r="D6" s="4"/>
      <c r="E6" s="4"/>
      <c r="F6" s="4"/>
      <c r="G6" s="4"/>
      <c r="H6" s="51"/>
      <c r="I6" s="258" t="s">
        <v>668</v>
      </c>
    </row>
    <row r="7">
      <c r="A7" s="233"/>
      <c r="B7" s="16"/>
      <c r="C7" s="17"/>
      <c r="D7" s="17"/>
      <c r="E7" s="17"/>
      <c r="F7" s="17"/>
      <c r="G7" s="17"/>
      <c r="H7" s="60"/>
      <c r="I7" s="288"/>
    </row>
    <row r="8">
      <c r="A8" s="289" t="s">
        <v>665</v>
      </c>
      <c r="B8" s="290"/>
      <c r="C8" s="290"/>
      <c r="D8" s="290"/>
      <c r="E8" s="290"/>
      <c r="F8" s="290"/>
      <c r="G8" s="290"/>
      <c r="H8" s="290"/>
      <c r="I8" s="291"/>
    </row>
    <row r="9">
      <c r="A9" s="292" t="s">
        <v>7</v>
      </c>
      <c r="B9" s="264" t="s">
        <v>531</v>
      </c>
      <c r="C9" s="262"/>
      <c r="D9" s="265" t="s">
        <v>9</v>
      </c>
      <c r="E9" s="265" t="s">
        <v>669</v>
      </c>
      <c r="F9" s="263" t="s">
        <v>10</v>
      </c>
      <c r="G9" s="265" t="s">
        <v>670</v>
      </c>
      <c r="H9" s="265" t="s">
        <v>11</v>
      </c>
      <c r="I9" s="265" t="s">
        <v>671</v>
      </c>
      <c r="J9" s="49"/>
      <c r="K9" s="49"/>
    </row>
    <row r="10">
      <c r="A10" s="293" t="s">
        <v>672</v>
      </c>
      <c r="B10" s="294" t="s">
        <v>13</v>
      </c>
      <c r="C10" s="294" t="s">
        <v>673</v>
      </c>
      <c r="D10" s="295" t="s">
        <v>674</v>
      </c>
      <c r="E10" s="294" t="s">
        <v>675</v>
      </c>
      <c r="F10" s="294" t="s">
        <v>21</v>
      </c>
      <c r="G10" s="294" t="s">
        <v>676</v>
      </c>
      <c r="H10" s="296">
        <v>44561.0</v>
      </c>
      <c r="I10" s="294"/>
      <c r="J10" s="49"/>
      <c r="K10" s="49"/>
    </row>
    <row r="11" ht="100.5" customHeight="1">
      <c r="A11" s="273"/>
      <c r="B11" s="294" t="s">
        <v>18</v>
      </c>
      <c r="C11" s="294" t="s">
        <v>677</v>
      </c>
      <c r="D11" s="295" t="s">
        <v>678</v>
      </c>
      <c r="E11" s="294" t="s">
        <v>679</v>
      </c>
      <c r="F11" s="294" t="s">
        <v>680</v>
      </c>
      <c r="G11" s="294" t="s">
        <v>681</v>
      </c>
      <c r="H11" s="296">
        <v>44561.0</v>
      </c>
      <c r="I11" s="294"/>
      <c r="J11" s="49"/>
      <c r="K11" s="49"/>
    </row>
    <row r="12" ht="84.0" customHeight="1">
      <c r="A12" s="273"/>
      <c r="B12" s="295" t="s">
        <v>549</v>
      </c>
      <c r="C12" s="295" t="s">
        <v>682</v>
      </c>
      <c r="D12" s="295" t="s">
        <v>683</v>
      </c>
      <c r="E12" s="295" t="s">
        <v>684</v>
      </c>
      <c r="F12" s="295" t="s">
        <v>685</v>
      </c>
      <c r="G12" s="295" t="s">
        <v>686</v>
      </c>
      <c r="H12" s="296">
        <v>44561.0</v>
      </c>
      <c r="I12" s="294"/>
      <c r="J12" s="49"/>
      <c r="K12" s="49"/>
    </row>
    <row r="13" ht="158.25" customHeight="1">
      <c r="A13" s="273"/>
      <c r="B13" s="295" t="s">
        <v>552</v>
      </c>
      <c r="C13" s="295" t="s">
        <v>687</v>
      </c>
      <c r="D13" s="295" t="s">
        <v>688</v>
      </c>
      <c r="E13" s="295" t="s">
        <v>689</v>
      </c>
      <c r="F13" s="295" t="s">
        <v>690</v>
      </c>
      <c r="G13" s="295" t="s">
        <v>691</v>
      </c>
      <c r="H13" s="296" t="s">
        <v>692</v>
      </c>
      <c r="I13" s="297"/>
      <c r="J13" s="49"/>
      <c r="K13" s="49"/>
    </row>
    <row r="14" ht="91.5" customHeight="1">
      <c r="A14" s="270"/>
      <c r="B14" s="295" t="s">
        <v>554</v>
      </c>
      <c r="C14" s="295" t="s">
        <v>693</v>
      </c>
      <c r="D14" s="295" t="s">
        <v>694</v>
      </c>
      <c r="E14" s="295" t="s">
        <v>695</v>
      </c>
      <c r="F14" s="295" t="s">
        <v>16</v>
      </c>
      <c r="G14" s="295" t="s">
        <v>374</v>
      </c>
      <c r="H14" s="296" t="s">
        <v>692</v>
      </c>
      <c r="I14" s="297"/>
      <c r="J14" s="49"/>
      <c r="K14" s="49"/>
    </row>
    <row r="15" ht="91.5" customHeight="1">
      <c r="A15" s="293" t="s">
        <v>696</v>
      </c>
      <c r="B15" s="294" t="s">
        <v>24</v>
      </c>
      <c r="C15" s="295" t="s">
        <v>697</v>
      </c>
      <c r="D15" s="295" t="s">
        <v>698</v>
      </c>
      <c r="E15" s="295" t="s">
        <v>699</v>
      </c>
      <c r="F15" s="295" t="s">
        <v>700</v>
      </c>
      <c r="G15" s="295" t="s">
        <v>691</v>
      </c>
      <c r="H15" s="298">
        <v>44530.0</v>
      </c>
      <c r="I15" s="294"/>
      <c r="J15" s="49"/>
      <c r="K15" s="49"/>
    </row>
    <row r="16" ht="120.75" customHeight="1">
      <c r="A16" s="273"/>
      <c r="B16" s="294" t="s">
        <v>29</v>
      </c>
      <c r="C16" s="295" t="s">
        <v>701</v>
      </c>
      <c r="D16" s="295" t="s">
        <v>702</v>
      </c>
      <c r="E16" s="295" t="s">
        <v>703</v>
      </c>
      <c r="F16" s="295" t="s">
        <v>680</v>
      </c>
      <c r="G16" s="295" t="s">
        <v>704</v>
      </c>
      <c r="H16" s="298">
        <v>44561.0</v>
      </c>
      <c r="I16" s="294"/>
      <c r="J16" s="49"/>
      <c r="K16" s="49"/>
    </row>
    <row r="17" ht="132.75" customHeight="1">
      <c r="A17" s="270"/>
      <c r="B17" s="294">
        <v>2.3</v>
      </c>
      <c r="C17" s="295" t="s">
        <v>705</v>
      </c>
      <c r="D17" s="295" t="s">
        <v>706</v>
      </c>
      <c r="E17" s="295" t="s">
        <v>707</v>
      </c>
      <c r="F17" s="295" t="s">
        <v>680</v>
      </c>
      <c r="G17" s="295" t="s">
        <v>704</v>
      </c>
      <c r="H17" s="298">
        <v>44561.0</v>
      </c>
      <c r="I17" s="294"/>
      <c r="J17" s="49"/>
      <c r="K17" s="49"/>
    </row>
    <row r="18">
      <c r="A18" s="293" t="s">
        <v>708</v>
      </c>
      <c r="B18" s="295" t="s">
        <v>50</v>
      </c>
      <c r="C18" s="295" t="s">
        <v>709</v>
      </c>
      <c r="D18" s="295" t="s">
        <v>710</v>
      </c>
      <c r="E18" s="295" t="s">
        <v>711</v>
      </c>
      <c r="F18" s="295" t="s">
        <v>712</v>
      </c>
      <c r="G18" s="295" t="s">
        <v>713</v>
      </c>
      <c r="H18" s="298">
        <v>44530.0</v>
      </c>
      <c r="I18" s="295"/>
      <c r="J18" s="49"/>
      <c r="K18" s="49"/>
    </row>
    <row r="19" ht="138.75" customHeight="1">
      <c r="A19" s="273"/>
      <c r="B19" s="295" t="s">
        <v>53</v>
      </c>
      <c r="C19" s="295" t="s">
        <v>714</v>
      </c>
      <c r="D19" s="295" t="s">
        <v>715</v>
      </c>
      <c r="E19" s="295" t="s">
        <v>716</v>
      </c>
      <c r="F19" s="295" t="s">
        <v>717</v>
      </c>
      <c r="G19" s="295" t="s">
        <v>718</v>
      </c>
      <c r="H19" s="295" t="s">
        <v>719</v>
      </c>
      <c r="I19" s="295"/>
      <c r="J19" s="49"/>
      <c r="K19" s="49"/>
    </row>
    <row r="20">
      <c r="A20" s="273"/>
      <c r="B20" s="295" t="s">
        <v>583</v>
      </c>
      <c r="C20" s="295" t="s">
        <v>720</v>
      </c>
      <c r="D20" s="295" t="s">
        <v>721</v>
      </c>
      <c r="E20" s="294" t="s">
        <v>722</v>
      </c>
      <c r="F20" s="295" t="s">
        <v>717</v>
      </c>
      <c r="G20" s="295" t="s">
        <v>718</v>
      </c>
      <c r="H20" s="298">
        <v>44560.0</v>
      </c>
      <c r="I20" s="295"/>
      <c r="J20" s="49"/>
      <c r="K20" s="49"/>
    </row>
    <row r="21" ht="15.75" customHeight="1">
      <c r="A21" s="273"/>
      <c r="B21" s="295" t="s">
        <v>587</v>
      </c>
      <c r="C21" s="295" t="s">
        <v>723</v>
      </c>
      <c r="D21" s="295" t="s">
        <v>724</v>
      </c>
      <c r="E21" s="295" t="s">
        <v>725</v>
      </c>
      <c r="F21" s="295" t="s">
        <v>726</v>
      </c>
      <c r="G21" s="295" t="s">
        <v>726</v>
      </c>
      <c r="H21" s="298">
        <v>44530.0</v>
      </c>
      <c r="I21" s="295"/>
      <c r="J21" s="49"/>
      <c r="K21" s="49"/>
    </row>
    <row r="22" ht="72.75" customHeight="1">
      <c r="A22" s="270"/>
      <c r="B22" s="295" t="s">
        <v>590</v>
      </c>
      <c r="C22" s="295" t="s">
        <v>727</v>
      </c>
      <c r="D22" s="295" t="s">
        <v>728</v>
      </c>
      <c r="E22" s="295" t="s">
        <v>729</v>
      </c>
      <c r="F22" s="295" t="s">
        <v>730</v>
      </c>
      <c r="G22" s="295" t="s">
        <v>731</v>
      </c>
      <c r="H22" s="298">
        <v>44560.0</v>
      </c>
      <c r="I22" s="295"/>
      <c r="J22" s="49"/>
      <c r="K22" s="49"/>
    </row>
    <row r="23" ht="15.75" customHeight="1">
      <c r="A23" s="293" t="s">
        <v>732</v>
      </c>
      <c r="B23" s="294" t="s">
        <v>57</v>
      </c>
      <c r="C23" s="294" t="s">
        <v>733</v>
      </c>
      <c r="D23" s="294" t="s">
        <v>734</v>
      </c>
      <c r="E23" s="294" t="s">
        <v>735</v>
      </c>
      <c r="F23" s="294" t="s">
        <v>736</v>
      </c>
      <c r="G23" s="294" t="s">
        <v>737</v>
      </c>
      <c r="H23" s="299">
        <v>44560.0</v>
      </c>
      <c r="I23" s="294"/>
      <c r="J23" s="49"/>
      <c r="K23" s="49"/>
    </row>
    <row r="24" ht="95.25" customHeight="1">
      <c r="A24" s="276"/>
      <c r="B24" s="294" t="s">
        <v>62</v>
      </c>
      <c r="C24" s="294" t="s">
        <v>738</v>
      </c>
      <c r="D24" s="294" t="s">
        <v>739</v>
      </c>
      <c r="E24" s="295" t="s">
        <v>740</v>
      </c>
      <c r="F24" s="294" t="s">
        <v>717</v>
      </c>
      <c r="G24" s="294" t="s">
        <v>741</v>
      </c>
      <c r="H24" s="298">
        <v>44560.0</v>
      </c>
      <c r="I24" s="294"/>
      <c r="J24" s="49"/>
      <c r="K24" s="49"/>
    </row>
    <row r="25" ht="15.75" customHeight="1">
      <c r="A25" s="293" t="s">
        <v>742</v>
      </c>
      <c r="B25" s="294" t="s">
        <v>78</v>
      </c>
      <c r="C25" s="295" t="s">
        <v>743</v>
      </c>
      <c r="D25" s="295" t="s">
        <v>744</v>
      </c>
      <c r="E25" s="295" t="s">
        <v>745</v>
      </c>
      <c r="F25" s="294" t="s">
        <v>712</v>
      </c>
      <c r="G25" s="295" t="s">
        <v>726</v>
      </c>
      <c r="H25" s="294" t="s">
        <v>746</v>
      </c>
      <c r="I25" s="294"/>
      <c r="J25" s="49"/>
      <c r="K25" s="49"/>
    </row>
    <row r="26" ht="15.75" customHeight="1">
      <c r="A26" s="276"/>
      <c r="B26" s="294" t="s">
        <v>660</v>
      </c>
      <c r="C26" s="295" t="s">
        <v>747</v>
      </c>
      <c r="D26" s="295" t="s">
        <v>748</v>
      </c>
      <c r="E26" s="295" t="s">
        <v>749</v>
      </c>
      <c r="F26" s="295" t="s">
        <v>712</v>
      </c>
      <c r="G26" s="295" t="s">
        <v>659</v>
      </c>
      <c r="H26" s="295" t="s">
        <v>719</v>
      </c>
      <c r="I26" s="300"/>
      <c r="J26" s="49"/>
      <c r="K26" s="49"/>
    </row>
    <row r="27" ht="15.75" customHeight="1">
      <c r="A27" s="49"/>
      <c r="B27" s="49"/>
      <c r="C27" s="49"/>
      <c r="D27" s="49"/>
      <c r="E27" s="49"/>
      <c r="F27" s="49"/>
      <c r="G27" s="49"/>
      <c r="H27" s="49"/>
      <c r="I27" s="49"/>
      <c r="J27" s="49"/>
      <c r="K27" s="49"/>
    </row>
    <row r="28" ht="15.75" customHeight="1">
      <c r="A28" s="49"/>
      <c r="B28" s="49"/>
      <c r="C28" s="49"/>
      <c r="D28" s="49"/>
      <c r="E28" s="49"/>
      <c r="F28" s="49"/>
      <c r="G28" s="49"/>
      <c r="H28" s="49"/>
      <c r="I28" s="49"/>
      <c r="J28" s="49"/>
      <c r="K28" s="49"/>
    </row>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sheetData>
  <mergeCells count="13">
    <mergeCell ref="B6:H7"/>
    <mergeCell ref="A8:I8"/>
    <mergeCell ref="A4:A7"/>
    <mergeCell ref="A10:A14"/>
    <mergeCell ref="A15:A17"/>
    <mergeCell ref="A18:A22"/>
    <mergeCell ref="A25:A26"/>
    <mergeCell ref="A23:A24"/>
    <mergeCell ref="A1:I1"/>
    <mergeCell ref="A2:I2"/>
    <mergeCell ref="A3:I3"/>
    <mergeCell ref="B4:H5"/>
    <mergeCell ref="B9:C9"/>
  </mergeCells>
  <printOptions/>
  <pageMargins bottom="0.75" footer="0.0" header="0.0" left="0.7" right="0.7" top="0.75"/>
  <pageSetup orientation="landscape"/>
  <drawing r:id="rId1"/>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26.0"/>
    <col customWidth="1" min="2" max="2" width="10.14"/>
    <col customWidth="1" min="3" max="3" width="36.71"/>
    <col customWidth="1" min="4" max="4" width="33.43"/>
    <col customWidth="1" min="5" max="5" width="26.0"/>
    <col customWidth="1" min="6" max="6" width="17.71"/>
    <col customWidth="1" min="7" max="7" width="23.0"/>
    <col customWidth="1" min="8" max="8" width="33.43"/>
    <col customWidth="1" min="9" max="9" width="22.0"/>
    <col customWidth="1" min="10" max="29" width="11.43"/>
  </cols>
  <sheetData>
    <row r="1">
      <c r="A1" s="301"/>
      <c r="B1" s="302" t="s">
        <v>750</v>
      </c>
      <c r="C1" s="148"/>
      <c r="D1" s="148"/>
      <c r="E1" s="148"/>
      <c r="F1" s="148"/>
      <c r="G1" s="148"/>
      <c r="H1" s="148"/>
      <c r="I1" s="172"/>
      <c r="J1" s="303"/>
      <c r="K1" s="303"/>
      <c r="L1" s="303"/>
      <c r="M1" s="303"/>
      <c r="N1" s="303"/>
      <c r="O1" s="303"/>
      <c r="P1" s="303"/>
      <c r="Q1" s="303"/>
      <c r="R1" s="303"/>
      <c r="S1" s="303"/>
      <c r="T1" s="303"/>
      <c r="U1" s="303"/>
      <c r="V1" s="303"/>
      <c r="W1" s="303"/>
      <c r="X1" s="303"/>
      <c r="Y1" s="303"/>
      <c r="Z1" s="303"/>
      <c r="AA1" s="303"/>
      <c r="AB1" s="303"/>
      <c r="AC1" s="303"/>
    </row>
    <row r="2">
      <c r="B2" s="153"/>
      <c r="C2" s="154"/>
      <c r="D2" s="154"/>
      <c r="E2" s="154"/>
      <c r="F2" s="154"/>
      <c r="G2" s="154"/>
      <c r="H2" s="154"/>
      <c r="I2" s="174"/>
      <c r="J2" s="303"/>
      <c r="K2" s="303"/>
      <c r="L2" s="303"/>
      <c r="M2" s="303"/>
      <c r="N2" s="303"/>
      <c r="O2" s="303"/>
      <c r="P2" s="303"/>
      <c r="Q2" s="303"/>
      <c r="R2" s="303"/>
      <c r="S2" s="303"/>
      <c r="T2" s="303"/>
      <c r="U2" s="303"/>
      <c r="V2" s="303"/>
      <c r="W2" s="303"/>
      <c r="X2" s="303"/>
      <c r="Y2" s="303"/>
      <c r="Z2" s="303"/>
      <c r="AA2" s="303"/>
      <c r="AB2" s="303"/>
      <c r="AC2" s="303"/>
    </row>
    <row r="3" ht="41.25" customHeight="1">
      <c r="A3" s="303"/>
      <c r="B3" s="304" t="s">
        <v>751</v>
      </c>
      <c r="C3" s="23"/>
      <c r="D3" s="23"/>
      <c r="E3" s="23"/>
      <c r="F3" s="23"/>
      <c r="G3" s="23"/>
      <c r="H3" s="23"/>
      <c r="I3" s="24"/>
      <c r="J3" s="303"/>
      <c r="K3" s="303"/>
      <c r="L3" s="303"/>
      <c r="M3" s="303"/>
      <c r="N3" s="303"/>
      <c r="O3" s="303"/>
      <c r="P3" s="303"/>
      <c r="Q3" s="303"/>
      <c r="R3" s="303"/>
      <c r="S3" s="303"/>
      <c r="T3" s="303"/>
      <c r="U3" s="303"/>
      <c r="V3" s="303"/>
      <c r="W3" s="303"/>
      <c r="X3" s="303"/>
      <c r="Y3" s="303"/>
      <c r="Z3" s="303"/>
      <c r="AA3" s="303"/>
      <c r="AB3" s="303"/>
      <c r="AC3" s="303"/>
    </row>
    <row r="4">
      <c r="A4" s="305" t="s">
        <v>752</v>
      </c>
      <c r="B4" s="306" t="s">
        <v>753</v>
      </c>
      <c r="C4" s="23"/>
      <c r="D4" s="23"/>
      <c r="E4" s="23"/>
      <c r="F4" s="23"/>
      <c r="G4" s="23"/>
      <c r="H4" s="23"/>
      <c r="I4" s="24"/>
      <c r="J4" s="303"/>
      <c r="K4" s="303"/>
      <c r="L4" s="303"/>
      <c r="M4" s="303"/>
      <c r="N4" s="303"/>
      <c r="O4" s="303"/>
      <c r="P4" s="303"/>
      <c r="Q4" s="303"/>
      <c r="R4" s="303"/>
      <c r="S4" s="303"/>
      <c r="T4" s="303"/>
      <c r="U4" s="303"/>
      <c r="V4" s="303"/>
      <c r="W4" s="303"/>
      <c r="X4" s="303"/>
      <c r="Y4" s="303"/>
      <c r="Z4" s="303"/>
      <c r="AA4" s="303"/>
      <c r="AB4" s="303"/>
      <c r="AC4" s="303"/>
    </row>
    <row r="5">
      <c r="A5" s="194"/>
      <c r="B5" s="307" t="s">
        <v>531</v>
      </c>
      <c r="C5" s="308"/>
      <c r="D5" s="309" t="s">
        <v>754</v>
      </c>
      <c r="E5" s="309" t="s">
        <v>755</v>
      </c>
      <c r="F5" s="310" t="s">
        <v>756</v>
      </c>
      <c r="G5" s="309" t="s">
        <v>394</v>
      </c>
      <c r="H5" s="309" t="s">
        <v>606</v>
      </c>
      <c r="I5" s="309" t="s">
        <v>757</v>
      </c>
      <c r="J5" s="303"/>
      <c r="K5" s="303"/>
      <c r="L5" s="303"/>
      <c r="M5" s="303"/>
      <c r="N5" s="303"/>
      <c r="O5" s="303"/>
      <c r="P5" s="303"/>
      <c r="Q5" s="303"/>
      <c r="R5" s="303"/>
      <c r="S5" s="303"/>
      <c r="T5" s="303"/>
      <c r="U5" s="303"/>
      <c r="V5" s="303"/>
      <c r="W5" s="303"/>
      <c r="X5" s="303"/>
      <c r="Y5" s="303"/>
      <c r="Z5" s="303"/>
      <c r="AA5" s="303"/>
      <c r="AB5" s="303"/>
      <c r="AC5" s="303"/>
    </row>
    <row r="6" ht="66.0" customHeight="1">
      <c r="A6" s="311" t="s">
        <v>758</v>
      </c>
      <c r="B6" s="312" t="s">
        <v>13</v>
      </c>
      <c r="C6" s="313" t="s">
        <v>759</v>
      </c>
      <c r="D6" s="313" t="s">
        <v>760</v>
      </c>
      <c r="E6" s="313" t="s">
        <v>761</v>
      </c>
      <c r="F6" s="313" t="s">
        <v>762</v>
      </c>
      <c r="G6" s="314" t="s">
        <v>763</v>
      </c>
      <c r="H6" s="314" t="s">
        <v>764</v>
      </c>
      <c r="I6" s="315">
        <v>44530.0</v>
      </c>
      <c r="J6" s="303"/>
      <c r="K6" s="303"/>
      <c r="L6" s="303"/>
      <c r="M6" s="303"/>
      <c r="N6" s="303"/>
      <c r="O6" s="303"/>
      <c r="P6" s="303"/>
      <c r="Q6" s="303"/>
      <c r="R6" s="303"/>
      <c r="S6" s="303"/>
      <c r="T6" s="303"/>
      <c r="U6" s="303"/>
      <c r="V6" s="303"/>
      <c r="W6" s="303"/>
      <c r="X6" s="303"/>
      <c r="Y6" s="303"/>
      <c r="Z6" s="303"/>
      <c r="AA6" s="303"/>
      <c r="AB6" s="303"/>
      <c r="AC6" s="303"/>
    </row>
    <row r="7" ht="60.0" customHeight="1">
      <c r="A7" s="39"/>
      <c r="B7" s="312">
        <v>1.2</v>
      </c>
      <c r="C7" s="313" t="s">
        <v>765</v>
      </c>
      <c r="D7" s="313" t="s">
        <v>766</v>
      </c>
      <c r="E7" s="313" t="s">
        <v>767</v>
      </c>
      <c r="F7" s="313" t="s">
        <v>768</v>
      </c>
      <c r="G7" s="314" t="s">
        <v>763</v>
      </c>
      <c r="H7" s="314" t="s">
        <v>764</v>
      </c>
      <c r="I7" s="315">
        <v>44530.0</v>
      </c>
      <c r="J7" s="303"/>
      <c r="K7" s="303"/>
      <c r="L7" s="303"/>
      <c r="M7" s="303"/>
      <c r="N7" s="303"/>
      <c r="O7" s="303"/>
      <c r="P7" s="303"/>
      <c r="Q7" s="303"/>
      <c r="R7" s="303"/>
      <c r="S7" s="303"/>
      <c r="T7" s="303"/>
      <c r="U7" s="303"/>
      <c r="V7" s="303"/>
      <c r="W7" s="303"/>
      <c r="X7" s="303"/>
      <c r="Y7" s="303"/>
      <c r="Z7" s="303"/>
      <c r="AA7" s="303"/>
      <c r="AB7" s="303"/>
      <c r="AC7" s="303"/>
    </row>
    <row r="8" ht="62.25" customHeight="1">
      <c r="A8" s="316"/>
      <c r="B8" s="317">
        <v>1.3</v>
      </c>
      <c r="C8" s="313" t="s">
        <v>769</v>
      </c>
      <c r="D8" s="313" t="s">
        <v>770</v>
      </c>
      <c r="E8" s="313" t="s">
        <v>771</v>
      </c>
      <c r="F8" s="313" t="s">
        <v>772</v>
      </c>
      <c r="G8" s="314" t="s">
        <v>763</v>
      </c>
      <c r="H8" s="314" t="s">
        <v>764</v>
      </c>
      <c r="I8" s="315">
        <v>44377.0</v>
      </c>
      <c r="J8" s="303"/>
      <c r="K8" s="303"/>
      <c r="L8" s="303"/>
      <c r="M8" s="303"/>
      <c r="N8" s="303"/>
      <c r="O8" s="303"/>
      <c r="P8" s="303"/>
      <c r="Q8" s="303"/>
      <c r="R8" s="303"/>
      <c r="S8" s="303"/>
      <c r="T8" s="303"/>
      <c r="U8" s="303"/>
      <c r="V8" s="303"/>
      <c r="W8" s="303"/>
      <c r="X8" s="303"/>
      <c r="Y8" s="303"/>
      <c r="Z8" s="303"/>
      <c r="AA8" s="303"/>
      <c r="AB8" s="303"/>
      <c r="AC8" s="303"/>
    </row>
    <row r="9" ht="80.25" customHeight="1">
      <c r="A9" s="318" t="s">
        <v>773</v>
      </c>
      <c r="B9" s="312" t="s">
        <v>24</v>
      </c>
      <c r="C9" s="313" t="s">
        <v>774</v>
      </c>
      <c r="D9" s="313" t="s">
        <v>775</v>
      </c>
      <c r="E9" s="313" t="s">
        <v>776</v>
      </c>
      <c r="F9" s="313" t="s">
        <v>777</v>
      </c>
      <c r="G9" s="313" t="s">
        <v>778</v>
      </c>
      <c r="H9" s="314" t="s">
        <v>374</v>
      </c>
      <c r="I9" s="319">
        <v>44530.0</v>
      </c>
      <c r="J9" s="303"/>
      <c r="K9" s="303"/>
      <c r="L9" s="303"/>
      <c r="M9" s="303"/>
      <c r="N9" s="303"/>
      <c r="O9" s="303"/>
      <c r="P9" s="303"/>
      <c r="Q9" s="303"/>
      <c r="R9" s="303"/>
      <c r="S9" s="303"/>
      <c r="T9" s="303"/>
      <c r="U9" s="303"/>
      <c r="V9" s="303"/>
      <c r="W9" s="303"/>
      <c r="X9" s="303"/>
      <c r="Y9" s="303"/>
      <c r="Z9" s="303"/>
      <c r="AA9" s="303"/>
      <c r="AB9" s="303"/>
      <c r="AC9" s="303"/>
    </row>
    <row r="10" ht="87.75" customHeight="1">
      <c r="A10" s="39"/>
      <c r="B10" s="317" t="s">
        <v>29</v>
      </c>
      <c r="C10" s="313" t="s">
        <v>779</v>
      </c>
      <c r="D10" s="313" t="s">
        <v>780</v>
      </c>
      <c r="E10" s="313" t="s">
        <v>781</v>
      </c>
      <c r="F10" s="313" t="s">
        <v>782</v>
      </c>
      <c r="G10" s="314" t="s">
        <v>783</v>
      </c>
      <c r="H10" s="314" t="s">
        <v>764</v>
      </c>
      <c r="I10" s="315">
        <v>44530.0</v>
      </c>
      <c r="J10" s="303"/>
      <c r="K10" s="303"/>
      <c r="L10" s="303"/>
      <c r="M10" s="303"/>
      <c r="N10" s="303"/>
      <c r="O10" s="303"/>
      <c r="P10" s="303"/>
      <c r="Q10" s="303"/>
      <c r="R10" s="303"/>
      <c r="S10" s="303"/>
      <c r="T10" s="303"/>
      <c r="U10" s="303"/>
      <c r="V10" s="303"/>
      <c r="W10" s="303"/>
      <c r="X10" s="303"/>
      <c r="Y10" s="303"/>
      <c r="Z10" s="303"/>
      <c r="AA10" s="303"/>
      <c r="AB10" s="303"/>
      <c r="AC10" s="303"/>
    </row>
    <row r="11" ht="68.25" customHeight="1">
      <c r="A11" s="39"/>
      <c r="B11" s="317" t="s">
        <v>32</v>
      </c>
      <c r="C11" s="313" t="s">
        <v>784</v>
      </c>
      <c r="D11" s="313" t="s">
        <v>785</v>
      </c>
      <c r="E11" s="313" t="s">
        <v>786</v>
      </c>
      <c r="F11" s="313" t="s">
        <v>787</v>
      </c>
      <c r="G11" s="314" t="s">
        <v>763</v>
      </c>
      <c r="H11" s="314" t="s">
        <v>764</v>
      </c>
      <c r="I11" s="315">
        <v>44530.0</v>
      </c>
      <c r="J11" s="303"/>
      <c r="K11" s="303"/>
      <c r="L11" s="303"/>
      <c r="M11" s="303"/>
      <c r="N11" s="303"/>
      <c r="O11" s="303"/>
      <c r="P11" s="303"/>
      <c r="Q11" s="303"/>
      <c r="R11" s="303"/>
      <c r="S11" s="303"/>
      <c r="T11" s="303"/>
      <c r="U11" s="303"/>
      <c r="V11" s="303"/>
      <c r="W11" s="303"/>
      <c r="X11" s="303"/>
      <c r="Y11" s="303"/>
      <c r="Z11" s="303"/>
      <c r="AA11" s="303"/>
      <c r="AB11" s="303"/>
      <c r="AC11" s="303"/>
    </row>
    <row r="12" ht="59.25" customHeight="1">
      <c r="A12" s="39"/>
      <c r="B12" s="317" t="s">
        <v>36</v>
      </c>
      <c r="C12" s="313" t="s">
        <v>788</v>
      </c>
      <c r="D12" s="313" t="s">
        <v>789</v>
      </c>
      <c r="E12" s="313" t="s">
        <v>790</v>
      </c>
      <c r="F12" s="313" t="s">
        <v>791</v>
      </c>
      <c r="G12" s="314" t="s">
        <v>792</v>
      </c>
      <c r="H12" s="314" t="s">
        <v>374</v>
      </c>
      <c r="I12" s="315">
        <v>44530.0</v>
      </c>
      <c r="J12" s="303"/>
      <c r="K12" s="303"/>
      <c r="L12" s="303"/>
      <c r="M12" s="303"/>
      <c r="N12" s="303"/>
      <c r="O12" s="303"/>
      <c r="P12" s="303"/>
      <c r="Q12" s="303"/>
      <c r="R12" s="303"/>
      <c r="S12" s="303"/>
      <c r="T12" s="303"/>
      <c r="U12" s="303"/>
      <c r="V12" s="303"/>
      <c r="W12" s="303"/>
      <c r="X12" s="303"/>
      <c r="Y12" s="303"/>
      <c r="Z12" s="303"/>
      <c r="AA12" s="303"/>
      <c r="AB12" s="303"/>
      <c r="AC12" s="303"/>
    </row>
    <row r="13" ht="64.5" customHeight="1">
      <c r="A13" s="39"/>
      <c r="B13" s="317" t="s">
        <v>41</v>
      </c>
      <c r="C13" s="313" t="s">
        <v>793</v>
      </c>
      <c r="D13" s="313" t="s">
        <v>794</v>
      </c>
      <c r="E13" s="313" t="s">
        <v>795</v>
      </c>
      <c r="F13" s="313" t="s">
        <v>796</v>
      </c>
      <c r="G13" s="314" t="s">
        <v>763</v>
      </c>
      <c r="H13" s="314" t="s">
        <v>374</v>
      </c>
      <c r="I13" s="315">
        <v>44540.0</v>
      </c>
      <c r="J13" s="303"/>
      <c r="K13" s="303"/>
      <c r="L13" s="303"/>
      <c r="M13" s="303"/>
      <c r="N13" s="303"/>
      <c r="O13" s="303"/>
      <c r="P13" s="303"/>
      <c r="Q13" s="303"/>
      <c r="R13" s="303"/>
      <c r="S13" s="303"/>
      <c r="T13" s="303"/>
      <c r="U13" s="303"/>
      <c r="V13" s="303"/>
      <c r="W13" s="303"/>
      <c r="X13" s="303"/>
      <c r="Y13" s="303"/>
      <c r="Z13" s="303"/>
      <c r="AA13" s="303"/>
      <c r="AB13" s="303"/>
      <c r="AC13" s="303"/>
    </row>
    <row r="14" ht="62.25" customHeight="1">
      <c r="A14" s="39"/>
      <c r="B14" s="317" t="s">
        <v>45</v>
      </c>
      <c r="C14" s="313" t="s">
        <v>797</v>
      </c>
      <c r="D14" s="313" t="s">
        <v>798</v>
      </c>
      <c r="E14" s="313" t="s">
        <v>799</v>
      </c>
      <c r="F14" s="313" t="s">
        <v>800</v>
      </c>
      <c r="G14" s="314" t="s">
        <v>763</v>
      </c>
      <c r="H14" s="314" t="s">
        <v>764</v>
      </c>
      <c r="I14" s="315">
        <v>44530.0</v>
      </c>
      <c r="J14" s="303"/>
      <c r="K14" s="303"/>
      <c r="L14" s="303"/>
      <c r="M14" s="303"/>
      <c r="N14" s="303"/>
      <c r="O14" s="303"/>
      <c r="P14" s="303"/>
      <c r="Q14" s="303"/>
      <c r="R14" s="303"/>
      <c r="S14" s="303"/>
      <c r="T14" s="303"/>
      <c r="U14" s="303"/>
      <c r="V14" s="303"/>
      <c r="W14" s="303"/>
      <c r="X14" s="303"/>
      <c r="Y14" s="303"/>
      <c r="Z14" s="303"/>
      <c r="AA14" s="303"/>
      <c r="AB14" s="303"/>
      <c r="AC14" s="303"/>
    </row>
    <row r="15" ht="72.75" customHeight="1">
      <c r="A15" s="38"/>
      <c r="B15" s="317" t="s">
        <v>801</v>
      </c>
      <c r="C15" s="313" t="s">
        <v>802</v>
      </c>
      <c r="D15" s="320" t="s">
        <v>803</v>
      </c>
      <c r="E15" s="313" t="s">
        <v>804</v>
      </c>
      <c r="F15" s="313" t="s">
        <v>805</v>
      </c>
      <c r="G15" s="314" t="s">
        <v>806</v>
      </c>
      <c r="H15" s="314" t="s">
        <v>374</v>
      </c>
      <c r="I15" s="315">
        <v>44530.0</v>
      </c>
      <c r="J15" s="303"/>
      <c r="K15" s="303"/>
      <c r="L15" s="303"/>
      <c r="M15" s="303"/>
      <c r="N15" s="303"/>
      <c r="O15" s="303"/>
      <c r="P15" s="303"/>
      <c r="Q15" s="303"/>
      <c r="R15" s="303"/>
      <c r="S15" s="303"/>
      <c r="T15" s="303"/>
      <c r="U15" s="303"/>
      <c r="V15" s="303"/>
      <c r="W15" s="303"/>
      <c r="X15" s="303"/>
      <c r="Y15" s="303"/>
      <c r="Z15" s="303"/>
      <c r="AA15" s="303"/>
      <c r="AB15" s="303"/>
      <c r="AC15" s="303"/>
    </row>
    <row r="16">
      <c r="A16" s="321" t="s">
        <v>807</v>
      </c>
      <c r="B16" s="312" t="s">
        <v>50</v>
      </c>
      <c r="C16" s="313" t="s">
        <v>808</v>
      </c>
      <c r="D16" s="313" t="s">
        <v>809</v>
      </c>
      <c r="E16" s="313" t="s">
        <v>810</v>
      </c>
      <c r="F16" s="313" t="s">
        <v>811</v>
      </c>
      <c r="G16" s="314" t="s">
        <v>763</v>
      </c>
      <c r="H16" s="314" t="s">
        <v>374</v>
      </c>
      <c r="I16" s="315">
        <v>44377.0</v>
      </c>
      <c r="J16" s="303"/>
      <c r="K16" s="303"/>
      <c r="L16" s="303"/>
      <c r="M16" s="303"/>
      <c r="N16" s="303"/>
      <c r="O16" s="303"/>
      <c r="P16" s="303"/>
      <c r="Q16" s="303"/>
      <c r="R16" s="303"/>
      <c r="S16" s="303"/>
      <c r="T16" s="303"/>
      <c r="U16" s="303"/>
      <c r="V16" s="303"/>
      <c r="W16" s="303"/>
      <c r="X16" s="303"/>
      <c r="Y16" s="303"/>
      <c r="Z16" s="303"/>
      <c r="AA16" s="303"/>
      <c r="AB16" s="303"/>
      <c r="AC16" s="303"/>
    </row>
    <row r="17">
      <c r="A17" s="39"/>
      <c r="B17" s="317" t="s">
        <v>53</v>
      </c>
      <c r="C17" s="313" t="s">
        <v>812</v>
      </c>
      <c r="D17" s="313" t="s">
        <v>813</v>
      </c>
      <c r="E17" s="313" t="s">
        <v>814</v>
      </c>
      <c r="F17" s="313" t="s">
        <v>815</v>
      </c>
      <c r="G17" s="314" t="s">
        <v>763</v>
      </c>
      <c r="H17" s="314" t="s">
        <v>374</v>
      </c>
      <c r="I17" s="315">
        <v>44560.0</v>
      </c>
      <c r="J17" s="303"/>
      <c r="K17" s="303"/>
      <c r="L17" s="303"/>
      <c r="M17" s="303"/>
      <c r="N17" s="303"/>
      <c r="O17" s="303"/>
      <c r="P17" s="303"/>
      <c r="Q17" s="303"/>
      <c r="R17" s="303"/>
      <c r="S17" s="303"/>
      <c r="T17" s="303"/>
      <c r="U17" s="303"/>
      <c r="V17" s="303"/>
      <c r="W17" s="303"/>
      <c r="X17" s="303"/>
      <c r="Y17" s="303"/>
      <c r="Z17" s="303"/>
      <c r="AA17" s="303"/>
      <c r="AB17" s="303"/>
      <c r="AC17" s="303"/>
    </row>
    <row r="18">
      <c r="A18" s="38"/>
      <c r="B18" s="317" t="s">
        <v>583</v>
      </c>
      <c r="C18" s="313" t="s">
        <v>816</v>
      </c>
      <c r="D18" s="313" t="s">
        <v>817</v>
      </c>
      <c r="E18" s="313" t="s">
        <v>814</v>
      </c>
      <c r="F18" s="313" t="s">
        <v>818</v>
      </c>
      <c r="G18" s="314" t="s">
        <v>763</v>
      </c>
      <c r="H18" s="314" t="s">
        <v>764</v>
      </c>
      <c r="I18" s="315">
        <v>44560.0</v>
      </c>
      <c r="J18" s="303"/>
      <c r="K18" s="303"/>
      <c r="L18" s="303"/>
      <c r="M18" s="303"/>
      <c r="N18" s="303"/>
      <c r="O18" s="303"/>
      <c r="P18" s="303"/>
      <c r="Q18" s="303"/>
      <c r="R18" s="303"/>
      <c r="S18" s="303"/>
      <c r="T18" s="303"/>
      <c r="U18" s="303"/>
      <c r="V18" s="303"/>
      <c r="W18" s="303"/>
      <c r="X18" s="303"/>
      <c r="Y18" s="303"/>
      <c r="Z18" s="303"/>
      <c r="AA18" s="303"/>
      <c r="AB18" s="303"/>
      <c r="AC18" s="303"/>
    </row>
    <row r="19">
      <c r="A19" s="322"/>
      <c r="B19" s="322"/>
      <c r="C19" s="322"/>
      <c r="D19" s="322"/>
      <c r="E19" s="322"/>
      <c r="F19" s="322"/>
      <c r="G19" s="322"/>
      <c r="H19" s="322"/>
      <c r="I19" s="322"/>
      <c r="J19" s="303"/>
      <c r="K19" s="303"/>
      <c r="L19" s="303"/>
      <c r="M19" s="303"/>
      <c r="N19" s="303"/>
      <c r="O19" s="303"/>
      <c r="P19" s="303"/>
      <c r="Q19" s="303"/>
      <c r="R19" s="303"/>
      <c r="S19" s="303"/>
      <c r="T19" s="303"/>
      <c r="U19" s="303"/>
      <c r="V19" s="303"/>
      <c r="W19" s="303"/>
      <c r="X19" s="303"/>
      <c r="Y19" s="303"/>
      <c r="Z19" s="303"/>
      <c r="AA19" s="303"/>
      <c r="AB19" s="303"/>
      <c r="AC19" s="303"/>
    </row>
    <row r="20">
      <c r="A20" s="322"/>
      <c r="B20" s="322"/>
      <c r="C20" s="322"/>
      <c r="D20" s="322"/>
      <c r="E20" s="322"/>
      <c r="F20" s="322"/>
      <c r="G20" s="322"/>
      <c r="H20" s="322"/>
      <c r="I20" s="322"/>
      <c r="J20" s="303"/>
      <c r="K20" s="303"/>
      <c r="L20" s="303"/>
      <c r="M20" s="303"/>
      <c r="N20" s="303"/>
      <c r="O20" s="303"/>
      <c r="P20" s="303"/>
      <c r="Q20" s="303"/>
      <c r="R20" s="303"/>
      <c r="S20" s="303"/>
      <c r="T20" s="303"/>
      <c r="U20" s="303"/>
      <c r="V20" s="303"/>
      <c r="W20" s="303"/>
      <c r="X20" s="303"/>
      <c r="Y20" s="303"/>
      <c r="Z20" s="303"/>
      <c r="AA20" s="303"/>
      <c r="AB20" s="303"/>
      <c r="AC20" s="303"/>
    </row>
    <row r="21" ht="15.75" customHeight="1">
      <c r="A21" s="322"/>
      <c r="B21" s="322"/>
      <c r="C21" s="322"/>
      <c r="D21" s="322"/>
      <c r="E21" s="322"/>
      <c r="F21" s="322"/>
      <c r="G21" s="322"/>
      <c r="H21" s="322"/>
      <c r="I21" s="322"/>
      <c r="J21" s="303"/>
      <c r="K21" s="303"/>
      <c r="L21" s="303"/>
      <c r="M21" s="303"/>
      <c r="N21" s="303"/>
      <c r="O21" s="303"/>
      <c r="P21" s="303"/>
      <c r="Q21" s="303"/>
      <c r="R21" s="303"/>
      <c r="S21" s="303"/>
      <c r="T21" s="303"/>
      <c r="U21" s="303"/>
      <c r="V21" s="303"/>
      <c r="W21" s="303"/>
      <c r="X21" s="303"/>
      <c r="Y21" s="303"/>
      <c r="Z21" s="303"/>
      <c r="AA21" s="303"/>
      <c r="AB21" s="303"/>
      <c r="AC21" s="303"/>
    </row>
    <row r="22" ht="15.75" customHeight="1">
      <c r="A22" s="303"/>
      <c r="B22" s="303"/>
      <c r="C22" s="303"/>
      <c r="D22" s="303"/>
      <c r="E22" s="303"/>
      <c r="F22" s="303"/>
      <c r="G22" s="303"/>
      <c r="H22" s="303"/>
      <c r="I22" s="303"/>
      <c r="J22" s="303"/>
      <c r="K22" s="303"/>
      <c r="L22" s="303"/>
      <c r="M22" s="303"/>
      <c r="N22" s="303"/>
      <c r="O22" s="303"/>
      <c r="P22" s="303"/>
      <c r="Q22" s="303"/>
      <c r="R22" s="303"/>
      <c r="S22" s="303"/>
      <c r="T22" s="303"/>
      <c r="U22" s="303"/>
      <c r="V22" s="303"/>
      <c r="W22" s="303"/>
      <c r="X22" s="303"/>
      <c r="Y22" s="303"/>
      <c r="Z22" s="303"/>
      <c r="AA22" s="303"/>
      <c r="AB22" s="303"/>
      <c r="AC22" s="303"/>
    </row>
    <row r="23" ht="15.75" customHeight="1">
      <c r="A23" s="303"/>
      <c r="B23" s="303"/>
      <c r="C23" s="303"/>
      <c r="D23" s="303"/>
      <c r="E23" s="303"/>
      <c r="F23" s="303"/>
      <c r="G23" s="303"/>
      <c r="H23" s="303"/>
      <c r="I23" s="303"/>
      <c r="J23" s="303"/>
      <c r="K23" s="303"/>
      <c r="L23" s="303"/>
      <c r="M23" s="303"/>
      <c r="N23" s="303"/>
      <c r="O23" s="303"/>
      <c r="P23" s="303"/>
      <c r="Q23" s="303"/>
      <c r="R23" s="303"/>
      <c r="S23" s="303"/>
      <c r="T23" s="303"/>
      <c r="U23" s="303"/>
      <c r="V23" s="303"/>
      <c r="W23" s="303"/>
      <c r="X23" s="303"/>
      <c r="Y23" s="303"/>
      <c r="Z23" s="303"/>
      <c r="AA23" s="303"/>
      <c r="AB23" s="303"/>
      <c r="AC23" s="303"/>
    </row>
    <row r="24" ht="15.75" customHeight="1">
      <c r="A24" s="303"/>
      <c r="B24" s="303"/>
      <c r="C24" s="303"/>
      <c r="D24" s="303"/>
      <c r="E24" s="303"/>
      <c r="F24" s="303"/>
      <c r="G24" s="303"/>
      <c r="H24" s="303"/>
      <c r="I24" s="303"/>
      <c r="J24" s="303"/>
      <c r="K24" s="303"/>
      <c r="L24" s="303"/>
      <c r="M24" s="303"/>
      <c r="N24" s="303"/>
      <c r="O24" s="303"/>
      <c r="P24" s="303"/>
      <c r="Q24" s="303"/>
      <c r="R24" s="303"/>
      <c r="S24" s="303"/>
      <c r="T24" s="303"/>
      <c r="U24" s="303"/>
      <c r="V24" s="303"/>
      <c r="W24" s="303"/>
      <c r="X24" s="303"/>
      <c r="Y24" s="303"/>
      <c r="Z24" s="303"/>
      <c r="AA24" s="303"/>
      <c r="AB24" s="303"/>
      <c r="AC24" s="303"/>
    </row>
    <row r="25" ht="15.75" customHeight="1">
      <c r="A25" s="303"/>
      <c r="B25" s="303"/>
      <c r="C25" s="303"/>
      <c r="D25" s="303"/>
      <c r="E25" s="303"/>
      <c r="F25" s="303"/>
      <c r="G25" s="303"/>
      <c r="H25" s="303"/>
      <c r="I25" s="303"/>
      <c r="J25" s="303"/>
      <c r="K25" s="303"/>
      <c r="L25" s="303"/>
      <c r="M25" s="303"/>
      <c r="N25" s="303"/>
      <c r="O25" s="303"/>
      <c r="P25" s="303"/>
      <c r="Q25" s="303"/>
      <c r="R25" s="303"/>
      <c r="S25" s="303"/>
      <c r="T25" s="303"/>
      <c r="U25" s="303"/>
      <c r="V25" s="303"/>
      <c r="W25" s="303"/>
      <c r="X25" s="303"/>
      <c r="Y25" s="303"/>
      <c r="Z25" s="303"/>
      <c r="AA25" s="303"/>
      <c r="AB25" s="303"/>
      <c r="AC25" s="303"/>
    </row>
    <row r="26" ht="15.75" customHeight="1">
      <c r="A26" s="303"/>
      <c r="B26" s="303"/>
      <c r="C26" s="303"/>
      <c r="D26" s="303"/>
      <c r="E26" s="303"/>
      <c r="F26" s="303"/>
      <c r="G26" s="303"/>
      <c r="H26" s="303"/>
      <c r="I26" s="303"/>
      <c r="J26" s="303"/>
      <c r="K26" s="303"/>
      <c r="L26" s="303"/>
      <c r="M26" s="303"/>
      <c r="N26" s="303"/>
      <c r="O26" s="303"/>
      <c r="P26" s="303"/>
      <c r="Q26" s="303"/>
      <c r="R26" s="303"/>
      <c r="S26" s="303"/>
      <c r="T26" s="303"/>
      <c r="U26" s="303"/>
      <c r="V26" s="303"/>
      <c r="W26" s="303"/>
      <c r="X26" s="303"/>
      <c r="Y26" s="303"/>
      <c r="Z26" s="303"/>
      <c r="AA26" s="303"/>
      <c r="AB26" s="303"/>
      <c r="AC26" s="303"/>
    </row>
    <row r="27" ht="15.75" customHeight="1">
      <c r="A27" s="303"/>
      <c r="B27" s="303"/>
      <c r="C27" s="303"/>
      <c r="D27" s="303"/>
      <c r="E27" s="303"/>
      <c r="F27" s="303"/>
      <c r="G27" s="303"/>
      <c r="H27" s="303"/>
      <c r="I27" s="303"/>
      <c r="J27" s="303"/>
      <c r="K27" s="303"/>
      <c r="L27" s="303"/>
      <c r="M27" s="303"/>
      <c r="N27" s="303"/>
      <c r="O27" s="303"/>
      <c r="P27" s="303"/>
      <c r="Q27" s="303"/>
      <c r="R27" s="303"/>
      <c r="S27" s="303"/>
      <c r="T27" s="303"/>
      <c r="U27" s="303"/>
      <c r="V27" s="303"/>
      <c r="W27" s="303"/>
      <c r="X27" s="303"/>
      <c r="Y27" s="303"/>
      <c r="Z27" s="303"/>
      <c r="AA27" s="303"/>
      <c r="AB27" s="303"/>
      <c r="AC27" s="303"/>
    </row>
    <row r="28" ht="15.75" customHeight="1">
      <c r="A28" s="303"/>
      <c r="B28" s="303"/>
      <c r="C28" s="303"/>
      <c r="D28" s="303"/>
      <c r="E28" s="303"/>
      <c r="F28" s="303"/>
      <c r="G28" s="303"/>
      <c r="H28" s="303"/>
      <c r="I28" s="303"/>
      <c r="J28" s="303"/>
      <c r="K28" s="303"/>
      <c r="L28" s="303"/>
      <c r="M28" s="303"/>
      <c r="N28" s="303"/>
      <c r="O28" s="303"/>
      <c r="P28" s="303"/>
      <c r="Q28" s="303"/>
      <c r="R28" s="303"/>
      <c r="S28" s="303"/>
      <c r="T28" s="303"/>
      <c r="U28" s="303"/>
      <c r="V28" s="303"/>
      <c r="W28" s="303"/>
      <c r="X28" s="303"/>
      <c r="Y28" s="303"/>
      <c r="Z28" s="303"/>
      <c r="AA28" s="303"/>
      <c r="AB28" s="303"/>
      <c r="AC28" s="303"/>
    </row>
    <row r="29" ht="15.75" customHeight="1">
      <c r="A29" s="303"/>
      <c r="B29" s="303"/>
      <c r="C29" s="303"/>
      <c r="D29" s="303"/>
      <c r="E29" s="303"/>
      <c r="F29" s="303"/>
      <c r="G29" s="303"/>
      <c r="H29" s="303"/>
      <c r="I29" s="303"/>
      <c r="J29" s="303"/>
      <c r="K29" s="303"/>
      <c r="L29" s="303"/>
      <c r="M29" s="303"/>
      <c r="N29" s="303"/>
      <c r="O29" s="303"/>
      <c r="P29" s="303"/>
      <c r="Q29" s="303"/>
      <c r="R29" s="303"/>
      <c r="S29" s="303"/>
      <c r="T29" s="303"/>
      <c r="U29" s="303"/>
      <c r="V29" s="303"/>
      <c r="W29" s="303"/>
      <c r="X29" s="303"/>
      <c r="Y29" s="303"/>
      <c r="Z29" s="303"/>
      <c r="AA29" s="303"/>
      <c r="AB29" s="303"/>
      <c r="AC29" s="303"/>
    </row>
    <row r="30" ht="15.75" customHeight="1">
      <c r="A30" s="303"/>
      <c r="B30" s="303"/>
      <c r="C30" s="303"/>
      <c r="D30" s="303"/>
      <c r="E30" s="303"/>
      <c r="F30" s="303"/>
      <c r="G30" s="303"/>
      <c r="H30" s="303"/>
      <c r="I30" s="303"/>
      <c r="J30" s="303"/>
      <c r="K30" s="303"/>
      <c r="L30" s="303"/>
      <c r="M30" s="303"/>
      <c r="N30" s="303"/>
      <c r="O30" s="303"/>
      <c r="P30" s="303"/>
      <c r="Q30" s="303"/>
      <c r="R30" s="303"/>
      <c r="S30" s="303"/>
      <c r="T30" s="303"/>
      <c r="U30" s="303"/>
      <c r="V30" s="303"/>
      <c r="W30" s="303"/>
      <c r="X30" s="303"/>
      <c r="Y30" s="303"/>
      <c r="Z30" s="303"/>
      <c r="AA30" s="303"/>
      <c r="AB30" s="303"/>
      <c r="AC30" s="303"/>
    </row>
    <row r="31" ht="15.75" customHeight="1">
      <c r="A31" s="303"/>
      <c r="B31" s="303"/>
      <c r="C31" s="303"/>
      <c r="D31" s="303"/>
      <c r="E31" s="303"/>
      <c r="F31" s="303"/>
      <c r="G31" s="303"/>
      <c r="H31" s="303"/>
      <c r="I31" s="303"/>
      <c r="J31" s="303"/>
      <c r="K31" s="303"/>
      <c r="L31" s="303"/>
      <c r="M31" s="303"/>
      <c r="N31" s="303"/>
      <c r="O31" s="303"/>
      <c r="P31" s="303"/>
      <c r="Q31" s="303"/>
      <c r="R31" s="303"/>
      <c r="S31" s="303"/>
      <c r="T31" s="303"/>
      <c r="U31" s="303"/>
      <c r="V31" s="303"/>
      <c r="W31" s="303"/>
      <c r="X31" s="303"/>
      <c r="Y31" s="303"/>
      <c r="Z31" s="303"/>
      <c r="AA31" s="303"/>
      <c r="AB31" s="303"/>
      <c r="AC31" s="303"/>
    </row>
    <row r="32" ht="15.75" customHeight="1">
      <c r="A32" s="303"/>
      <c r="B32" s="303"/>
      <c r="C32" s="303"/>
      <c r="D32" s="303"/>
      <c r="E32" s="303"/>
      <c r="F32" s="303"/>
      <c r="G32" s="303"/>
      <c r="H32" s="303"/>
      <c r="I32" s="303"/>
      <c r="J32" s="303"/>
      <c r="K32" s="303"/>
      <c r="L32" s="303"/>
      <c r="M32" s="303"/>
      <c r="N32" s="303"/>
      <c r="O32" s="303"/>
      <c r="P32" s="303"/>
      <c r="Q32" s="303"/>
      <c r="R32" s="303"/>
      <c r="S32" s="303"/>
      <c r="T32" s="303"/>
      <c r="U32" s="303"/>
      <c r="V32" s="303"/>
      <c r="W32" s="303"/>
      <c r="X32" s="303"/>
      <c r="Y32" s="303"/>
      <c r="Z32" s="303"/>
      <c r="AA32" s="303"/>
      <c r="AB32" s="303"/>
      <c r="AC32" s="303"/>
    </row>
    <row r="33" ht="15.75" customHeight="1">
      <c r="A33" s="303"/>
      <c r="B33" s="303"/>
      <c r="C33" s="303"/>
      <c r="D33" s="303"/>
      <c r="E33" s="303"/>
      <c r="F33" s="303"/>
      <c r="G33" s="303"/>
      <c r="H33" s="303"/>
      <c r="I33" s="303"/>
      <c r="J33" s="303"/>
      <c r="K33" s="303"/>
      <c r="L33" s="303"/>
      <c r="M33" s="303"/>
      <c r="N33" s="303"/>
      <c r="O33" s="303"/>
      <c r="P33" s="303"/>
      <c r="Q33" s="303"/>
      <c r="R33" s="303"/>
      <c r="S33" s="303"/>
      <c r="T33" s="303"/>
      <c r="U33" s="303"/>
      <c r="V33" s="303"/>
      <c r="W33" s="303"/>
      <c r="X33" s="303"/>
      <c r="Y33" s="303"/>
      <c r="Z33" s="303"/>
      <c r="AA33" s="303"/>
      <c r="AB33" s="303"/>
      <c r="AC33" s="303"/>
    </row>
    <row r="34" ht="15.75" customHeight="1">
      <c r="A34" s="303"/>
      <c r="B34" s="303"/>
      <c r="C34" s="303"/>
      <c r="D34" s="303"/>
      <c r="E34" s="303"/>
      <c r="F34" s="303"/>
      <c r="G34" s="303"/>
      <c r="H34" s="303"/>
      <c r="I34" s="303"/>
      <c r="J34" s="303"/>
      <c r="K34" s="303"/>
      <c r="L34" s="303"/>
      <c r="M34" s="303"/>
      <c r="N34" s="303"/>
      <c r="O34" s="303"/>
      <c r="P34" s="303"/>
      <c r="Q34" s="303"/>
      <c r="R34" s="303"/>
      <c r="S34" s="303"/>
      <c r="T34" s="303"/>
      <c r="U34" s="303"/>
      <c r="V34" s="303"/>
      <c r="W34" s="303"/>
      <c r="X34" s="303"/>
      <c r="Y34" s="303"/>
      <c r="Z34" s="303"/>
      <c r="AA34" s="303"/>
      <c r="AB34" s="303"/>
      <c r="AC34" s="303"/>
    </row>
    <row r="35" ht="15.75" customHeight="1">
      <c r="A35" s="303"/>
      <c r="B35" s="303"/>
      <c r="C35" s="303"/>
      <c r="D35" s="303"/>
      <c r="E35" s="303"/>
      <c r="F35" s="303"/>
      <c r="G35" s="303"/>
      <c r="H35" s="303"/>
      <c r="I35" s="303"/>
      <c r="J35" s="303"/>
      <c r="K35" s="303"/>
      <c r="L35" s="303"/>
      <c r="M35" s="303"/>
      <c r="N35" s="303"/>
      <c r="O35" s="303"/>
      <c r="P35" s="303"/>
      <c r="Q35" s="303"/>
      <c r="R35" s="303"/>
      <c r="S35" s="303"/>
      <c r="T35" s="303"/>
      <c r="U35" s="303"/>
      <c r="V35" s="303"/>
      <c r="W35" s="303"/>
      <c r="X35" s="303"/>
      <c r="Y35" s="303"/>
      <c r="Z35" s="303"/>
      <c r="AA35" s="303"/>
      <c r="AB35" s="303"/>
      <c r="AC35" s="303"/>
    </row>
    <row r="36" ht="15.75" customHeight="1">
      <c r="A36" s="303"/>
      <c r="B36" s="303"/>
      <c r="C36" s="303"/>
      <c r="D36" s="303"/>
      <c r="E36" s="303"/>
      <c r="F36" s="303"/>
      <c r="G36" s="303"/>
      <c r="H36" s="303"/>
      <c r="I36" s="303"/>
      <c r="J36" s="303"/>
      <c r="K36" s="303"/>
      <c r="L36" s="303"/>
      <c r="M36" s="303"/>
      <c r="N36" s="303"/>
      <c r="O36" s="303"/>
      <c r="P36" s="303"/>
      <c r="Q36" s="303"/>
      <c r="R36" s="303"/>
      <c r="S36" s="303"/>
      <c r="T36" s="303"/>
      <c r="U36" s="303"/>
      <c r="V36" s="303"/>
      <c r="W36" s="303"/>
      <c r="X36" s="303"/>
      <c r="Y36" s="303"/>
      <c r="Z36" s="303"/>
      <c r="AA36" s="303"/>
      <c r="AB36" s="303"/>
      <c r="AC36" s="303"/>
    </row>
    <row r="37" ht="15.75" customHeight="1">
      <c r="A37" s="303"/>
      <c r="B37" s="303"/>
      <c r="C37" s="303"/>
      <c r="D37" s="303"/>
      <c r="E37" s="303"/>
      <c r="F37" s="303"/>
      <c r="G37" s="303"/>
      <c r="H37" s="303"/>
      <c r="I37" s="303"/>
      <c r="J37" s="303"/>
      <c r="K37" s="303"/>
      <c r="L37" s="303"/>
      <c r="M37" s="303"/>
      <c r="N37" s="303"/>
      <c r="O37" s="303"/>
      <c r="P37" s="303"/>
      <c r="Q37" s="303"/>
      <c r="R37" s="303"/>
      <c r="S37" s="303"/>
      <c r="T37" s="303"/>
      <c r="U37" s="303"/>
      <c r="V37" s="303"/>
      <c r="W37" s="303"/>
      <c r="X37" s="303"/>
      <c r="Y37" s="303"/>
      <c r="Z37" s="303"/>
      <c r="AA37" s="303"/>
      <c r="AB37" s="303"/>
      <c r="AC37" s="303"/>
    </row>
    <row r="38" ht="15.75" customHeight="1">
      <c r="A38" s="303"/>
      <c r="B38" s="303"/>
      <c r="C38" s="303"/>
      <c r="D38" s="303"/>
      <c r="E38" s="303"/>
      <c r="F38" s="303"/>
      <c r="G38" s="303"/>
      <c r="H38" s="303"/>
      <c r="I38" s="303"/>
      <c r="J38" s="303"/>
      <c r="K38" s="303"/>
      <c r="L38" s="303"/>
      <c r="M38" s="303"/>
      <c r="N38" s="303"/>
      <c r="O38" s="303"/>
      <c r="P38" s="303"/>
      <c r="Q38" s="303"/>
      <c r="R38" s="303"/>
      <c r="S38" s="303"/>
      <c r="T38" s="303"/>
      <c r="U38" s="303"/>
      <c r="V38" s="303"/>
      <c r="W38" s="303"/>
      <c r="X38" s="303"/>
      <c r="Y38" s="303"/>
      <c r="Z38" s="303"/>
      <c r="AA38" s="303"/>
      <c r="AB38" s="303"/>
      <c r="AC38" s="303"/>
    </row>
    <row r="39" ht="15.75" customHeight="1">
      <c r="A39" s="303"/>
      <c r="B39" s="303"/>
      <c r="C39" s="303"/>
      <c r="D39" s="303"/>
      <c r="E39" s="303"/>
      <c r="F39" s="303"/>
      <c r="G39" s="303"/>
      <c r="H39" s="303"/>
      <c r="I39" s="303"/>
      <c r="J39" s="303"/>
      <c r="K39" s="303"/>
      <c r="L39" s="303"/>
      <c r="M39" s="303"/>
      <c r="N39" s="303"/>
      <c r="O39" s="303"/>
      <c r="P39" s="303"/>
      <c r="Q39" s="303"/>
      <c r="R39" s="303"/>
      <c r="S39" s="303"/>
      <c r="T39" s="303"/>
      <c r="U39" s="303"/>
      <c r="V39" s="303"/>
      <c r="W39" s="303"/>
      <c r="X39" s="303"/>
      <c r="Y39" s="303"/>
      <c r="Z39" s="303"/>
      <c r="AA39" s="303"/>
      <c r="AB39" s="303"/>
      <c r="AC39" s="303"/>
    </row>
    <row r="40" ht="15.75" customHeight="1">
      <c r="A40" s="303"/>
      <c r="B40" s="303"/>
      <c r="C40" s="303"/>
      <c r="D40" s="303"/>
      <c r="E40" s="303"/>
      <c r="F40" s="303"/>
      <c r="G40" s="303"/>
      <c r="H40" s="303"/>
      <c r="I40" s="303"/>
      <c r="J40" s="303"/>
      <c r="K40" s="303"/>
      <c r="L40" s="303"/>
      <c r="M40" s="303"/>
      <c r="N40" s="303"/>
      <c r="O40" s="303"/>
      <c r="P40" s="303"/>
      <c r="Q40" s="303"/>
      <c r="R40" s="303"/>
      <c r="S40" s="303"/>
      <c r="T40" s="303"/>
      <c r="U40" s="303"/>
      <c r="V40" s="303"/>
      <c r="W40" s="303"/>
      <c r="X40" s="303"/>
      <c r="Y40" s="303"/>
      <c r="Z40" s="303"/>
      <c r="AA40" s="303"/>
      <c r="AB40" s="303"/>
      <c r="AC40" s="303"/>
    </row>
    <row r="41" ht="15.75" customHeight="1">
      <c r="A41" s="303"/>
      <c r="B41" s="303"/>
      <c r="C41" s="303"/>
      <c r="D41" s="303"/>
      <c r="E41" s="303"/>
      <c r="F41" s="303"/>
      <c r="G41" s="303"/>
      <c r="H41" s="303"/>
      <c r="I41" s="303"/>
      <c r="J41" s="303"/>
      <c r="K41" s="303"/>
      <c r="L41" s="303"/>
      <c r="M41" s="303"/>
      <c r="N41" s="303"/>
      <c r="O41" s="303"/>
      <c r="P41" s="303"/>
      <c r="Q41" s="303"/>
      <c r="R41" s="303"/>
      <c r="S41" s="303"/>
      <c r="T41" s="303"/>
      <c r="U41" s="303"/>
      <c r="V41" s="303"/>
      <c r="W41" s="303"/>
      <c r="X41" s="303"/>
      <c r="Y41" s="303"/>
      <c r="Z41" s="303"/>
      <c r="AA41" s="303"/>
      <c r="AB41" s="303"/>
      <c r="AC41" s="303"/>
    </row>
    <row r="42" ht="15.75" customHeight="1">
      <c r="A42" s="303"/>
      <c r="B42" s="303"/>
      <c r="C42" s="303"/>
      <c r="D42" s="303"/>
      <c r="E42" s="303"/>
      <c r="F42" s="303"/>
      <c r="G42" s="303"/>
      <c r="H42" s="303"/>
      <c r="I42" s="303"/>
      <c r="J42" s="303"/>
      <c r="K42" s="303"/>
      <c r="L42" s="303"/>
      <c r="M42" s="303"/>
      <c r="N42" s="303"/>
      <c r="O42" s="303"/>
      <c r="P42" s="303"/>
      <c r="Q42" s="303"/>
      <c r="R42" s="303"/>
      <c r="S42" s="303"/>
      <c r="T42" s="303"/>
      <c r="U42" s="303"/>
      <c r="V42" s="303"/>
      <c r="W42" s="303"/>
      <c r="X42" s="303"/>
      <c r="Y42" s="303"/>
      <c r="Z42" s="303"/>
      <c r="AA42" s="303"/>
      <c r="AB42" s="303"/>
      <c r="AC42" s="303"/>
    </row>
    <row r="43" ht="15.75" customHeight="1">
      <c r="A43" s="303"/>
      <c r="B43" s="303"/>
      <c r="C43" s="303"/>
      <c r="D43" s="303"/>
      <c r="E43" s="303"/>
      <c r="F43" s="303"/>
      <c r="G43" s="303"/>
      <c r="H43" s="303"/>
      <c r="I43" s="303"/>
      <c r="J43" s="303"/>
      <c r="K43" s="303"/>
      <c r="L43" s="303"/>
      <c r="M43" s="303"/>
      <c r="N43" s="303"/>
      <c r="O43" s="303"/>
      <c r="P43" s="303"/>
      <c r="Q43" s="303"/>
      <c r="R43" s="303"/>
      <c r="S43" s="303"/>
      <c r="T43" s="303"/>
      <c r="U43" s="303"/>
      <c r="V43" s="303"/>
      <c r="W43" s="303"/>
      <c r="X43" s="303"/>
      <c r="Y43" s="303"/>
      <c r="Z43" s="303"/>
      <c r="AA43" s="303"/>
      <c r="AB43" s="303"/>
      <c r="AC43" s="303"/>
    </row>
    <row r="44" ht="15.75" customHeight="1">
      <c r="A44" s="303"/>
      <c r="B44" s="303"/>
      <c r="C44" s="303"/>
      <c r="D44" s="303"/>
      <c r="E44" s="303"/>
      <c r="F44" s="303"/>
      <c r="G44" s="303"/>
      <c r="H44" s="303"/>
      <c r="I44" s="303"/>
      <c r="J44" s="303"/>
      <c r="K44" s="303"/>
      <c r="L44" s="303"/>
      <c r="M44" s="303"/>
      <c r="N44" s="303"/>
      <c r="O44" s="303"/>
      <c r="P44" s="303"/>
      <c r="Q44" s="303"/>
      <c r="R44" s="303"/>
      <c r="S44" s="303"/>
      <c r="T44" s="303"/>
      <c r="U44" s="303"/>
      <c r="V44" s="303"/>
      <c r="W44" s="303"/>
      <c r="X44" s="303"/>
      <c r="Y44" s="303"/>
      <c r="Z44" s="303"/>
      <c r="AA44" s="303"/>
      <c r="AB44" s="303"/>
      <c r="AC44" s="303"/>
    </row>
    <row r="45" ht="15.75" customHeight="1">
      <c r="A45" s="303"/>
      <c r="B45" s="303"/>
      <c r="C45" s="303"/>
      <c r="D45" s="303"/>
      <c r="E45" s="303"/>
      <c r="F45" s="303"/>
      <c r="G45" s="303"/>
      <c r="H45" s="303"/>
      <c r="I45" s="303"/>
      <c r="J45" s="303"/>
      <c r="K45" s="303"/>
      <c r="L45" s="303"/>
      <c r="M45" s="303"/>
      <c r="N45" s="303"/>
      <c r="O45" s="303"/>
      <c r="P45" s="303"/>
      <c r="Q45" s="303"/>
      <c r="R45" s="303"/>
      <c r="S45" s="303"/>
      <c r="T45" s="303"/>
      <c r="U45" s="303"/>
      <c r="V45" s="303"/>
      <c r="W45" s="303"/>
      <c r="X45" s="303"/>
      <c r="Y45" s="303"/>
      <c r="Z45" s="303"/>
      <c r="AA45" s="303"/>
      <c r="AB45" s="303"/>
      <c r="AC45" s="303"/>
    </row>
    <row r="46" ht="15.75" customHeight="1">
      <c r="A46" s="303"/>
      <c r="B46" s="303"/>
      <c r="C46" s="303"/>
      <c r="D46" s="303"/>
      <c r="E46" s="303"/>
      <c r="F46" s="303"/>
      <c r="G46" s="303"/>
      <c r="H46" s="303"/>
      <c r="I46" s="303"/>
      <c r="J46" s="303"/>
      <c r="K46" s="303"/>
      <c r="L46" s="303"/>
      <c r="M46" s="303"/>
      <c r="N46" s="303"/>
      <c r="O46" s="303"/>
      <c r="P46" s="303"/>
      <c r="Q46" s="303"/>
      <c r="R46" s="303"/>
      <c r="S46" s="303"/>
      <c r="T46" s="303"/>
      <c r="U46" s="303"/>
      <c r="V46" s="303"/>
      <c r="W46" s="303"/>
      <c r="X46" s="303"/>
      <c r="Y46" s="303"/>
      <c r="Z46" s="303"/>
      <c r="AA46" s="303"/>
      <c r="AB46" s="303"/>
      <c r="AC46" s="303"/>
    </row>
    <row r="47" ht="15.75" customHeight="1">
      <c r="A47" s="303"/>
      <c r="B47" s="303"/>
      <c r="C47" s="303"/>
      <c r="D47" s="303"/>
      <c r="E47" s="303"/>
      <c r="F47" s="303"/>
      <c r="G47" s="303"/>
      <c r="H47" s="303"/>
      <c r="I47" s="303"/>
      <c r="J47" s="303"/>
      <c r="K47" s="303"/>
      <c r="L47" s="303"/>
      <c r="M47" s="303"/>
      <c r="N47" s="303"/>
      <c r="O47" s="303"/>
      <c r="P47" s="303"/>
      <c r="Q47" s="303"/>
      <c r="R47" s="303"/>
      <c r="S47" s="303"/>
      <c r="T47" s="303"/>
      <c r="U47" s="303"/>
      <c r="V47" s="303"/>
      <c r="W47" s="303"/>
      <c r="X47" s="303"/>
      <c r="Y47" s="303"/>
      <c r="Z47" s="303"/>
      <c r="AA47" s="303"/>
      <c r="AB47" s="303"/>
      <c r="AC47" s="303"/>
    </row>
    <row r="48" ht="15.75" customHeight="1">
      <c r="A48" s="303"/>
      <c r="B48" s="303"/>
      <c r="C48" s="303"/>
      <c r="D48" s="303"/>
      <c r="E48" s="303"/>
      <c r="F48" s="303"/>
      <c r="G48" s="303"/>
      <c r="H48" s="303"/>
      <c r="I48" s="303"/>
      <c r="J48" s="303"/>
      <c r="K48" s="303"/>
      <c r="L48" s="303"/>
      <c r="M48" s="303"/>
      <c r="N48" s="303"/>
      <c r="O48" s="303"/>
      <c r="P48" s="303"/>
      <c r="Q48" s="303"/>
      <c r="R48" s="303"/>
      <c r="S48" s="303"/>
      <c r="T48" s="303"/>
      <c r="U48" s="303"/>
      <c r="V48" s="303"/>
      <c r="W48" s="303"/>
      <c r="X48" s="303"/>
      <c r="Y48" s="303"/>
      <c r="Z48" s="303"/>
      <c r="AA48" s="303"/>
      <c r="AB48" s="303"/>
      <c r="AC48" s="303"/>
    </row>
    <row r="49" ht="15.75" customHeight="1">
      <c r="A49" s="303"/>
      <c r="B49" s="303"/>
      <c r="C49" s="303"/>
      <c r="D49" s="303"/>
      <c r="E49" s="303"/>
      <c r="F49" s="303"/>
      <c r="G49" s="303"/>
      <c r="H49" s="303"/>
      <c r="I49" s="303"/>
      <c r="J49" s="303"/>
      <c r="K49" s="303"/>
      <c r="L49" s="303"/>
      <c r="M49" s="303"/>
      <c r="N49" s="303"/>
      <c r="O49" s="303"/>
      <c r="P49" s="303"/>
      <c r="Q49" s="303"/>
      <c r="R49" s="303"/>
      <c r="S49" s="303"/>
      <c r="T49" s="303"/>
      <c r="U49" s="303"/>
      <c r="V49" s="303"/>
      <c r="W49" s="303"/>
      <c r="X49" s="303"/>
      <c r="Y49" s="303"/>
      <c r="Z49" s="303"/>
      <c r="AA49" s="303"/>
      <c r="AB49" s="303"/>
      <c r="AC49" s="303"/>
    </row>
    <row r="50" ht="15.75" customHeight="1">
      <c r="A50" s="303"/>
      <c r="B50" s="303"/>
      <c r="C50" s="303"/>
      <c r="D50" s="303"/>
      <c r="E50" s="303"/>
      <c r="F50" s="303"/>
      <c r="G50" s="303"/>
      <c r="H50" s="303"/>
      <c r="I50" s="303"/>
      <c r="J50" s="303"/>
      <c r="K50" s="303"/>
      <c r="L50" s="303"/>
      <c r="M50" s="303"/>
      <c r="N50" s="303"/>
      <c r="O50" s="303"/>
      <c r="P50" s="303"/>
      <c r="Q50" s="303"/>
      <c r="R50" s="303"/>
      <c r="S50" s="303"/>
      <c r="T50" s="303"/>
      <c r="U50" s="303"/>
      <c r="V50" s="303"/>
      <c r="W50" s="303"/>
      <c r="X50" s="303"/>
      <c r="Y50" s="303"/>
      <c r="Z50" s="303"/>
      <c r="AA50" s="303"/>
      <c r="AB50" s="303"/>
      <c r="AC50" s="303"/>
    </row>
    <row r="51" ht="15.75" customHeight="1">
      <c r="A51" s="303"/>
      <c r="B51" s="303"/>
      <c r="C51" s="303"/>
      <c r="D51" s="303"/>
      <c r="E51" s="303"/>
      <c r="F51" s="303"/>
      <c r="G51" s="303"/>
      <c r="H51" s="303"/>
      <c r="I51" s="303"/>
      <c r="J51" s="303"/>
      <c r="K51" s="303"/>
      <c r="L51" s="303"/>
      <c r="M51" s="303"/>
      <c r="N51" s="303"/>
      <c r="O51" s="303"/>
      <c r="P51" s="303"/>
      <c r="Q51" s="303"/>
      <c r="R51" s="303"/>
      <c r="S51" s="303"/>
      <c r="T51" s="303"/>
      <c r="U51" s="303"/>
      <c r="V51" s="303"/>
      <c r="W51" s="303"/>
      <c r="X51" s="303"/>
      <c r="Y51" s="303"/>
      <c r="Z51" s="303"/>
      <c r="AA51" s="303"/>
      <c r="AB51" s="303"/>
      <c r="AC51" s="303"/>
    </row>
    <row r="52" ht="15.75" customHeight="1">
      <c r="A52" s="303"/>
      <c r="B52" s="303"/>
      <c r="C52" s="303"/>
      <c r="D52" s="303"/>
      <c r="E52" s="303"/>
      <c r="F52" s="303"/>
      <c r="G52" s="303"/>
      <c r="H52" s="303"/>
      <c r="I52" s="303"/>
      <c r="J52" s="303"/>
      <c r="K52" s="303"/>
      <c r="L52" s="303"/>
      <c r="M52" s="303"/>
      <c r="N52" s="303"/>
      <c r="O52" s="303"/>
      <c r="P52" s="303"/>
      <c r="Q52" s="303"/>
      <c r="R52" s="303"/>
      <c r="S52" s="303"/>
      <c r="T52" s="303"/>
      <c r="U52" s="303"/>
      <c r="V52" s="303"/>
      <c r="W52" s="303"/>
      <c r="X52" s="303"/>
      <c r="Y52" s="303"/>
      <c r="Z52" s="303"/>
      <c r="AA52" s="303"/>
      <c r="AB52" s="303"/>
      <c r="AC52" s="303"/>
    </row>
    <row r="53" ht="15.75" customHeight="1">
      <c r="A53" s="303"/>
      <c r="B53" s="303"/>
      <c r="C53" s="303"/>
      <c r="D53" s="303"/>
      <c r="E53" s="303"/>
      <c r="F53" s="303"/>
      <c r="G53" s="303"/>
      <c r="H53" s="303"/>
      <c r="I53" s="303"/>
      <c r="J53" s="303"/>
      <c r="K53" s="303"/>
      <c r="L53" s="303"/>
      <c r="M53" s="303"/>
      <c r="N53" s="303"/>
      <c r="O53" s="303"/>
      <c r="P53" s="303"/>
      <c r="Q53" s="303"/>
      <c r="R53" s="303"/>
      <c r="S53" s="303"/>
      <c r="T53" s="303"/>
      <c r="U53" s="303"/>
      <c r="V53" s="303"/>
      <c r="W53" s="303"/>
      <c r="X53" s="303"/>
      <c r="Y53" s="303"/>
      <c r="Z53" s="303"/>
      <c r="AA53" s="303"/>
      <c r="AB53" s="303"/>
      <c r="AC53" s="303"/>
    </row>
    <row r="54" ht="15.75" customHeight="1">
      <c r="A54" s="303"/>
      <c r="B54" s="303"/>
      <c r="C54" s="303"/>
      <c r="D54" s="303"/>
      <c r="E54" s="303"/>
      <c r="F54" s="303"/>
      <c r="G54" s="303"/>
      <c r="H54" s="303"/>
      <c r="I54" s="303"/>
      <c r="J54" s="303"/>
      <c r="K54" s="303"/>
      <c r="L54" s="303"/>
      <c r="M54" s="303"/>
      <c r="N54" s="303"/>
      <c r="O54" s="303"/>
      <c r="P54" s="303"/>
      <c r="Q54" s="303"/>
      <c r="R54" s="303"/>
      <c r="S54" s="303"/>
      <c r="T54" s="303"/>
      <c r="U54" s="303"/>
      <c r="V54" s="303"/>
      <c r="W54" s="303"/>
      <c r="X54" s="303"/>
      <c r="Y54" s="303"/>
      <c r="Z54" s="303"/>
      <c r="AA54" s="303"/>
      <c r="AB54" s="303"/>
      <c r="AC54" s="303"/>
    </row>
    <row r="55" ht="15.75" customHeight="1">
      <c r="A55" s="303"/>
      <c r="B55" s="303"/>
      <c r="C55" s="303"/>
      <c r="D55" s="303"/>
      <c r="E55" s="303"/>
      <c r="F55" s="303"/>
      <c r="G55" s="303"/>
      <c r="H55" s="303"/>
      <c r="I55" s="303"/>
      <c r="J55" s="303"/>
      <c r="K55" s="303"/>
      <c r="L55" s="303"/>
      <c r="M55" s="303"/>
      <c r="N55" s="303"/>
      <c r="O55" s="303"/>
      <c r="P55" s="303"/>
      <c r="Q55" s="303"/>
      <c r="R55" s="303"/>
      <c r="S55" s="303"/>
      <c r="T55" s="303"/>
      <c r="U55" s="303"/>
      <c r="V55" s="303"/>
      <c r="W55" s="303"/>
      <c r="X55" s="303"/>
      <c r="Y55" s="303"/>
      <c r="Z55" s="303"/>
      <c r="AA55" s="303"/>
      <c r="AB55" s="303"/>
      <c r="AC55" s="303"/>
    </row>
    <row r="56" ht="15.75" customHeight="1">
      <c r="A56" s="303"/>
      <c r="B56" s="303"/>
      <c r="C56" s="303"/>
      <c r="D56" s="303"/>
      <c r="E56" s="303"/>
      <c r="F56" s="303"/>
      <c r="G56" s="303"/>
      <c r="H56" s="303"/>
      <c r="I56" s="303"/>
      <c r="J56" s="303"/>
      <c r="K56" s="303"/>
      <c r="L56" s="303"/>
      <c r="M56" s="303"/>
      <c r="N56" s="303"/>
      <c r="O56" s="303"/>
      <c r="P56" s="303"/>
      <c r="Q56" s="303"/>
      <c r="R56" s="303"/>
      <c r="S56" s="303"/>
      <c r="T56" s="303"/>
      <c r="U56" s="303"/>
      <c r="V56" s="303"/>
      <c r="W56" s="303"/>
      <c r="X56" s="303"/>
      <c r="Y56" s="303"/>
      <c r="Z56" s="303"/>
      <c r="AA56" s="303"/>
      <c r="AB56" s="303"/>
      <c r="AC56" s="303"/>
    </row>
    <row r="57" ht="15.75" customHeight="1">
      <c r="A57" s="303"/>
      <c r="B57" s="303"/>
      <c r="C57" s="303"/>
      <c r="D57" s="303"/>
      <c r="E57" s="303"/>
      <c r="F57" s="303"/>
      <c r="G57" s="303"/>
      <c r="H57" s="303"/>
      <c r="I57" s="303"/>
      <c r="J57" s="303"/>
      <c r="K57" s="303"/>
      <c r="L57" s="303"/>
      <c r="M57" s="303"/>
      <c r="N57" s="303"/>
      <c r="O57" s="303"/>
      <c r="P57" s="303"/>
      <c r="Q57" s="303"/>
      <c r="R57" s="303"/>
      <c r="S57" s="303"/>
      <c r="T57" s="303"/>
      <c r="U57" s="303"/>
      <c r="V57" s="303"/>
      <c r="W57" s="303"/>
      <c r="X57" s="303"/>
      <c r="Y57" s="303"/>
      <c r="Z57" s="303"/>
      <c r="AA57" s="303"/>
      <c r="AB57" s="303"/>
      <c r="AC57" s="303"/>
    </row>
    <row r="58" ht="15.75" customHeight="1">
      <c r="A58" s="303"/>
      <c r="B58" s="303"/>
      <c r="C58" s="303"/>
      <c r="D58" s="303"/>
      <c r="E58" s="303"/>
      <c r="F58" s="303"/>
      <c r="G58" s="303"/>
      <c r="H58" s="303"/>
      <c r="I58" s="303"/>
      <c r="J58" s="303"/>
      <c r="K58" s="303"/>
      <c r="L58" s="303"/>
      <c r="M58" s="303"/>
      <c r="N58" s="303"/>
      <c r="O58" s="303"/>
      <c r="P58" s="303"/>
      <c r="Q58" s="303"/>
      <c r="R58" s="303"/>
      <c r="S58" s="303"/>
      <c r="T58" s="303"/>
      <c r="U58" s="303"/>
      <c r="V58" s="303"/>
      <c r="W58" s="303"/>
      <c r="X58" s="303"/>
      <c r="Y58" s="303"/>
      <c r="Z58" s="303"/>
      <c r="AA58" s="303"/>
      <c r="AB58" s="303"/>
      <c r="AC58" s="303"/>
    </row>
    <row r="59" ht="15.75" customHeight="1">
      <c r="A59" s="303"/>
      <c r="B59" s="303"/>
      <c r="C59" s="303"/>
      <c r="D59" s="303"/>
      <c r="E59" s="303"/>
      <c r="F59" s="303"/>
      <c r="G59" s="303"/>
      <c r="H59" s="303"/>
      <c r="I59" s="303"/>
      <c r="J59" s="303"/>
      <c r="K59" s="303"/>
      <c r="L59" s="303"/>
      <c r="M59" s="303"/>
      <c r="N59" s="303"/>
      <c r="O59" s="303"/>
      <c r="P59" s="303"/>
      <c r="Q59" s="303"/>
      <c r="R59" s="303"/>
      <c r="S59" s="303"/>
      <c r="T59" s="303"/>
      <c r="U59" s="303"/>
      <c r="V59" s="303"/>
      <c r="W59" s="303"/>
      <c r="X59" s="303"/>
      <c r="Y59" s="303"/>
      <c r="Z59" s="303"/>
      <c r="AA59" s="303"/>
      <c r="AB59" s="303"/>
      <c r="AC59" s="303"/>
    </row>
    <row r="60" ht="15.75" customHeight="1">
      <c r="A60" s="303"/>
      <c r="B60" s="303"/>
      <c r="C60" s="303"/>
      <c r="D60" s="303"/>
      <c r="E60" s="303"/>
      <c r="F60" s="303"/>
      <c r="G60" s="303"/>
      <c r="H60" s="303"/>
      <c r="I60" s="303"/>
      <c r="J60" s="303"/>
      <c r="K60" s="303"/>
      <c r="L60" s="303"/>
      <c r="M60" s="303"/>
      <c r="N60" s="303"/>
      <c r="O60" s="303"/>
      <c r="P60" s="303"/>
      <c r="Q60" s="303"/>
      <c r="R60" s="303"/>
      <c r="S60" s="303"/>
      <c r="T60" s="303"/>
      <c r="U60" s="303"/>
      <c r="V60" s="303"/>
      <c r="W60" s="303"/>
      <c r="X60" s="303"/>
      <c r="Y60" s="303"/>
      <c r="Z60" s="303"/>
      <c r="AA60" s="303"/>
      <c r="AB60" s="303"/>
      <c r="AC60" s="303"/>
    </row>
    <row r="61" ht="15.75" customHeight="1">
      <c r="A61" s="303"/>
      <c r="B61" s="303"/>
      <c r="C61" s="303"/>
      <c r="D61" s="303"/>
      <c r="E61" s="303"/>
      <c r="F61" s="303"/>
      <c r="G61" s="303"/>
      <c r="H61" s="303"/>
      <c r="I61" s="303"/>
      <c r="J61" s="303"/>
      <c r="K61" s="303"/>
      <c r="L61" s="303"/>
      <c r="M61" s="303"/>
      <c r="N61" s="303"/>
      <c r="O61" s="303"/>
      <c r="P61" s="303"/>
      <c r="Q61" s="303"/>
      <c r="R61" s="303"/>
      <c r="S61" s="303"/>
      <c r="T61" s="303"/>
      <c r="U61" s="303"/>
      <c r="V61" s="303"/>
      <c r="W61" s="303"/>
      <c r="X61" s="303"/>
      <c r="Y61" s="303"/>
      <c r="Z61" s="303"/>
      <c r="AA61" s="303"/>
      <c r="AB61" s="303"/>
      <c r="AC61" s="303"/>
    </row>
    <row r="62" ht="15.75" customHeight="1">
      <c r="A62" s="303"/>
      <c r="B62" s="303"/>
      <c r="C62" s="303"/>
      <c r="D62" s="303"/>
      <c r="E62" s="303"/>
      <c r="F62" s="303"/>
      <c r="G62" s="303"/>
      <c r="H62" s="303"/>
      <c r="I62" s="303"/>
      <c r="J62" s="303"/>
      <c r="K62" s="303"/>
      <c r="L62" s="303"/>
      <c r="M62" s="303"/>
      <c r="N62" s="303"/>
      <c r="O62" s="303"/>
      <c r="P62" s="303"/>
      <c r="Q62" s="303"/>
      <c r="R62" s="303"/>
      <c r="S62" s="303"/>
      <c r="T62" s="303"/>
      <c r="U62" s="303"/>
      <c r="V62" s="303"/>
      <c r="W62" s="303"/>
      <c r="X62" s="303"/>
      <c r="Y62" s="303"/>
      <c r="Z62" s="303"/>
      <c r="AA62" s="303"/>
      <c r="AB62" s="303"/>
      <c r="AC62" s="303"/>
    </row>
    <row r="63" ht="15.75" customHeight="1">
      <c r="A63" s="303"/>
      <c r="B63" s="303"/>
      <c r="C63" s="303"/>
      <c r="D63" s="303"/>
      <c r="E63" s="303"/>
      <c r="F63" s="303"/>
      <c r="G63" s="303"/>
      <c r="H63" s="303"/>
      <c r="I63" s="303"/>
      <c r="J63" s="303"/>
      <c r="K63" s="303"/>
      <c r="L63" s="303"/>
      <c r="M63" s="303"/>
      <c r="N63" s="303"/>
      <c r="O63" s="303"/>
      <c r="P63" s="303"/>
      <c r="Q63" s="303"/>
      <c r="R63" s="303"/>
      <c r="S63" s="303"/>
      <c r="T63" s="303"/>
      <c r="U63" s="303"/>
      <c r="V63" s="303"/>
      <c r="W63" s="303"/>
      <c r="X63" s="303"/>
      <c r="Y63" s="303"/>
      <c r="Z63" s="303"/>
      <c r="AA63" s="303"/>
      <c r="AB63" s="303"/>
      <c r="AC63" s="303"/>
    </row>
    <row r="64" ht="15.75" customHeight="1">
      <c r="A64" s="303"/>
      <c r="B64" s="303"/>
      <c r="C64" s="303"/>
      <c r="D64" s="303"/>
      <c r="E64" s="303"/>
      <c r="F64" s="303"/>
      <c r="G64" s="303"/>
      <c r="H64" s="303"/>
      <c r="I64" s="303"/>
      <c r="J64" s="303"/>
      <c r="K64" s="303"/>
      <c r="L64" s="303"/>
      <c r="M64" s="303"/>
      <c r="N64" s="303"/>
      <c r="O64" s="303"/>
      <c r="P64" s="303"/>
      <c r="Q64" s="303"/>
      <c r="R64" s="303"/>
      <c r="S64" s="303"/>
      <c r="T64" s="303"/>
      <c r="U64" s="303"/>
      <c r="V64" s="303"/>
      <c r="W64" s="303"/>
      <c r="X64" s="303"/>
      <c r="Y64" s="303"/>
      <c r="Z64" s="303"/>
      <c r="AA64" s="303"/>
      <c r="AB64" s="303"/>
      <c r="AC64" s="303"/>
    </row>
    <row r="65" ht="15.75" customHeight="1">
      <c r="A65" s="303"/>
      <c r="B65" s="303"/>
      <c r="C65" s="303"/>
      <c r="D65" s="303"/>
      <c r="E65" s="303"/>
      <c r="F65" s="303"/>
      <c r="G65" s="303"/>
      <c r="H65" s="303"/>
      <c r="I65" s="303"/>
      <c r="J65" s="303"/>
      <c r="K65" s="303"/>
      <c r="L65" s="303"/>
      <c r="M65" s="303"/>
      <c r="N65" s="303"/>
      <c r="O65" s="303"/>
      <c r="P65" s="303"/>
      <c r="Q65" s="303"/>
      <c r="R65" s="303"/>
      <c r="S65" s="303"/>
      <c r="T65" s="303"/>
      <c r="U65" s="303"/>
      <c r="V65" s="303"/>
      <c r="W65" s="303"/>
      <c r="X65" s="303"/>
      <c r="Y65" s="303"/>
      <c r="Z65" s="303"/>
      <c r="AA65" s="303"/>
      <c r="AB65" s="303"/>
      <c r="AC65" s="303"/>
    </row>
    <row r="66" ht="15.75" customHeight="1">
      <c r="A66" s="303"/>
      <c r="B66" s="303"/>
      <c r="C66" s="303"/>
      <c r="D66" s="303"/>
      <c r="E66" s="303"/>
      <c r="F66" s="303"/>
      <c r="G66" s="303"/>
      <c r="H66" s="303"/>
      <c r="I66" s="303"/>
      <c r="J66" s="303"/>
      <c r="K66" s="303"/>
      <c r="L66" s="303"/>
      <c r="M66" s="303"/>
      <c r="N66" s="303"/>
      <c r="O66" s="303"/>
      <c r="P66" s="303"/>
      <c r="Q66" s="303"/>
      <c r="R66" s="303"/>
      <c r="S66" s="303"/>
      <c r="T66" s="303"/>
      <c r="U66" s="303"/>
      <c r="V66" s="303"/>
      <c r="W66" s="303"/>
      <c r="X66" s="303"/>
      <c r="Y66" s="303"/>
      <c r="Z66" s="303"/>
      <c r="AA66" s="303"/>
      <c r="AB66" s="303"/>
      <c r="AC66" s="303"/>
    </row>
    <row r="67" ht="15.75" customHeight="1">
      <c r="A67" s="303"/>
      <c r="B67" s="303"/>
      <c r="C67" s="303"/>
      <c r="D67" s="303"/>
      <c r="E67" s="303"/>
      <c r="F67" s="303"/>
      <c r="G67" s="303"/>
      <c r="H67" s="303"/>
      <c r="I67" s="303"/>
      <c r="J67" s="303"/>
      <c r="K67" s="303"/>
      <c r="L67" s="303"/>
      <c r="M67" s="303"/>
      <c r="N67" s="303"/>
      <c r="O67" s="303"/>
      <c r="P67" s="303"/>
      <c r="Q67" s="303"/>
      <c r="R67" s="303"/>
      <c r="S67" s="303"/>
      <c r="T67" s="303"/>
      <c r="U67" s="303"/>
      <c r="V67" s="303"/>
      <c r="W67" s="303"/>
      <c r="X67" s="303"/>
      <c r="Y67" s="303"/>
      <c r="Z67" s="303"/>
      <c r="AA67" s="303"/>
      <c r="AB67" s="303"/>
      <c r="AC67" s="303"/>
    </row>
    <row r="68" ht="15.75" customHeight="1">
      <c r="A68" s="303"/>
      <c r="B68" s="303"/>
      <c r="C68" s="303"/>
      <c r="D68" s="303"/>
      <c r="E68" s="303"/>
      <c r="F68" s="303"/>
      <c r="G68" s="303"/>
      <c r="H68" s="303"/>
      <c r="I68" s="303"/>
      <c r="J68" s="303"/>
      <c r="K68" s="303"/>
      <c r="L68" s="303"/>
      <c r="M68" s="303"/>
      <c r="N68" s="303"/>
      <c r="O68" s="303"/>
      <c r="P68" s="303"/>
      <c r="Q68" s="303"/>
      <c r="R68" s="303"/>
      <c r="S68" s="303"/>
      <c r="T68" s="303"/>
      <c r="U68" s="303"/>
      <c r="V68" s="303"/>
      <c r="W68" s="303"/>
      <c r="X68" s="303"/>
      <c r="Y68" s="303"/>
      <c r="Z68" s="303"/>
      <c r="AA68" s="303"/>
      <c r="AB68" s="303"/>
      <c r="AC68" s="303"/>
    </row>
    <row r="69" ht="15.75" customHeight="1">
      <c r="A69" s="303"/>
      <c r="B69" s="303"/>
      <c r="C69" s="303"/>
      <c r="D69" s="303"/>
      <c r="E69" s="303"/>
      <c r="F69" s="303"/>
      <c r="G69" s="303"/>
      <c r="H69" s="303"/>
      <c r="I69" s="303"/>
      <c r="J69" s="303"/>
      <c r="K69" s="303"/>
      <c r="L69" s="303"/>
      <c r="M69" s="303"/>
      <c r="N69" s="303"/>
      <c r="O69" s="303"/>
      <c r="P69" s="303"/>
      <c r="Q69" s="303"/>
      <c r="R69" s="303"/>
      <c r="S69" s="303"/>
      <c r="T69" s="303"/>
      <c r="U69" s="303"/>
      <c r="V69" s="303"/>
      <c r="W69" s="303"/>
      <c r="X69" s="303"/>
      <c r="Y69" s="303"/>
      <c r="Z69" s="303"/>
      <c r="AA69" s="303"/>
      <c r="AB69" s="303"/>
      <c r="AC69" s="303"/>
    </row>
    <row r="70" ht="15.75" customHeight="1">
      <c r="A70" s="303"/>
      <c r="B70" s="303"/>
      <c r="C70" s="303"/>
      <c r="D70" s="303"/>
      <c r="E70" s="303"/>
      <c r="F70" s="303"/>
      <c r="G70" s="303"/>
      <c r="H70" s="303"/>
      <c r="I70" s="303"/>
      <c r="J70" s="303"/>
      <c r="K70" s="303"/>
      <c r="L70" s="303"/>
      <c r="M70" s="303"/>
      <c r="N70" s="303"/>
      <c r="O70" s="303"/>
      <c r="P70" s="303"/>
      <c r="Q70" s="303"/>
      <c r="R70" s="303"/>
      <c r="S70" s="303"/>
      <c r="T70" s="303"/>
      <c r="U70" s="303"/>
      <c r="V70" s="303"/>
      <c r="W70" s="303"/>
      <c r="X70" s="303"/>
      <c r="Y70" s="303"/>
      <c r="Z70" s="303"/>
      <c r="AA70" s="303"/>
      <c r="AB70" s="303"/>
      <c r="AC70" s="303"/>
    </row>
    <row r="71" ht="15.75" customHeight="1">
      <c r="A71" s="303"/>
      <c r="B71" s="303"/>
      <c r="C71" s="303"/>
      <c r="D71" s="303"/>
      <c r="E71" s="303"/>
      <c r="F71" s="303"/>
      <c r="G71" s="303"/>
      <c r="H71" s="303"/>
      <c r="I71" s="303"/>
      <c r="J71" s="303"/>
      <c r="K71" s="303"/>
      <c r="L71" s="303"/>
      <c r="M71" s="303"/>
      <c r="N71" s="303"/>
      <c r="O71" s="303"/>
      <c r="P71" s="303"/>
      <c r="Q71" s="303"/>
      <c r="R71" s="303"/>
      <c r="S71" s="303"/>
      <c r="T71" s="303"/>
      <c r="U71" s="303"/>
      <c r="V71" s="303"/>
      <c r="W71" s="303"/>
      <c r="X71" s="303"/>
      <c r="Y71" s="303"/>
      <c r="Z71" s="303"/>
      <c r="AA71" s="303"/>
      <c r="AB71" s="303"/>
      <c r="AC71" s="303"/>
    </row>
    <row r="72" ht="15.75" customHeight="1">
      <c r="A72" s="303"/>
      <c r="B72" s="303"/>
      <c r="C72" s="303"/>
      <c r="D72" s="303"/>
      <c r="E72" s="303"/>
      <c r="F72" s="303"/>
      <c r="G72" s="303"/>
      <c r="H72" s="303"/>
      <c r="I72" s="303"/>
      <c r="J72" s="303"/>
      <c r="K72" s="303"/>
      <c r="L72" s="303"/>
      <c r="M72" s="303"/>
      <c r="N72" s="303"/>
      <c r="O72" s="303"/>
      <c r="P72" s="303"/>
      <c r="Q72" s="303"/>
      <c r="R72" s="303"/>
      <c r="S72" s="303"/>
      <c r="T72" s="303"/>
      <c r="U72" s="303"/>
      <c r="V72" s="303"/>
      <c r="W72" s="303"/>
      <c r="X72" s="303"/>
      <c r="Y72" s="303"/>
      <c r="Z72" s="303"/>
      <c r="AA72" s="303"/>
      <c r="AB72" s="303"/>
      <c r="AC72" s="303"/>
    </row>
    <row r="73" ht="15.75" customHeight="1">
      <c r="A73" s="303"/>
      <c r="B73" s="303"/>
      <c r="C73" s="303"/>
      <c r="D73" s="303"/>
      <c r="E73" s="303"/>
      <c r="F73" s="303"/>
      <c r="G73" s="303"/>
      <c r="H73" s="303"/>
      <c r="I73" s="303"/>
      <c r="J73" s="303"/>
      <c r="K73" s="303"/>
      <c r="L73" s="303"/>
      <c r="M73" s="303"/>
      <c r="N73" s="303"/>
      <c r="O73" s="303"/>
      <c r="P73" s="303"/>
      <c r="Q73" s="303"/>
      <c r="R73" s="303"/>
      <c r="S73" s="303"/>
      <c r="T73" s="303"/>
      <c r="U73" s="303"/>
      <c r="V73" s="303"/>
      <c r="W73" s="303"/>
      <c r="X73" s="303"/>
      <c r="Y73" s="303"/>
      <c r="Z73" s="303"/>
      <c r="AA73" s="303"/>
      <c r="AB73" s="303"/>
      <c r="AC73" s="303"/>
    </row>
    <row r="74" ht="15.75" customHeight="1">
      <c r="A74" s="303"/>
      <c r="B74" s="303"/>
      <c r="C74" s="303"/>
      <c r="D74" s="303"/>
      <c r="E74" s="303"/>
      <c r="F74" s="303"/>
      <c r="G74" s="303"/>
      <c r="H74" s="303"/>
      <c r="I74" s="303"/>
      <c r="J74" s="303"/>
      <c r="K74" s="303"/>
      <c r="L74" s="303"/>
      <c r="M74" s="303"/>
      <c r="N74" s="303"/>
      <c r="O74" s="303"/>
      <c r="P74" s="303"/>
      <c r="Q74" s="303"/>
      <c r="R74" s="303"/>
      <c r="S74" s="303"/>
      <c r="T74" s="303"/>
      <c r="U74" s="303"/>
      <c r="V74" s="303"/>
      <c r="W74" s="303"/>
      <c r="X74" s="303"/>
      <c r="Y74" s="303"/>
      <c r="Z74" s="303"/>
      <c r="AA74" s="303"/>
      <c r="AB74" s="303"/>
      <c r="AC74" s="303"/>
    </row>
    <row r="75" ht="15.75" customHeight="1">
      <c r="A75" s="303"/>
      <c r="B75" s="303"/>
      <c r="C75" s="303"/>
      <c r="D75" s="303"/>
      <c r="E75" s="303"/>
      <c r="F75" s="303"/>
      <c r="G75" s="303"/>
      <c r="H75" s="303"/>
      <c r="I75" s="303"/>
      <c r="J75" s="303"/>
      <c r="K75" s="303"/>
      <c r="L75" s="303"/>
      <c r="M75" s="303"/>
      <c r="N75" s="303"/>
      <c r="O75" s="303"/>
      <c r="P75" s="303"/>
      <c r="Q75" s="303"/>
      <c r="R75" s="303"/>
      <c r="S75" s="303"/>
      <c r="T75" s="303"/>
      <c r="U75" s="303"/>
      <c r="V75" s="303"/>
      <c r="W75" s="303"/>
      <c r="X75" s="303"/>
      <c r="Y75" s="303"/>
      <c r="Z75" s="303"/>
      <c r="AA75" s="303"/>
      <c r="AB75" s="303"/>
      <c r="AC75" s="303"/>
    </row>
    <row r="76" ht="15.75" customHeight="1">
      <c r="A76" s="303"/>
      <c r="B76" s="303"/>
      <c r="C76" s="303"/>
      <c r="D76" s="303"/>
      <c r="E76" s="303"/>
      <c r="F76" s="303"/>
      <c r="G76" s="303"/>
      <c r="H76" s="303"/>
      <c r="I76" s="303"/>
      <c r="J76" s="303"/>
      <c r="K76" s="303"/>
      <c r="L76" s="303"/>
      <c r="M76" s="303"/>
      <c r="N76" s="303"/>
      <c r="O76" s="303"/>
      <c r="P76" s="303"/>
      <c r="Q76" s="303"/>
      <c r="R76" s="303"/>
      <c r="S76" s="303"/>
      <c r="T76" s="303"/>
      <c r="U76" s="303"/>
      <c r="V76" s="303"/>
      <c r="W76" s="303"/>
      <c r="X76" s="303"/>
      <c r="Y76" s="303"/>
      <c r="Z76" s="303"/>
      <c r="AA76" s="303"/>
      <c r="AB76" s="303"/>
      <c r="AC76" s="303"/>
    </row>
    <row r="77" ht="15.75" customHeight="1">
      <c r="A77" s="303"/>
      <c r="B77" s="303"/>
      <c r="C77" s="303"/>
      <c r="D77" s="303"/>
      <c r="E77" s="303"/>
      <c r="F77" s="303"/>
      <c r="G77" s="303"/>
      <c r="H77" s="303"/>
      <c r="I77" s="303"/>
      <c r="J77" s="303"/>
      <c r="K77" s="303"/>
      <c r="L77" s="303"/>
      <c r="M77" s="303"/>
      <c r="N77" s="303"/>
      <c r="O77" s="303"/>
      <c r="P77" s="303"/>
      <c r="Q77" s="303"/>
      <c r="R77" s="303"/>
      <c r="S77" s="303"/>
      <c r="T77" s="303"/>
      <c r="U77" s="303"/>
      <c r="V77" s="303"/>
      <c r="W77" s="303"/>
      <c r="X77" s="303"/>
      <c r="Y77" s="303"/>
      <c r="Z77" s="303"/>
      <c r="AA77" s="303"/>
      <c r="AB77" s="303"/>
      <c r="AC77" s="303"/>
    </row>
    <row r="78" ht="15.75" customHeight="1">
      <c r="A78" s="303"/>
      <c r="B78" s="303"/>
      <c r="C78" s="303"/>
      <c r="D78" s="303"/>
      <c r="E78" s="303"/>
      <c r="F78" s="303"/>
      <c r="G78" s="303"/>
      <c r="H78" s="303"/>
      <c r="I78" s="303"/>
      <c r="J78" s="303"/>
      <c r="K78" s="303"/>
      <c r="L78" s="303"/>
      <c r="M78" s="303"/>
      <c r="N78" s="303"/>
      <c r="O78" s="303"/>
      <c r="P78" s="303"/>
      <c r="Q78" s="303"/>
      <c r="R78" s="303"/>
      <c r="S78" s="303"/>
      <c r="T78" s="303"/>
      <c r="U78" s="303"/>
      <c r="V78" s="303"/>
      <c r="W78" s="303"/>
      <c r="X78" s="303"/>
      <c r="Y78" s="303"/>
      <c r="Z78" s="303"/>
      <c r="AA78" s="303"/>
      <c r="AB78" s="303"/>
      <c r="AC78" s="303"/>
    </row>
    <row r="79" ht="15.75" customHeight="1">
      <c r="A79" s="303"/>
      <c r="B79" s="303"/>
      <c r="C79" s="303"/>
      <c r="D79" s="303"/>
      <c r="E79" s="303"/>
      <c r="F79" s="303"/>
      <c r="G79" s="303"/>
      <c r="H79" s="303"/>
      <c r="I79" s="303"/>
      <c r="J79" s="303"/>
      <c r="K79" s="303"/>
      <c r="L79" s="303"/>
      <c r="M79" s="303"/>
      <c r="N79" s="303"/>
      <c r="O79" s="303"/>
      <c r="P79" s="303"/>
      <c r="Q79" s="303"/>
      <c r="R79" s="303"/>
      <c r="S79" s="303"/>
      <c r="T79" s="303"/>
      <c r="U79" s="303"/>
      <c r="V79" s="303"/>
      <c r="W79" s="303"/>
      <c r="X79" s="303"/>
      <c r="Y79" s="303"/>
      <c r="Z79" s="303"/>
      <c r="AA79" s="303"/>
      <c r="AB79" s="303"/>
      <c r="AC79" s="303"/>
    </row>
    <row r="80" ht="15.75" customHeight="1">
      <c r="A80" s="303"/>
      <c r="B80" s="303"/>
      <c r="C80" s="303"/>
      <c r="D80" s="303"/>
      <c r="E80" s="303"/>
      <c r="F80" s="303"/>
      <c r="G80" s="303"/>
      <c r="H80" s="303"/>
      <c r="I80" s="303"/>
      <c r="J80" s="303"/>
      <c r="K80" s="303"/>
      <c r="L80" s="303"/>
      <c r="M80" s="303"/>
      <c r="N80" s="303"/>
      <c r="O80" s="303"/>
      <c r="P80" s="303"/>
      <c r="Q80" s="303"/>
      <c r="R80" s="303"/>
      <c r="S80" s="303"/>
      <c r="T80" s="303"/>
      <c r="U80" s="303"/>
      <c r="V80" s="303"/>
      <c r="W80" s="303"/>
      <c r="X80" s="303"/>
      <c r="Y80" s="303"/>
      <c r="Z80" s="303"/>
      <c r="AA80" s="303"/>
      <c r="AB80" s="303"/>
      <c r="AC80" s="303"/>
    </row>
    <row r="81" ht="15.75" customHeight="1">
      <c r="A81" s="303"/>
      <c r="B81" s="303"/>
      <c r="C81" s="303"/>
      <c r="D81" s="303"/>
      <c r="E81" s="303"/>
      <c r="F81" s="303"/>
      <c r="G81" s="303"/>
      <c r="H81" s="303"/>
      <c r="I81" s="303"/>
      <c r="J81" s="303"/>
      <c r="K81" s="303"/>
      <c r="L81" s="303"/>
      <c r="M81" s="303"/>
      <c r="N81" s="303"/>
      <c r="O81" s="303"/>
      <c r="P81" s="303"/>
      <c r="Q81" s="303"/>
      <c r="R81" s="303"/>
      <c r="S81" s="303"/>
      <c r="T81" s="303"/>
      <c r="U81" s="303"/>
      <c r="V81" s="303"/>
      <c r="W81" s="303"/>
      <c r="X81" s="303"/>
      <c r="Y81" s="303"/>
      <c r="Z81" s="303"/>
      <c r="AA81" s="303"/>
      <c r="AB81" s="303"/>
      <c r="AC81" s="303"/>
    </row>
    <row r="82" ht="15.75" customHeight="1">
      <c r="A82" s="303"/>
      <c r="B82" s="303"/>
      <c r="C82" s="303"/>
      <c r="D82" s="303"/>
      <c r="E82" s="303"/>
      <c r="F82" s="303"/>
      <c r="G82" s="303"/>
      <c r="H82" s="303"/>
      <c r="I82" s="303"/>
      <c r="J82" s="303"/>
      <c r="K82" s="303"/>
      <c r="L82" s="303"/>
      <c r="M82" s="303"/>
      <c r="N82" s="303"/>
      <c r="O82" s="303"/>
      <c r="P82" s="303"/>
      <c r="Q82" s="303"/>
      <c r="R82" s="303"/>
      <c r="S82" s="303"/>
      <c r="T82" s="303"/>
      <c r="U82" s="303"/>
      <c r="V82" s="303"/>
      <c r="W82" s="303"/>
      <c r="X82" s="303"/>
      <c r="Y82" s="303"/>
      <c r="Z82" s="303"/>
      <c r="AA82" s="303"/>
      <c r="AB82" s="303"/>
      <c r="AC82" s="303"/>
    </row>
    <row r="83" ht="15.75" customHeight="1">
      <c r="A83" s="303"/>
      <c r="B83" s="303"/>
      <c r="C83" s="303"/>
      <c r="D83" s="303"/>
      <c r="E83" s="303"/>
      <c r="F83" s="303"/>
      <c r="G83" s="303"/>
      <c r="H83" s="303"/>
      <c r="I83" s="303"/>
      <c r="J83" s="303"/>
      <c r="K83" s="303"/>
      <c r="L83" s="303"/>
      <c r="M83" s="303"/>
      <c r="N83" s="303"/>
      <c r="O83" s="303"/>
      <c r="P83" s="303"/>
      <c r="Q83" s="303"/>
      <c r="R83" s="303"/>
      <c r="S83" s="303"/>
      <c r="T83" s="303"/>
      <c r="U83" s="303"/>
      <c r="V83" s="303"/>
      <c r="W83" s="303"/>
      <c r="X83" s="303"/>
      <c r="Y83" s="303"/>
      <c r="Z83" s="303"/>
      <c r="AA83" s="303"/>
      <c r="AB83" s="303"/>
      <c r="AC83" s="303"/>
    </row>
    <row r="84" ht="15.75" customHeight="1">
      <c r="A84" s="303"/>
      <c r="B84" s="303"/>
      <c r="C84" s="303"/>
      <c r="D84" s="303"/>
      <c r="E84" s="303"/>
      <c r="F84" s="303"/>
      <c r="G84" s="303"/>
      <c r="H84" s="303"/>
      <c r="I84" s="303"/>
      <c r="J84" s="303"/>
      <c r="K84" s="303"/>
      <c r="L84" s="303"/>
      <c r="M84" s="303"/>
      <c r="N84" s="303"/>
      <c r="O84" s="303"/>
      <c r="P84" s="303"/>
      <c r="Q84" s="303"/>
      <c r="R84" s="303"/>
      <c r="S84" s="303"/>
      <c r="T84" s="303"/>
      <c r="U84" s="303"/>
      <c r="V84" s="303"/>
      <c r="W84" s="303"/>
      <c r="X84" s="303"/>
      <c r="Y84" s="303"/>
      <c r="Z84" s="303"/>
      <c r="AA84" s="303"/>
      <c r="AB84" s="303"/>
      <c r="AC84" s="303"/>
    </row>
    <row r="85" ht="15.75" customHeight="1">
      <c r="A85" s="303"/>
      <c r="B85" s="303"/>
      <c r="C85" s="303"/>
      <c r="D85" s="303"/>
      <c r="E85" s="303"/>
      <c r="F85" s="303"/>
      <c r="G85" s="303"/>
      <c r="H85" s="303"/>
      <c r="I85" s="303"/>
      <c r="J85" s="303"/>
      <c r="K85" s="303"/>
      <c r="L85" s="303"/>
      <c r="M85" s="303"/>
      <c r="N85" s="303"/>
      <c r="O85" s="303"/>
      <c r="P85" s="303"/>
      <c r="Q85" s="303"/>
      <c r="R85" s="303"/>
      <c r="S85" s="303"/>
      <c r="T85" s="303"/>
      <c r="U85" s="303"/>
      <c r="V85" s="303"/>
      <c r="W85" s="303"/>
      <c r="X85" s="303"/>
      <c r="Y85" s="303"/>
      <c r="Z85" s="303"/>
      <c r="AA85" s="303"/>
      <c r="AB85" s="303"/>
      <c r="AC85" s="303"/>
    </row>
    <row r="86" ht="15.75" customHeight="1">
      <c r="A86" s="303"/>
      <c r="B86" s="303"/>
      <c r="C86" s="303"/>
      <c r="D86" s="303"/>
      <c r="E86" s="303"/>
      <c r="F86" s="303"/>
      <c r="G86" s="303"/>
      <c r="H86" s="303"/>
      <c r="I86" s="303"/>
      <c r="J86" s="303"/>
      <c r="K86" s="303"/>
      <c r="L86" s="303"/>
      <c r="M86" s="303"/>
      <c r="N86" s="303"/>
      <c r="O86" s="303"/>
      <c r="P86" s="303"/>
      <c r="Q86" s="303"/>
      <c r="R86" s="303"/>
      <c r="S86" s="303"/>
      <c r="T86" s="303"/>
      <c r="U86" s="303"/>
      <c r="V86" s="303"/>
      <c r="W86" s="303"/>
      <c r="X86" s="303"/>
      <c r="Y86" s="303"/>
      <c r="Z86" s="303"/>
      <c r="AA86" s="303"/>
      <c r="AB86" s="303"/>
      <c r="AC86" s="303"/>
    </row>
    <row r="87" ht="15.75" customHeight="1">
      <c r="A87" s="303"/>
      <c r="B87" s="303"/>
      <c r="C87" s="303"/>
      <c r="D87" s="303"/>
      <c r="E87" s="303"/>
      <c r="F87" s="303"/>
      <c r="G87" s="303"/>
      <c r="H87" s="303"/>
      <c r="I87" s="303"/>
      <c r="J87" s="303"/>
      <c r="K87" s="303"/>
      <c r="L87" s="303"/>
      <c r="M87" s="303"/>
      <c r="N87" s="303"/>
      <c r="O87" s="303"/>
      <c r="P87" s="303"/>
      <c r="Q87" s="303"/>
      <c r="R87" s="303"/>
      <c r="S87" s="303"/>
      <c r="T87" s="303"/>
      <c r="U87" s="303"/>
      <c r="V87" s="303"/>
      <c r="W87" s="303"/>
      <c r="X87" s="303"/>
      <c r="Y87" s="303"/>
      <c r="Z87" s="303"/>
      <c r="AA87" s="303"/>
      <c r="AB87" s="303"/>
      <c r="AC87" s="303"/>
    </row>
    <row r="88" ht="15.75" customHeight="1">
      <c r="A88" s="303"/>
      <c r="B88" s="303"/>
      <c r="C88" s="303"/>
      <c r="D88" s="303"/>
      <c r="E88" s="303"/>
      <c r="F88" s="303"/>
      <c r="G88" s="303"/>
      <c r="H88" s="303"/>
      <c r="I88" s="303"/>
      <c r="J88" s="303"/>
      <c r="K88" s="303"/>
      <c r="L88" s="303"/>
      <c r="M88" s="303"/>
      <c r="N88" s="303"/>
      <c r="O88" s="303"/>
      <c r="P88" s="303"/>
      <c r="Q88" s="303"/>
      <c r="R88" s="303"/>
      <c r="S88" s="303"/>
      <c r="T88" s="303"/>
      <c r="U88" s="303"/>
      <c r="V88" s="303"/>
      <c r="W88" s="303"/>
      <c r="X88" s="303"/>
      <c r="Y88" s="303"/>
      <c r="Z88" s="303"/>
      <c r="AA88" s="303"/>
      <c r="AB88" s="303"/>
      <c r="AC88" s="303"/>
    </row>
    <row r="89" ht="15.75" customHeight="1">
      <c r="A89" s="303"/>
      <c r="B89" s="303"/>
      <c r="C89" s="303"/>
      <c r="D89" s="303"/>
      <c r="E89" s="303"/>
      <c r="F89" s="303"/>
      <c r="G89" s="303"/>
      <c r="H89" s="303"/>
      <c r="I89" s="303"/>
      <c r="J89" s="303"/>
      <c r="K89" s="303"/>
      <c r="L89" s="303"/>
      <c r="M89" s="303"/>
      <c r="N89" s="303"/>
      <c r="O89" s="303"/>
      <c r="P89" s="303"/>
      <c r="Q89" s="303"/>
      <c r="R89" s="303"/>
      <c r="S89" s="303"/>
      <c r="T89" s="303"/>
      <c r="U89" s="303"/>
      <c r="V89" s="303"/>
      <c r="W89" s="303"/>
      <c r="X89" s="303"/>
      <c r="Y89" s="303"/>
      <c r="Z89" s="303"/>
      <c r="AA89" s="303"/>
      <c r="AB89" s="303"/>
      <c r="AC89" s="303"/>
    </row>
    <row r="90" ht="15.75" customHeight="1">
      <c r="A90" s="303"/>
      <c r="B90" s="303"/>
      <c r="C90" s="303"/>
      <c r="D90" s="303"/>
      <c r="E90" s="303"/>
      <c r="F90" s="303"/>
      <c r="G90" s="303"/>
      <c r="H90" s="303"/>
      <c r="I90" s="303"/>
      <c r="J90" s="303"/>
      <c r="K90" s="303"/>
      <c r="L90" s="303"/>
      <c r="M90" s="303"/>
      <c r="N90" s="303"/>
      <c r="O90" s="303"/>
      <c r="P90" s="303"/>
      <c r="Q90" s="303"/>
      <c r="R90" s="303"/>
      <c r="S90" s="303"/>
      <c r="T90" s="303"/>
      <c r="U90" s="303"/>
      <c r="V90" s="303"/>
      <c r="W90" s="303"/>
      <c r="X90" s="303"/>
      <c r="Y90" s="303"/>
      <c r="Z90" s="303"/>
      <c r="AA90" s="303"/>
      <c r="AB90" s="303"/>
      <c r="AC90" s="303"/>
    </row>
    <row r="91" ht="15.75" customHeight="1">
      <c r="A91" s="303"/>
      <c r="B91" s="303"/>
      <c r="C91" s="303"/>
      <c r="D91" s="303"/>
      <c r="E91" s="303"/>
      <c r="F91" s="303"/>
      <c r="G91" s="303"/>
      <c r="H91" s="303"/>
      <c r="I91" s="303"/>
      <c r="J91" s="303"/>
      <c r="K91" s="303"/>
      <c r="L91" s="303"/>
      <c r="M91" s="303"/>
      <c r="N91" s="303"/>
      <c r="O91" s="303"/>
      <c r="P91" s="303"/>
      <c r="Q91" s="303"/>
      <c r="R91" s="303"/>
      <c r="S91" s="303"/>
      <c r="T91" s="303"/>
      <c r="U91" s="303"/>
      <c r="V91" s="303"/>
      <c r="W91" s="303"/>
      <c r="X91" s="303"/>
      <c r="Y91" s="303"/>
      <c r="Z91" s="303"/>
      <c r="AA91" s="303"/>
      <c r="AB91" s="303"/>
      <c r="AC91" s="303"/>
    </row>
    <row r="92" ht="15.75" customHeight="1">
      <c r="A92" s="303"/>
      <c r="B92" s="303"/>
      <c r="C92" s="303"/>
      <c r="D92" s="303"/>
      <c r="E92" s="303"/>
      <c r="F92" s="303"/>
      <c r="G92" s="303"/>
      <c r="H92" s="303"/>
      <c r="I92" s="303"/>
      <c r="J92" s="303"/>
      <c r="K92" s="303"/>
      <c r="L92" s="303"/>
      <c r="M92" s="303"/>
      <c r="N92" s="303"/>
      <c r="O92" s="303"/>
      <c r="P92" s="303"/>
      <c r="Q92" s="303"/>
      <c r="R92" s="303"/>
      <c r="S92" s="303"/>
      <c r="T92" s="303"/>
      <c r="U92" s="303"/>
      <c r="V92" s="303"/>
      <c r="W92" s="303"/>
      <c r="X92" s="303"/>
      <c r="Y92" s="303"/>
      <c r="Z92" s="303"/>
      <c r="AA92" s="303"/>
      <c r="AB92" s="303"/>
      <c r="AC92" s="303"/>
    </row>
    <row r="93" ht="15.75" customHeight="1">
      <c r="A93" s="303"/>
      <c r="B93" s="303"/>
      <c r="C93" s="303"/>
      <c r="D93" s="303"/>
      <c r="E93" s="303"/>
      <c r="F93" s="303"/>
      <c r="G93" s="303"/>
      <c r="H93" s="303"/>
      <c r="I93" s="303"/>
      <c r="J93" s="303"/>
      <c r="K93" s="303"/>
      <c r="L93" s="303"/>
      <c r="M93" s="303"/>
      <c r="N93" s="303"/>
      <c r="O93" s="303"/>
      <c r="P93" s="303"/>
      <c r="Q93" s="303"/>
      <c r="R93" s="303"/>
      <c r="S93" s="303"/>
      <c r="T93" s="303"/>
      <c r="U93" s="303"/>
      <c r="V93" s="303"/>
      <c r="W93" s="303"/>
      <c r="X93" s="303"/>
      <c r="Y93" s="303"/>
      <c r="Z93" s="303"/>
      <c r="AA93" s="303"/>
      <c r="AB93" s="303"/>
      <c r="AC93" s="303"/>
    </row>
    <row r="94" ht="15.75" customHeight="1">
      <c r="A94" s="303"/>
      <c r="B94" s="303"/>
      <c r="C94" s="303"/>
      <c r="D94" s="303"/>
      <c r="E94" s="303"/>
      <c r="F94" s="303"/>
      <c r="G94" s="303"/>
      <c r="H94" s="303"/>
      <c r="I94" s="303"/>
      <c r="J94" s="303"/>
      <c r="K94" s="303"/>
      <c r="L94" s="303"/>
      <c r="M94" s="303"/>
      <c r="N94" s="303"/>
      <c r="O94" s="303"/>
      <c r="P94" s="303"/>
      <c r="Q94" s="303"/>
      <c r="R94" s="303"/>
      <c r="S94" s="303"/>
      <c r="T94" s="303"/>
      <c r="U94" s="303"/>
      <c r="V94" s="303"/>
      <c r="W94" s="303"/>
      <c r="X94" s="303"/>
      <c r="Y94" s="303"/>
      <c r="Z94" s="303"/>
      <c r="AA94" s="303"/>
      <c r="AB94" s="303"/>
      <c r="AC94" s="303"/>
    </row>
    <row r="95" ht="15.75" customHeight="1">
      <c r="A95" s="303"/>
      <c r="B95" s="303"/>
      <c r="C95" s="303"/>
      <c r="D95" s="303"/>
      <c r="E95" s="303"/>
      <c r="F95" s="303"/>
      <c r="G95" s="303"/>
      <c r="H95" s="303"/>
      <c r="I95" s="303"/>
      <c r="J95" s="303"/>
      <c r="K95" s="303"/>
      <c r="L95" s="303"/>
      <c r="M95" s="303"/>
      <c r="N95" s="303"/>
      <c r="O95" s="303"/>
      <c r="P95" s="303"/>
      <c r="Q95" s="303"/>
      <c r="R95" s="303"/>
      <c r="S95" s="303"/>
      <c r="T95" s="303"/>
      <c r="U95" s="303"/>
      <c r="V95" s="303"/>
      <c r="W95" s="303"/>
      <c r="X95" s="303"/>
      <c r="Y95" s="303"/>
      <c r="Z95" s="303"/>
      <c r="AA95" s="303"/>
      <c r="AB95" s="303"/>
      <c r="AC95" s="303"/>
    </row>
    <row r="96" ht="15.75" customHeight="1">
      <c r="A96" s="303"/>
      <c r="B96" s="303"/>
      <c r="C96" s="303"/>
      <c r="D96" s="303"/>
      <c r="E96" s="303"/>
      <c r="F96" s="303"/>
      <c r="G96" s="303"/>
      <c r="H96" s="303"/>
      <c r="I96" s="303"/>
      <c r="J96" s="303"/>
      <c r="K96" s="303"/>
      <c r="L96" s="303"/>
      <c r="M96" s="303"/>
      <c r="N96" s="303"/>
      <c r="O96" s="303"/>
      <c r="P96" s="303"/>
      <c r="Q96" s="303"/>
      <c r="R96" s="303"/>
      <c r="S96" s="303"/>
      <c r="T96" s="303"/>
      <c r="U96" s="303"/>
      <c r="V96" s="303"/>
      <c r="W96" s="303"/>
      <c r="X96" s="303"/>
      <c r="Y96" s="303"/>
      <c r="Z96" s="303"/>
      <c r="AA96" s="303"/>
      <c r="AB96" s="303"/>
      <c r="AC96" s="303"/>
    </row>
    <row r="97" ht="15.75" customHeight="1">
      <c r="A97" s="303"/>
      <c r="B97" s="303"/>
      <c r="C97" s="303"/>
      <c r="D97" s="303"/>
      <c r="E97" s="303"/>
      <c r="F97" s="303"/>
      <c r="G97" s="303"/>
      <c r="H97" s="303"/>
      <c r="I97" s="303"/>
      <c r="J97" s="303"/>
      <c r="K97" s="303"/>
      <c r="L97" s="303"/>
      <c r="M97" s="303"/>
      <c r="N97" s="303"/>
      <c r="O97" s="303"/>
      <c r="P97" s="303"/>
      <c r="Q97" s="303"/>
      <c r="R97" s="303"/>
      <c r="S97" s="303"/>
      <c r="T97" s="303"/>
      <c r="U97" s="303"/>
      <c r="V97" s="303"/>
      <c r="W97" s="303"/>
      <c r="X97" s="303"/>
      <c r="Y97" s="303"/>
      <c r="Z97" s="303"/>
      <c r="AA97" s="303"/>
      <c r="AB97" s="303"/>
      <c r="AC97" s="303"/>
    </row>
    <row r="98" ht="15.75" customHeight="1">
      <c r="A98" s="303"/>
      <c r="B98" s="303"/>
      <c r="C98" s="303"/>
      <c r="D98" s="303"/>
      <c r="E98" s="303"/>
      <c r="F98" s="303"/>
      <c r="G98" s="303"/>
      <c r="H98" s="303"/>
      <c r="I98" s="303"/>
      <c r="J98" s="303"/>
      <c r="K98" s="303"/>
      <c r="L98" s="303"/>
      <c r="M98" s="303"/>
      <c r="N98" s="303"/>
      <c r="O98" s="303"/>
      <c r="P98" s="303"/>
      <c r="Q98" s="303"/>
      <c r="R98" s="303"/>
      <c r="S98" s="303"/>
      <c r="T98" s="303"/>
      <c r="U98" s="303"/>
      <c r="V98" s="303"/>
      <c r="W98" s="303"/>
      <c r="X98" s="303"/>
      <c r="Y98" s="303"/>
      <c r="Z98" s="303"/>
      <c r="AA98" s="303"/>
      <c r="AB98" s="303"/>
      <c r="AC98" s="303"/>
    </row>
    <row r="99" ht="15.75" customHeight="1">
      <c r="A99" s="303"/>
      <c r="B99" s="303"/>
      <c r="C99" s="303"/>
      <c r="D99" s="303"/>
      <c r="E99" s="303"/>
      <c r="F99" s="303"/>
      <c r="G99" s="303"/>
      <c r="H99" s="303"/>
      <c r="I99" s="303"/>
      <c r="J99" s="303"/>
      <c r="K99" s="303"/>
      <c r="L99" s="303"/>
      <c r="M99" s="303"/>
      <c r="N99" s="303"/>
      <c r="O99" s="303"/>
      <c r="P99" s="303"/>
      <c r="Q99" s="303"/>
      <c r="R99" s="303"/>
      <c r="S99" s="303"/>
      <c r="T99" s="303"/>
      <c r="U99" s="303"/>
      <c r="V99" s="303"/>
      <c r="W99" s="303"/>
      <c r="X99" s="303"/>
      <c r="Y99" s="303"/>
      <c r="Z99" s="303"/>
      <c r="AA99" s="303"/>
      <c r="AB99" s="303"/>
      <c r="AC99" s="303"/>
    </row>
    <row r="100" ht="15.75" customHeight="1">
      <c r="A100" s="303"/>
      <c r="B100" s="303"/>
      <c r="C100" s="303"/>
      <c r="D100" s="303"/>
      <c r="E100" s="303"/>
      <c r="F100" s="303"/>
      <c r="G100" s="303"/>
      <c r="H100" s="303"/>
      <c r="I100" s="303"/>
      <c r="J100" s="303"/>
      <c r="K100" s="303"/>
      <c r="L100" s="303"/>
      <c r="M100" s="303"/>
      <c r="N100" s="303"/>
      <c r="O100" s="303"/>
      <c r="P100" s="303"/>
      <c r="Q100" s="303"/>
      <c r="R100" s="303"/>
      <c r="S100" s="303"/>
      <c r="T100" s="303"/>
      <c r="U100" s="303"/>
      <c r="V100" s="303"/>
      <c r="W100" s="303"/>
      <c r="X100" s="303"/>
      <c r="Y100" s="303"/>
      <c r="Z100" s="303"/>
      <c r="AA100" s="303"/>
      <c r="AB100" s="303"/>
      <c r="AC100" s="303"/>
    </row>
  </sheetData>
  <mergeCells count="9">
    <mergeCell ref="A6:A8"/>
    <mergeCell ref="A9:A15"/>
    <mergeCell ref="A16:A18"/>
    <mergeCell ref="A1:A2"/>
    <mergeCell ref="B1:I2"/>
    <mergeCell ref="B3:I3"/>
    <mergeCell ref="A4:A5"/>
    <mergeCell ref="B4:I4"/>
    <mergeCell ref="B5:C5"/>
  </mergeCells>
  <printOptions/>
  <pageMargins bottom="0.75" footer="0.0" header="0.0" left="0.7" right="0.7" top="0.75"/>
  <pageSetup orientation="landscape"/>
  <drawing r:id="rId1"/>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5.86"/>
    <col customWidth="1" min="2" max="2" width="17.0"/>
    <col customWidth="1" min="3" max="4" width="17.14"/>
    <col customWidth="1" min="5" max="5" width="13.86"/>
    <col customWidth="1" min="6" max="6" width="10.71"/>
    <col customWidth="1" min="7" max="8" width="16.71"/>
    <col customWidth="1" min="9" max="9" width="35.71"/>
    <col customWidth="1" min="10" max="10" width="29.43"/>
    <col customWidth="1" min="11" max="12" width="10.71"/>
    <col customWidth="1" min="13" max="13" width="13.0"/>
    <col customWidth="1" min="14" max="14" width="16.0"/>
    <col customWidth="1" min="15" max="15" width="35.43"/>
    <col customWidth="1" min="16" max="17" width="10.71"/>
    <col customWidth="1" min="18" max="18" width="13.0"/>
    <col customWidth="1" min="19" max="19" width="15.43"/>
    <col customWidth="1" min="20" max="20" width="38.29"/>
    <col customWidth="1" min="21" max="22" width="10.71"/>
    <col customWidth="1" min="23" max="24" width="17.0"/>
    <col customWidth="1" min="25" max="25" width="34.43"/>
    <col customWidth="1" min="26" max="27" width="10.71"/>
    <col customWidth="1" min="28" max="29" width="16.14"/>
    <col customWidth="1" min="30" max="30" width="37.86"/>
    <col customWidth="1" min="31" max="32" width="10.71"/>
    <col customWidth="1" min="33" max="33" width="32.43"/>
    <col customWidth="1" min="34" max="34" width="10.71"/>
    <col customWidth="1" min="35" max="35" width="14.71"/>
    <col customWidth="1" min="36" max="39" width="10.71"/>
  </cols>
  <sheetData>
    <row r="1">
      <c r="B1" s="53" t="s">
        <v>819</v>
      </c>
      <c r="C1" s="186"/>
      <c r="D1" s="53" t="s">
        <v>820</v>
      </c>
      <c r="F1" s="323" t="s">
        <v>821</v>
      </c>
      <c r="G1" s="88"/>
      <c r="H1" s="88"/>
      <c r="I1" s="88"/>
      <c r="J1" s="89"/>
      <c r="L1" s="323" t="s">
        <v>822</v>
      </c>
      <c r="M1" s="88"/>
      <c r="N1" s="88"/>
      <c r="O1" s="89"/>
      <c r="Q1" s="323" t="s">
        <v>823</v>
      </c>
      <c r="R1" s="88"/>
      <c r="S1" s="88"/>
      <c r="T1" s="89"/>
      <c r="V1" s="323" t="s">
        <v>824</v>
      </c>
      <c r="W1" s="88"/>
      <c r="X1" s="88"/>
      <c r="Y1" s="89"/>
      <c r="AA1" s="323" t="s">
        <v>825</v>
      </c>
      <c r="AB1" s="88"/>
      <c r="AC1" s="88"/>
      <c r="AD1" s="89"/>
    </row>
    <row r="2">
      <c r="B2" s="53" t="s">
        <v>826</v>
      </c>
      <c r="C2" s="186"/>
      <c r="D2" s="53" t="s">
        <v>827</v>
      </c>
      <c r="F2" s="324" t="s">
        <v>828</v>
      </c>
      <c r="G2" s="324" t="s">
        <v>829</v>
      </c>
      <c r="H2" s="324"/>
      <c r="I2" s="324" t="s">
        <v>830</v>
      </c>
      <c r="J2" s="324" t="s">
        <v>155</v>
      </c>
      <c r="L2" s="324" t="s">
        <v>828</v>
      </c>
      <c r="M2" s="324" t="s">
        <v>829</v>
      </c>
      <c r="N2" s="324"/>
      <c r="O2" s="324" t="s">
        <v>830</v>
      </c>
      <c r="Q2" s="324" t="s">
        <v>828</v>
      </c>
      <c r="R2" s="324" t="s">
        <v>829</v>
      </c>
      <c r="S2" s="324"/>
      <c r="T2" s="324" t="s">
        <v>830</v>
      </c>
      <c r="V2" s="324" t="s">
        <v>828</v>
      </c>
      <c r="W2" s="324" t="s">
        <v>829</v>
      </c>
      <c r="X2" s="324"/>
      <c r="Y2" s="324" t="s">
        <v>830</v>
      </c>
      <c r="AA2" s="324" t="s">
        <v>828</v>
      </c>
      <c r="AB2" s="324" t="s">
        <v>829</v>
      </c>
      <c r="AC2" s="324"/>
      <c r="AD2" s="324" t="s">
        <v>830</v>
      </c>
      <c r="AG2" t="s">
        <v>831</v>
      </c>
      <c r="AI2" t="s">
        <v>832</v>
      </c>
      <c r="AM2" t="s">
        <v>168</v>
      </c>
    </row>
    <row r="3">
      <c r="B3" s="53" t="s">
        <v>833</v>
      </c>
      <c r="C3" s="186"/>
      <c r="D3" s="53" t="s">
        <v>834</v>
      </c>
      <c r="F3" s="324">
        <v>1.0</v>
      </c>
      <c r="G3" s="324" t="s">
        <v>835</v>
      </c>
      <c r="H3" s="324" t="str">
        <f t="shared" ref="H3:H7" si="1">CONCATENATE(F3,"-",G3)</f>
        <v>1-Rara vez</v>
      </c>
      <c r="I3" s="324" t="s">
        <v>836</v>
      </c>
      <c r="J3" s="324" t="s">
        <v>837</v>
      </c>
      <c r="L3" s="53">
        <v>1.0</v>
      </c>
      <c r="M3" s="324" t="s">
        <v>838</v>
      </c>
      <c r="N3" s="324" t="str">
        <f t="shared" ref="N3:N7" si="2">CONCATENATE(L3,"-",M3)</f>
        <v>1-Insignificante</v>
      </c>
      <c r="O3" s="324" t="s">
        <v>839</v>
      </c>
      <c r="Q3" s="53">
        <v>1.0</v>
      </c>
      <c r="R3" s="324" t="s">
        <v>838</v>
      </c>
      <c r="S3" s="324" t="str">
        <f t="shared" ref="S3:S7" si="3">CONCATENATE(Q3,"-",R3)</f>
        <v>1-Insignificante</v>
      </c>
      <c r="T3" s="324" t="s">
        <v>840</v>
      </c>
      <c r="V3" s="53">
        <v>1.0</v>
      </c>
      <c r="W3" s="324" t="s">
        <v>838</v>
      </c>
      <c r="X3" s="324" t="str">
        <f t="shared" ref="X3:X7" si="4">CONCATENATE(V3,"-",W3)</f>
        <v>1-Insignificante</v>
      </c>
      <c r="Y3" s="324" t="s">
        <v>841</v>
      </c>
      <c r="AA3" s="53">
        <v>1.0</v>
      </c>
      <c r="AB3" s="324" t="s">
        <v>838</v>
      </c>
      <c r="AC3" s="324" t="str">
        <f t="shared" ref="AC3:AC7" si="5">CONCATENATE(AA3,"-",AB3)</f>
        <v>1-Insignificante</v>
      </c>
      <c r="AD3" s="324"/>
      <c r="AG3" t="s">
        <v>842</v>
      </c>
      <c r="AI3" t="s">
        <v>169</v>
      </c>
      <c r="AK3" t="s">
        <v>843</v>
      </c>
      <c r="AM3" t="s">
        <v>101</v>
      </c>
    </row>
    <row r="4">
      <c r="B4" s="53" t="s">
        <v>844</v>
      </c>
      <c r="C4" s="186"/>
      <c r="D4" s="53" t="s">
        <v>845</v>
      </c>
      <c r="F4" s="324">
        <v>2.0</v>
      </c>
      <c r="G4" s="324" t="s">
        <v>846</v>
      </c>
      <c r="H4" s="324" t="str">
        <f t="shared" si="1"/>
        <v>2-Improbable</v>
      </c>
      <c r="I4" s="324" t="s">
        <v>847</v>
      </c>
      <c r="J4" s="324" t="s">
        <v>848</v>
      </c>
      <c r="L4" s="324">
        <v>2.0</v>
      </c>
      <c r="M4" s="324" t="s">
        <v>849</v>
      </c>
      <c r="N4" s="324" t="str">
        <f t="shared" si="2"/>
        <v>2-Menor</v>
      </c>
      <c r="O4" s="324" t="s">
        <v>850</v>
      </c>
      <c r="Q4" s="324">
        <v>2.0</v>
      </c>
      <c r="R4" s="324" t="s">
        <v>849</v>
      </c>
      <c r="S4" s="324" t="str">
        <f t="shared" si="3"/>
        <v>2-Menor</v>
      </c>
      <c r="T4" s="324" t="s">
        <v>851</v>
      </c>
      <c r="V4" s="324">
        <v>2.0</v>
      </c>
      <c r="W4" s="324" t="s">
        <v>849</v>
      </c>
      <c r="X4" s="324" t="str">
        <f t="shared" si="4"/>
        <v>2-Menor</v>
      </c>
      <c r="Y4" s="324" t="s">
        <v>852</v>
      </c>
      <c r="AA4" s="324">
        <v>2.0</v>
      </c>
      <c r="AB4" s="324" t="s">
        <v>849</v>
      </c>
      <c r="AC4" s="324" t="str">
        <f t="shared" si="5"/>
        <v>2-Menor</v>
      </c>
      <c r="AD4" s="324"/>
      <c r="AG4" t="s">
        <v>853</v>
      </c>
      <c r="AI4" t="s">
        <v>854</v>
      </c>
      <c r="AK4" t="s">
        <v>855</v>
      </c>
    </row>
    <row r="5">
      <c r="B5" s="53" t="s">
        <v>856</v>
      </c>
      <c r="C5" s="186"/>
      <c r="D5" s="53" t="s">
        <v>857</v>
      </c>
      <c r="F5" s="324">
        <v>3.0</v>
      </c>
      <c r="G5" s="324" t="s">
        <v>858</v>
      </c>
      <c r="H5" s="324" t="str">
        <f t="shared" si="1"/>
        <v>3-Posible</v>
      </c>
      <c r="I5" s="324" t="s">
        <v>859</v>
      </c>
      <c r="J5" s="324" t="s">
        <v>860</v>
      </c>
      <c r="L5" s="324">
        <v>3.0</v>
      </c>
      <c r="M5" s="324" t="s">
        <v>861</v>
      </c>
      <c r="N5" s="324" t="str">
        <f t="shared" si="2"/>
        <v>3-Moderado</v>
      </c>
      <c r="O5" s="324" t="s">
        <v>862</v>
      </c>
      <c r="Q5" s="324">
        <v>3.0</v>
      </c>
      <c r="R5" s="324" t="s">
        <v>861</v>
      </c>
      <c r="S5" s="324" t="str">
        <f t="shared" si="3"/>
        <v>3-Moderado</v>
      </c>
      <c r="T5" s="324" t="s">
        <v>863</v>
      </c>
      <c r="V5" s="324">
        <v>3.0</v>
      </c>
      <c r="W5" s="324" t="s">
        <v>861</v>
      </c>
      <c r="X5" s="324" t="str">
        <f t="shared" si="4"/>
        <v>3-Moderado</v>
      </c>
      <c r="Y5" s="324" t="s">
        <v>864</v>
      </c>
      <c r="AA5" s="324">
        <v>3.0</v>
      </c>
      <c r="AB5" s="324" t="s">
        <v>861</v>
      </c>
      <c r="AC5" s="324" t="str">
        <f t="shared" si="5"/>
        <v>3-Moderado</v>
      </c>
      <c r="AD5" s="324" t="s">
        <v>865</v>
      </c>
      <c r="AG5" t="s">
        <v>866</v>
      </c>
      <c r="AI5" t="s">
        <v>217</v>
      </c>
    </row>
    <row r="6">
      <c r="B6" s="53" t="s">
        <v>867</v>
      </c>
      <c r="C6" s="186"/>
      <c r="D6" s="53" t="s">
        <v>868</v>
      </c>
      <c r="F6" s="324">
        <v>4.0</v>
      </c>
      <c r="G6" s="324" t="s">
        <v>869</v>
      </c>
      <c r="H6" s="324" t="str">
        <f t="shared" si="1"/>
        <v>4-Probable</v>
      </c>
      <c r="I6" s="324" t="s">
        <v>870</v>
      </c>
      <c r="J6" s="324" t="s">
        <v>871</v>
      </c>
      <c r="L6" s="324">
        <v>4.0</v>
      </c>
      <c r="M6" s="324" t="s">
        <v>872</v>
      </c>
      <c r="N6" s="324" t="str">
        <f t="shared" si="2"/>
        <v>4-Mayor</v>
      </c>
      <c r="O6" s="324" t="s">
        <v>873</v>
      </c>
      <c r="Q6" s="324">
        <v>4.0</v>
      </c>
      <c r="R6" s="324" t="s">
        <v>872</v>
      </c>
      <c r="S6" s="324" t="str">
        <f t="shared" si="3"/>
        <v>4-Mayor</v>
      </c>
      <c r="T6" s="324" t="s">
        <v>874</v>
      </c>
      <c r="V6" s="324">
        <v>4.0</v>
      </c>
      <c r="W6" s="324" t="s">
        <v>872</v>
      </c>
      <c r="X6" s="324" t="str">
        <f t="shared" si="4"/>
        <v>4-Mayor</v>
      </c>
      <c r="Y6" s="324" t="s">
        <v>875</v>
      </c>
      <c r="AA6" s="324">
        <v>4.0</v>
      </c>
      <c r="AB6" s="324" t="s">
        <v>872</v>
      </c>
      <c r="AC6" s="324" t="str">
        <f t="shared" si="5"/>
        <v>4-Mayor</v>
      </c>
      <c r="AD6" s="324" t="s">
        <v>876</v>
      </c>
      <c r="AG6" t="s">
        <v>845</v>
      </c>
      <c r="AI6" t="s">
        <v>877</v>
      </c>
    </row>
    <row r="7">
      <c r="B7" s="325" t="s">
        <v>878</v>
      </c>
      <c r="D7" s="53" t="s">
        <v>879</v>
      </c>
      <c r="F7" s="324">
        <v>5.0</v>
      </c>
      <c r="G7" s="324" t="s">
        <v>880</v>
      </c>
      <c r="H7" s="324" t="str">
        <f t="shared" si="1"/>
        <v>5-Casi seguro</v>
      </c>
      <c r="I7" s="324" t="s">
        <v>881</v>
      </c>
      <c r="J7" s="324" t="s">
        <v>882</v>
      </c>
      <c r="L7" s="324">
        <v>5.0</v>
      </c>
      <c r="M7" s="324" t="s">
        <v>883</v>
      </c>
      <c r="N7" s="324" t="str">
        <f t="shared" si="2"/>
        <v>5-Catastrofico</v>
      </c>
      <c r="O7" s="324" t="s">
        <v>884</v>
      </c>
      <c r="Q7" s="324">
        <v>5.0</v>
      </c>
      <c r="R7" s="324" t="s">
        <v>883</v>
      </c>
      <c r="S7" s="324" t="str">
        <f t="shared" si="3"/>
        <v>5-Catastrofico</v>
      </c>
      <c r="T7" s="324" t="s">
        <v>885</v>
      </c>
      <c r="V7" s="324">
        <v>5.0</v>
      </c>
      <c r="W7" s="324" t="s">
        <v>883</v>
      </c>
      <c r="X7" s="324" t="str">
        <f t="shared" si="4"/>
        <v>5-Catastrofico</v>
      </c>
      <c r="Y7" s="324" t="s">
        <v>886</v>
      </c>
      <c r="AA7" s="324">
        <v>5.0</v>
      </c>
      <c r="AB7" s="324" t="s">
        <v>883</v>
      </c>
      <c r="AC7" s="324" t="str">
        <f t="shared" si="5"/>
        <v>5-Catastrofico</v>
      </c>
      <c r="AD7" s="324" t="s">
        <v>887</v>
      </c>
    </row>
    <row r="8">
      <c r="B8" s="325" t="s">
        <v>888</v>
      </c>
      <c r="D8" s="325" t="s">
        <v>889</v>
      </c>
    </row>
    <row r="15">
      <c r="A15" s="326" t="s">
        <v>821</v>
      </c>
      <c r="B15" s="327"/>
      <c r="C15" s="328" t="s">
        <v>101</v>
      </c>
      <c r="D15" s="70"/>
      <c r="E15" s="70"/>
      <c r="F15" s="70"/>
      <c r="G15" s="71"/>
    </row>
    <row r="16">
      <c r="A16" s="8"/>
      <c r="B16" s="327"/>
      <c r="C16" s="327" t="s">
        <v>890</v>
      </c>
      <c r="D16" s="327" t="s">
        <v>891</v>
      </c>
      <c r="E16" s="327" t="s">
        <v>892</v>
      </c>
      <c r="F16" s="327" t="s">
        <v>893</v>
      </c>
      <c r="G16" s="327" t="s">
        <v>894</v>
      </c>
    </row>
    <row r="17">
      <c r="A17" s="8"/>
      <c r="B17" s="327" t="s">
        <v>895</v>
      </c>
      <c r="C17" s="329">
        <v>1.0</v>
      </c>
      <c r="D17" s="329">
        <v>2.0</v>
      </c>
      <c r="E17" s="330">
        <v>3.0</v>
      </c>
      <c r="F17" s="331">
        <v>4.0</v>
      </c>
      <c r="G17" s="332">
        <v>5.0</v>
      </c>
    </row>
    <row r="18">
      <c r="A18" s="8"/>
      <c r="B18" s="327" t="s">
        <v>896</v>
      </c>
      <c r="C18" s="333">
        <v>2.0</v>
      </c>
      <c r="D18" s="333">
        <v>4.0</v>
      </c>
      <c r="E18" s="330">
        <v>6.0</v>
      </c>
      <c r="F18" s="334">
        <v>8.0</v>
      </c>
      <c r="G18" s="332">
        <v>10.0</v>
      </c>
    </row>
    <row r="19">
      <c r="A19" s="8"/>
      <c r="B19" s="327" t="s">
        <v>897</v>
      </c>
      <c r="C19" s="333">
        <v>3.0</v>
      </c>
      <c r="D19" s="330">
        <v>6.0</v>
      </c>
      <c r="E19" s="334">
        <v>9.0</v>
      </c>
      <c r="F19" s="332">
        <v>12.0</v>
      </c>
      <c r="G19" s="332">
        <v>15.0</v>
      </c>
    </row>
    <row r="20">
      <c r="A20" s="8"/>
      <c r="B20" s="327" t="s">
        <v>898</v>
      </c>
      <c r="C20" s="330">
        <v>4.0</v>
      </c>
      <c r="D20" s="334">
        <v>8.0</v>
      </c>
      <c r="E20" s="334">
        <v>12.0</v>
      </c>
      <c r="F20" s="332">
        <v>16.0</v>
      </c>
      <c r="G20" s="335">
        <v>20.0</v>
      </c>
    </row>
    <row r="21" ht="15.75" customHeight="1">
      <c r="A21" s="20"/>
      <c r="B21" s="327" t="s">
        <v>899</v>
      </c>
      <c r="C21" s="334">
        <v>5.0</v>
      </c>
      <c r="D21" s="334">
        <v>10.0</v>
      </c>
      <c r="E21" s="332">
        <v>15.0</v>
      </c>
      <c r="F21" s="332">
        <v>20.0</v>
      </c>
      <c r="G21" s="335">
        <v>25.0</v>
      </c>
    </row>
    <row r="22" ht="15.75" customHeight="1"/>
    <row r="23" ht="15.75" customHeight="1"/>
    <row r="24" ht="15.75" customHeight="1"/>
    <row r="25" ht="15.75" customHeight="1">
      <c r="B25" t="s">
        <v>900</v>
      </c>
      <c r="C25" t="s">
        <v>901</v>
      </c>
      <c r="D25">
        <v>11.0</v>
      </c>
      <c r="E25" t="s">
        <v>902</v>
      </c>
      <c r="F25">
        <v>1.0</v>
      </c>
    </row>
    <row r="26" ht="15.75" customHeight="1">
      <c r="C26" t="s">
        <v>903</v>
      </c>
      <c r="D26">
        <v>12.0</v>
      </c>
      <c r="E26" t="s">
        <v>904</v>
      </c>
      <c r="F26">
        <v>2.0</v>
      </c>
    </row>
    <row r="27" ht="15.75" customHeight="1">
      <c r="C27" t="s">
        <v>905</v>
      </c>
      <c r="D27">
        <v>13.0</v>
      </c>
      <c r="E27" t="s">
        <v>906</v>
      </c>
      <c r="F27">
        <v>3.0</v>
      </c>
    </row>
    <row r="28" ht="15.75" customHeight="1">
      <c r="C28" t="s">
        <v>907</v>
      </c>
      <c r="D28">
        <v>14.0</v>
      </c>
      <c r="E28" t="s">
        <v>908</v>
      </c>
      <c r="F28">
        <v>4.0</v>
      </c>
    </row>
    <row r="29" ht="15.75" customHeight="1">
      <c r="C29" t="s">
        <v>909</v>
      </c>
      <c r="D29">
        <v>15.0</v>
      </c>
      <c r="E29" t="s">
        <v>910</v>
      </c>
      <c r="F29">
        <v>5.0</v>
      </c>
    </row>
    <row r="30" ht="15.75" customHeight="1">
      <c r="B30" t="s">
        <v>911</v>
      </c>
      <c r="C30" t="s">
        <v>901</v>
      </c>
      <c r="D30">
        <v>21.0</v>
      </c>
      <c r="E30" t="s">
        <v>904</v>
      </c>
      <c r="F30">
        <v>6.0</v>
      </c>
    </row>
    <row r="31" ht="15.75" customHeight="1">
      <c r="C31" t="s">
        <v>903</v>
      </c>
      <c r="D31">
        <v>22.0</v>
      </c>
      <c r="E31" t="s">
        <v>912</v>
      </c>
      <c r="F31">
        <v>7.0</v>
      </c>
    </row>
    <row r="32" ht="15.75" customHeight="1">
      <c r="C32" t="s">
        <v>905</v>
      </c>
      <c r="D32">
        <v>23.0</v>
      </c>
      <c r="E32" t="s">
        <v>913</v>
      </c>
      <c r="F32">
        <v>8.0</v>
      </c>
    </row>
    <row r="33" ht="15.75" customHeight="1">
      <c r="C33" t="s">
        <v>907</v>
      </c>
      <c r="D33">
        <v>24.0</v>
      </c>
      <c r="E33" t="s">
        <v>914</v>
      </c>
      <c r="F33">
        <v>9.0</v>
      </c>
    </row>
    <row r="34" ht="15.75" customHeight="1">
      <c r="C34" t="s">
        <v>909</v>
      </c>
      <c r="D34">
        <v>25.0</v>
      </c>
      <c r="E34" t="s">
        <v>915</v>
      </c>
      <c r="F34">
        <v>10.0</v>
      </c>
    </row>
    <row r="35" ht="15.75" customHeight="1">
      <c r="B35" t="s">
        <v>916</v>
      </c>
      <c r="C35" t="s">
        <v>901</v>
      </c>
      <c r="D35">
        <v>31.0</v>
      </c>
      <c r="E35" t="s">
        <v>917</v>
      </c>
      <c r="F35">
        <v>11.0</v>
      </c>
    </row>
    <row r="36" ht="15.75" customHeight="1">
      <c r="C36" t="s">
        <v>903</v>
      </c>
      <c r="D36">
        <v>32.0</v>
      </c>
      <c r="E36" t="s">
        <v>913</v>
      </c>
      <c r="F36">
        <v>12.0</v>
      </c>
    </row>
    <row r="37" ht="15.75" customHeight="1">
      <c r="C37" t="s">
        <v>905</v>
      </c>
      <c r="D37">
        <v>33.0</v>
      </c>
      <c r="E37" t="s">
        <v>918</v>
      </c>
      <c r="F37">
        <v>13.0</v>
      </c>
    </row>
    <row r="38" ht="15.75" customHeight="1">
      <c r="C38" t="s">
        <v>907</v>
      </c>
      <c r="D38">
        <v>34.0</v>
      </c>
      <c r="E38" t="s">
        <v>919</v>
      </c>
      <c r="F38">
        <v>14.0</v>
      </c>
    </row>
    <row r="39" ht="15.75" customHeight="1">
      <c r="C39" t="s">
        <v>909</v>
      </c>
      <c r="D39">
        <v>35.0</v>
      </c>
      <c r="E39" t="s">
        <v>920</v>
      </c>
      <c r="F39">
        <v>15.0</v>
      </c>
    </row>
    <row r="40" ht="15.75" customHeight="1">
      <c r="B40" t="s">
        <v>921</v>
      </c>
      <c r="C40" t="s">
        <v>901</v>
      </c>
      <c r="D40">
        <v>41.0</v>
      </c>
      <c r="E40" t="s">
        <v>922</v>
      </c>
      <c r="F40">
        <v>16.0</v>
      </c>
    </row>
    <row r="41" ht="15.75" customHeight="1">
      <c r="C41" t="s">
        <v>903</v>
      </c>
      <c r="D41">
        <v>42.0</v>
      </c>
      <c r="E41" t="s">
        <v>914</v>
      </c>
      <c r="F41">
        <v>17.0</v>
      </c>
    </row>
    <row r="42" ht="15.75" customHeight="1">
      <c r="C42" t="s">
        <v>905</v>
      </c>
      <c r="D42">
        <v>43.0</v>
      </c>
      <c r="E42" t="s">
        <v>923</v>
      </c>
      <c r="F42">
        <v>18.0</v>
      </c>
    </row>
    <row r="43" ht="15.75" customHeight="1">
      <c r="C43" t="s">
        <v>907</v>
      </c>
      <c r="D43">
        <v>44.0</v>
      </c>
      <c r="E43" t="s">
        <v>924</v>
      </c>
      <c r="F43">
        <v>19.0</v>
      </c>
    </row>
    <row r="44" ht="15.75" customHeight="1">
      <c r="C44" t="s">
        <v>909</v>
      </c>
      <c r="D44">
        <v>45.0</v>
      </c>
      <c r="E44" t="s">
        <v>925</v>
      </c>
      <c r="F44">
        <v>20.0</v>
      </c>
    </row>
    <row r="45" ht="15.75" customHeight="1">
      <c r="B45" t="s">
        <v>926</v>
      </c>
      <c r="C45" t="s">
        <v>901</v>
      </c>
      <c r="D45">
        <v>51.0</v>
      </c>
      <c r="E45" t="s">
        <v>927</v>
      </c>
      <c r="F45">
        <v>21.0</v>
      </c>
    </row>
    <row r="46" ht="15.75" customHeight="1">
      <c r="C46" t="s">
        <v>903</v>
      </c>
      <c r="D46">
        <v>52.0</v>
      </c>
      <c r="E46" t="s">
        <v>928</v>
      </c>
      <c r="F46">
        <v>22.0</v>
      </c>
    </row>
    <row r="47" ht="15.75" customHeight="1">
      <c r="C47" t="s">
        <v>905</v>
      </c>
      <c r="D47">
        <v>53.0</v>
      </c>
      <c r="E47" t="s">
        <v>920</v>
      </c>
      <c r="F47">
        <v>23.0</v>
      </c>
    </row>
    <row r="48" ht="15.75" customHeight="1">
      <c r="C48" t="s">
        <v>907</v>
      </c>
      <c r="D48">
        <v>54.0</v>
      </c>
      <c r="E48" t="s">
        <v>925</v>
      </c>
      <c r="F48">
        <v>24.0</v>
      </c>
    </row>
    <row r="49" ht="15.75" customHeight="1">
      <c r="C49" t="s">
        <v>909</v>
      </c>
      <c r="D49">
        <v>55.0</v>
      </c>
      <c r="E49" t="s">
        <v>929</v>
      </c>
      <c r="F49">
        <v>25.0</v>
      </c>
    </row>
    <row r="50" ht="15.75" customHeight="1"/>
    <row r="51" ht="15.75" customHeight="1"/>
    <row r="52" ht="15.75" customHeight="1"/>
    <row r="53" ht="15.75" customHeight="1">
      <c r="B53" t="s">
        <v>900</v>
      </c>
      <c r="C53" t="s">
        <v>930</v>
      </c>
      <c r="D53">
        <v>5.0</v>
      </c>
      <c r="E53" t="s">
        <v>931</v>
      </c>
    </row>
    <row r="54" ht="15.75" customHeight="1">
      <c r="C54" t="s">
        <v>932</v>
      </c>
      <c r="D54">
        <v>10.0</v>
      </c>
      <c r="E54" t="s">
        <v>928</v>
      </c>
    </row>
    <row r="55" ht="15.75" customHeight="1">
      <c r="C55" t="s">
        <v>933</v>
      </c>
      <c r="D55">
        <v>20.0</v>
      </c>
      <c r="E55" t="s">
        <v>925</v>
      </c>
    </row>
    <row r="56" ht="15.75" customHeight="1">
      <c r="B56" t="s">
        <v>911</v>
      </c>
      <c r="C56" t="s">
        <v>934</v>
      </c>
      <c r="D56">
        <v>10.0</v>
      </c>
      <c r="E56" t="s">
        <v>935</v>
      </c>
    </row>
    <row r="57" ht="15.75" customHeight="1">
      <c r="C57" t="s">
        <v>936</v>
      </c>
      <c r="D57">
        <v>20.0</v>
      </c>
      <c r="E57" t="s">
        <v>937</v>
      </c>
    </row>
    <row r="58" ht="15.75" customHeight="1">
      <c r="C58" t="s">
        <v>938</v>
      </c>
      <c r="D58">
        <v>40.0</v>
      </c>
      <c r="E58" t="s">
        <v>939</v>
      </c>
    </row>
    <row r="59" ht="15.75" customHeight="1">
      <c r="B59" t="s">
        <v>916</v>
      </c>
      <c r="C59" t="s">
        <v>934</v>
      </c>
      <c r="D59">
        <v>15.0</v>
      </c>
      <c r="E59" t="s">
        <v>940</v>
      </c>
    </row>
    <row r="60" ht="15.75" customHeight="1">
      <c r="C60" t="s">
        <v>936</v>
      </c>
      <c r="D60">
        <v>30.0</v>
      </c>
      <c r="E60" t="s">
        <v>941</v>
      </c>
    </row>
    <row r="61" ht="15.75" customHeight="1">
      <c r="C61" t="s">
        <v>938</v>
      </c>
      <c r="D61">
        <v>60.0</v>
      </c>
      <c r="E61" t="s">
        <v>942</v>
      </c>
    </row>
    <row r="62" ht="15.75" customHeight="1">
      <c r="B62" t="s">
        <v>921</v>
      </c>
      <c r="C62" t="s">
        <v>934</v>
      </c>
      <c r="D62">
        <v>20.0</v>
      </c>
      <c r="E62" t="s">
        <v>937</v>
      </c>
    </row>
    <row r="63" ht="15.75" customHeight="1">
      <c r="C63" t="s">
        <v>936</v>
      </c>
      <c r="D63">
        <v>40.0</v>
      </c>
      <c r="E63" t="s">
        <v>939</v>
      </c>
    </row>
    <row r="64" ht="15.75" customHeight="1">
      <c r="C64" t="s">
        <v>938</v>
      </c>
      <c r="D64">
        <v>80.0</v>
      </c>
      <c r="E64" t="s">
        <v>943</v>
      </c>
    </row>
    <row r="65" ht="15.75" customHeight="1">
      <c r="B65" t="s">
        <v>926</v>
      </c>
      <c r="C65" t="s">
        <v>934</v>
      </c>
      <c r="D65">
        <v>25.0</v>
      </c>
      <c r="E65" t="s">
        <v>929</v>
      </c>
    </row>
    <row r="66" ht="15.75" customHeight="1">
      <c r="C66" t="s">
        <v>936</v>
      </c>
      <c r="D66">
        <v>50.0</v>
      </c>
      <c r="E66" t="s">
        <v>944</v>
      </c>
    </row>
    <row r="67" ht="15.75" customHeight="1">
      <c r="C67" t="s">
        <v>938</v>
      </c>
      <c r="D67">
        <v>100.0</v>
      </c>
      <c r="E67" t="s">
        <v>945</v>
      </c>
    </row>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sheetData>
  <mergeCells count="7">
    <mergeCell ref="V1:Y1"/>
    <mergeCell ref="AA1:AD1"/>
    <mergeCell ref="A15:A21"/>
    <mergeCell ref="C15:G15"/>
    <mergeCell ref="F1:J1"/>
    <mergeCell ref="L1:O1"/>
    <mergeCell ref="Q1:T1"/>
  </mergeCells>
  <printOptions/>
  <pageMargins bottom="0.75" footer="0.0" header="0.0" left="0.7" right="0.7" top="0.75"/>
  <pageSetup orientation="landscape"/>
  <drawing r:id="rId1"/>
</worksheet>
</file>

<file path=docProps/app.xml><?xml version="1.0" encoding="utf-8"?>
<Properties xmlns="http://schemas.openxmlformats.org/officeDocument/2006/extended-properties" xmlns:vt="http://schemas.openxmlformats.org/officeDocument/2006/docPropsVTypes">
  <Company>Hewlett-Packard</Company>
  <ScaleCrop>false</ScaleCrop>
  <HeadingPairs>
    <vt:vector baseType="variant" size="2">
      <vt:variant>
        <vt:lpstr>Hojas de cálculo</vt:lpstr>
      </vt:variant>
      <vt:variant>
        <vt:i4>8</vt:i4>
      </vt:variant>
    </vt:vector>
  </HeadingPairs>
  <TitlesOfParts>
    <vt:vector baseType="lpstr" size="8">
      <vt:lpstr>Gestión de Riesgos</vt:lpstr>
      <vt:lpstr>Riesgos de corrupción</vt:lpstr>
      <vt:lpstr>Racionalización de trámites</vt:lpstr>
      <vt:lpstr>RendiciónCuentas</vt:lpstr>
      <vt:lpstr>Atención al Ciudadano</vt:lpstr>
      <vt:lpstr>Tranparencia y Acceso a Inf.</vt:lpstr>
      <vt:lpstr>Participación Ciudadana</vt:lpstr>
      <vt:lpstr>Hoja2</vt:lpstr>
    </vt:vector>
  </TitlesOfParts>
  <LinksUpToDate>false</LinksUpToDate>
  <SharedDoc>false</SharedDoc>
  <HyperlinksChanged>false</HyperlinksChanged>
  <Application>Microsoft Excel</Application>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2017-01-23T15:51:20Z</dcterms:created>
  <dc:creator>Administrador</dc:creator>
  <cp:lastModifiedBy>Jhon Fredy Velandia Rojas</cp:lastModifiedBy>
  <cp:lastPrinted>2019-01-30T16:42:27Z</cp:lastPrinted>
  <dcterms:modified xsi:type="dcterms:W3CDTF">2021-10-29T17:26:35Z</dcterms:modified>
</cp:coreProperties>
</file>