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0"/>
  <workbookPr/>
  <mc:AlternateContent xmlns:mc="http://schemas.openxmlformats.org/markup-compatibility/2006">
    <mc:Choice Requires="x15">
      <x15ac:absPath xmlns:x15ac="http://schemas.microsoft.com/office/spreadsheetml/2010/11/ac" url="/Users/linamsilvina/Downloads/"/>
    </mc:Choice>
  </mc:AlternateContent>
  <xr:revisionPtr revIDLastSave="0" documentId="8_{75ED0EBA-E310-F143-A1AB-128AD0518FB8}" xr6:coauthVersionLast="47" xr6:coauthVersionMax="47" xr10:uidLastSave="{00000000-0000-0000-0000-000000000000}"/>
  <bookViews>
    <workbookView xWindow="0" yWindow="460" windowWidth="28800" windowHeight="12140" activeTab="3" xr2:uid="{00000000-000D-0000-FFFF-FFFF00000000}"/>
  </bookViews>
  <sheets>
    <sheet name="99.Listas" sheetId="31" r:id="rId1"/>
    <sheet name="01.DatosPlanes" sheetId="58" state="hidden" r:id="rId2"/>
    <sheet name="01.DatosActividades" sheetId="5" r:id="rId3"/>
    <sheet name="03.Informe" sheetId="6" r:id="rId4"/>
  </sheets>
  <definedNames>
    <definedName name="_xlnm._FilterDatabase" localSheetId="2" hidden="1">'01.DatosActividades'!$A$2:$AB$44</definedName>
    <definedName name="DatosExternos_1" localSheetId="2">'01.DatosActividades'!$A$2:$E$416</definedName>
    <definedName name="DatosExternos_1" localSheetId="1">'01.DatosPlanes'!#REF!</definedName>
    <definedName name="_xlnm.Print_Titles" localSheetId="3">'03.Informe'!$1:$4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13" i="6" l="1"/>
  <c r="H113" i="6" s="1"/>
  <c r="B112" i="6"/>
  <c r="H112" i="6" s="1"/>
  <c r="B111" i="6"/>
  <c r="B110" i="6"/>
  <c r="B109" i="6"/>
  <c r="F109" i="6" s="1"/>
  <c r="G109" i="6" s="1"/>
  <c r="B108" i="6"/>
  <c r="H108" i="6" s="1"/>
  <c r="B107" i="6"/>
  <c r="H107" i="6" s="1"/>
  <c r="B106" i="6"/>
  <c r="H106" i="6" s="1"/>
  <c r="B105" i="6"/>
  <c r="F105" i="6" s="1"/>
  <c r="G105" i="6" s="1"/>
  <c r="B104" i="6"/>
  <c r="B103" i="6"/>
  <c r="B102" i="6"/>
  <c r="B101" i="6"/>
  <c r="H101" i="6" s="1"/>
  <c r="B100" i="6"/>
  <c r="F100" i="6" s="1"/>
  <c r="G100" i="6" s="1"/>
  <c r="B99" i="6"/>
  <c r="H99" i="6" s="1"/>
  <c r="B98" i="6"/>
  <c r="H98" i="6" s="1"/>
  <c r="B97" i="6"/>
  <c r="H97" i="6" s="1"/>
  <c r="B96" i="6"/>
  <c r="F96" i="6" s="1"/>
  <c r="G96" i="6" s="1"/>
  <c r="B95" i="6"/>
  <c r="H95" i="6" s="1"/>
  <c r="B94" i="6"/>
  <c r="H94" i="6" s="1"/>
  <c r="B93" i="6"/>
  <c r="H93" i="6" s="1"/>
  <c r="B92" i="6"/>
  <c r="F92" i="6" s="1"/>
  <c r="G92" i="6" s="1"/>
  <c r="B91" i="6"/>
  <c r="H91" i="6" s="1"/>
  <c r="B90" i="6"/>
  <c r="H90" i="6" s="1"/>
  <c r="B89" i="6"/>
  <c r="H89" i="6" s="1"/>
  <c r="H109" i="6"/>
  <c r="H111" i="6"/>
  <c r="H110" i="6"/>
  <c r="H105" i="6"/>
  <c r="H104" i="6"/>
  <c r="H103" i="6"/>
  <c r="H102" i="6"/>
  <c r="F113" i="6"/>
  <c r="G113" i="6" s="1"/>
  <c r="F112" i="6"/>
  <c r="G112" i="6" s="1"/>
  <c r="F111" i="6"/>
  <c r="G111" i="6" s="1"/>
  <c r="F110" i="6"/>
  <c r="G110" i="6" s="1"/>
  <c r="F104" i="6"/>
  <c r="G104" i="6" s="1"/>
  <c r="F103" i="6"/>
  <c r="G103" i="6" s="1"/>
  <c r="F102" i="6"/>
  <c r="G102" i="6" s="1"/>
  <c r="F101" i="6"/>
  <c r="G101" i="6" s="1"/>
  <c r="F95" i="6"/>
  <c r="G95" i="6" s="1"/>
  <c r="F94" i="6"/>
  <c r="G94" i="6" s="1"/>
  <c r="F93" i="6"/>
  <c r="G93" i="6" s="1"/>
  <c r="F90" i="6" l="1"/>
  <c r="G90" i="6" s="1"/>
  <c r="F97" i="6"/>
  <c r="G97" i="6" s="1"/>
  <c r="H96" i="6"/>
  <c r="F98" i="6"/>
  <c r="G98" i="6" s="1"/>
  <c r="H100" i="6"/>
  <c r="F106" i="6"/>
  <c r="G106" i="6" s="1"/>
  <c r="H92" i="6"/>
  <c r="F99" i="6"/>
  <c r="G99" i="6" s="1"/>
  <c r="F107" i="6"/>
  <c r="G107" i="6" s="1"/>
  <c r="F91" i="6"/>
  <c r="G91" i="6" s="1"/>
  <c r="F108" i="6"/>
  <c r="G108" i="6" s="1"/>
  <c r="F89" i="6"/>
  <c r="G89" i="6" s="1"/>
  <c r="F36" i="6"/>
  <c r="G36" i="6" s="1"/>
  <c r="F35" i="6"/>
  <c r="H35" i="6" s="1"/>
  <c r="F34" i="6"/>
  <c r="H34" i="6" s="1"/>
  <c r="F33" i="6"/>
  <c r="H33" i="6" s="1"/>
  <c r="F32" i="6"/>
  <c r="G32" i="6" s="1"/>
  <c r="F31" i="6"/>
  <c r="G31" i="6" s="1"/>
  <c r="F30" i="6"/>
  <c r="H30" i="6" s="1"/>
  <c r="F29" i="6"/>
  <c r="G29" i="6" s="1"/>
  <c r="F28" i="6"/>
  <c r="H28" i="6" s="1"/>
  <c r="F27" i="6"/>
  <c r="H27" i="6" s="1"/>
  <c r="F26" i="6"/>
  <c r="H26" i="6" s="1"/>
  <c r="F25" i="6"/>
  <c r="H25" i="6" s="1"/>
  <c r="F24" i="6"/>
  <c r="G24" i="6" s="1"/>
  <c r="F23" i="6"/>
  <c r="G23" i="6" s="1"/>
  <c r="C36" i="6"/>
  <c r="C35" i="6"/>
  <c r="C34" i="6"/>
  <c r="C33" i="6"/>
  <c r="C32" i="6"/>
  <c r="C31" i="6"/>
  <c r="C30" i="6"/>
  <c r="C29" i="6"/>
  <c r="C28" i="6"/>
  <c r="C27" i="6"/>
  <c r="C26" i="6"/>
  <c r="C25" i="6"/>
  <c r="C24" i="6"/>
  <c r="C23" i="6"/>
  <c r="B36" i="6"/>
  <c r="I36" i="6" s="1"/>
  <c r="B35" i="6"/>
  <c r="I35" i="6" s="1"/>
  <c r="B34" i="6"/>
  <c r="I34" i="6" s="1"/>
  <c r="B33" i="6"/>
  <c r="I33" i="6" s="1"/>
  <c r="B32" i="6"/>
  <c r="I32" i="6" s="1"/>
  <c r="B31" i="6"/>
  <c r="I31" i="6" s="1"/>
  <c r="B30" i="6"/>
  <c r="I30" i="6" s="1"/>
  <c r="B29" i="6"/>
  <c r="I29" i="6" s="1"/>
  <c r="B28" i="6"/>
  <c r="I28" i="6" s="1"/>
  <c r="B27" i="6"/>
  <c r="I27" i="6" s="1"/>
  <c r="B26" i="6"/>
  <c r="I26" i="6" s="1"/>
  <c r="B25" i="6"/>
  <c r="I25" i="6" s="1"/>
  <c r="B24" i="6"/>
  <c r="I24" i="6" s="1"/>
  <c r="B23" i="6"/>
  <c r="I23" i="6" s="1"/>
  <c r="A36" i="6"/>
  <c r="A35" i="6"/>
  <c r="A34" i="6"/>
  <c r="A33" i="6"/>
  <c r="A32" i="6"/>
  <c r="A31" i="6"/>
  <c r="A30" i="6"/>
  <c r="A29" i="6"/>
  <c r="A28" i="6"/>
  <c r="A27" i="6"/>
  <c r="A26" i="6"/>
  <c r="A25" i="6"/>
  <c r="A24" i="6"/>
  <c r="A23" i="6"/>
  <c r="I18" i="6"/>
  <c r="F22" i="6"/>
  <c r="G22" i="6" s="1"/>
  <c r="C22" i="6"/>
  <c r="B22" i="6"/>
  <c r="I22" i="6" s="1"/>
  <c r="A22" i="6"/>
  <c r="B10" i="6"/>
  <c r="G35" i="6" l="1"/>
  <c r="H29" i="6"/>
  <c r="G30" i="6"/>
  <c r="G28" i="6"/>
  <c r="G33" i="6"/>
  <c r="G34" i="6"/>
  <c r="H36" i="6"/>
  <c r="G25" i="6"/>
  <c r="G26" i="6"/>
  <c r="G27" i="6"/>
  <c r="H23" i="6"/>
  <c r="H31" i="6"/>
  <c r="H22" i="6"/>
  <c r="H24" i="6"/>
  <c r="H32" i="6"/>
</calcChain>
</file>

<file path=xl/sharedStrings.xml><?xml version="1.0" encoding="utf-8"?>
<sst xmlns="http://schemas.openxmlformats.org/spreadsheetml/2006/main" count="467" uniqueCount="254">
  <si>
    <t>Tipo</t>
  </si>
  <si>
    <t>Num</t>
  </si>
  <si>
    <t>Proceso</t>
  </si>
  <si>
    <t>Responsable</t>
  </si>
  <si>
    <t>Descripción</t>
  </si>
  <si>
    <t>Actividad</t>
  </si>
  <si>
    <t>Plan de Riesgos de Gestión</t>
  </si>
  <si>
    <t>Gestión Contractual</t>
  </si>
  <si>
    <t>Asistencia Tecnica</t>
  </si>
  <si>
    <t>Comunicaciones</t>
  </si>
  <si>
    <t>Plan de Riesgos de Corrupción</t>
  </si>
  <si>
    <t>Atención al Ciudadano</t>
  </si>
  <si>
    <t>Gestión de la Mejora Continua</t>
  </si>
  <si>
    <t>Secretaría General</t>
  </si>
  <si>
    <t>Secretaría de la Función Pública</t>
  </si>
  <si>
    <t>Planificación del Desarrollo Institucional</t>
  </si>
  <si>
    <t>Fortalecimiento Territorial</t>
  </si>
  <si>
    <t>Secretaría de Gobierno</t>
  </si>
  <si>
    <t>Integración Regional</t>
  </si>
  <si>
    <t>Secretaría de Integración Regional</t>
  </si>
  <si>
    <t>Gestión Documental</t>
  </si>
  <si>
    <t>Gestión de Cooperación</t>
  </si>
  <si>
    <t>Secretaría de Cooperación y Enlace Institucional</t>
  </si>
  <si>
    <t>Gestión del Bienestar y Desempeño del Talento Humano</t>
  </si>
  <si>
    <t>Promoción de la Competitividad y Desarrollo Económico Sostenible</t>
  </si>
  <si>
    <t>Oficina de Control Interno Disciplinario</t>
  </si>
  <si>
    <t>Gestión Jurídica</t>
  </si>
  <si>
    <t>Secretaría Jurídica</t>
  </si>
  <si>
    <t>Promoción del Desarrollo Social</t>
  </si>
  <si>
    <t>Promoción de Ciencia, Tecnología e Innovación</t>
  </si>
  <si>
    <t>Gestión Financiera</t>
  </si>
  <si>
    <t>Secretaría de Hacienda</t>
  </si>
  <si>
    <t>Secretaría de Salud</t>
  </si>
  <si>
    <t>Secretaría de Educación</t>
  </si>
  <si>
    <t>Evaluación y Seguimiento</t>
  </si>
  <si>
    <t>Oficina de Control Interno</t>
  </si>
  <si>
    <t>Promoción del Desarrollo de Salud</t>
  </si>
  <si>
    <t>Direccionamiento Estratégico y Articulación Gerencial</t>
  </si>
  <si>
    <t>Secretaría de Planeación</t>
  </si>
  <si>
    <t>Gestión Tecnológica</t>
  </si>
  <si>
    <t>Seguridad y Salud en el Trabajo</t>
  </si>
  <si>
    <t>Gestión de los Ingresos</t>
  </si>
  <si>
    <t>Promoción del Transporte y la Movilidad</t>
  </si>
  <si>
    <t>Gestión de Recursos Físicos</t>
  </si>
  <si>
    <t>Promoción del Desarrollo Educativo</t>
  </si>
  <si>
    <t>Secretaría</t>
  </si>
  <si>
    <t>Porcentaje Avance (estimado)</t>
  </si>
  <si>
    <t>Secretaría de Agricultura y Desarrollo Rural</t>
  </si>
  <si>
    <t>Secretaría del Ambiente</t>
  </si>
  <si>
    <t>Secretaría de Competitividad y Desarrollo Económico</t>
  </si>
  <si>
    <t>Secretaría de Ciencia, Tecnología e Innovación</t>
  </si>
  <si>
    <t>Secretaría de Desarrollo e Inclusión Social</t>
  </si>
  <si>
    <t>Secretaría de Hábitat y Vivienda</t>
  </si>
  <si>
    <t>Secretaría de Minas, Energía y Gas</t>
  </si>
  <si>
    <t>Secretaría de la Mujer y Equidad de Género</t>
  </si>
  <si>
    <t>Secretaría de las Tecnologías de la Información y las Comunicaciones</t>
  </si>
  <si>
    <t>Secretaría de Transporte y Movilidad</t>
  </si>
  <si>
    <t>Unidad Administrativa Especial para la Gestión del Riesgo</t>
  </si>
  <si>
    <t>Secretaría de Prensa y Comunicaciones</t>
  </si>
  <si>
    <t>Alta Consejería para la Felicidad y Bienestar</t>
  </si>
  <si>
    <t>PORCENTAJE DE AVANCE CONSOLIDADO</t>
  </si>
  <si>
    <t>Plan de Acción de Riesgos</t>
  </si>
  <si>
    <t>Riesgos</t>
  </si>
  <si>
    <t>Número de Actividades</t>
  </si>
  <si>
    <t>% de avance (estimado)</t>
  </si>
  <si>
    <t>Meta</t>
  </si>
  <si>
    <t>% actividades con seguimientos</t>
  </si>
  <si>
    <t>CONCLUSIONES</t>
  </si>
  <si>
    <r>
      <t xml:space="preserve">                      </t>
    </r>
    <r>
      <rPr>
        <sz val="12"/>
        <color indexed="10"/>
        <rFont val="Calibri"/>
        <family val="2"/>
      </rPr>
      <t xml:space="preserve">     </t>
    </r>
  </si>
  <si>
    <t>EVALUACION Y SEGUIMIENTO</t>
  </si>
  <si>
    <t>Versión: 01</t>
  </si>
  <si>
    <t>VERIFICACIÓN PLANES DE ACCIÓN DE RIESGOS POR PROCESO</t>
  </si>
  <si>
    <t>Resumen de los planes de acción de riesgos</t>
  </si>
  <si>
    <t># Actividades</t>
  </si>
  <si>
    <t>Fecha asignación</t>
  </si>
  <si>
    <t>Fecha de compromiso</t>
  </si>
  <si>
    <t>Texto de seguimiento</t>
  </si>
  <si>
    <t>Primera Verificación</t>
  </si>
  <si>
    <t>Segunda Verificación</t>
  </si>
  <si>
    <t># seguimientos</t>
  </si>
  <si>
    <t>Resultado</t>
  </si>
  <si>
    <t>INFORMACIÓN GENERAL DEL PROCESO</t>
  </si>
  <si>
    <t>Proceso:</t>
  </si>
  <si>
    <t>Secretaría Líder:</t>
  </si>
  <si>
    <t>Secretarías que lo integran:</t>
  </si>
  <si>
    <t>Secretarías que cumplen lineamientos:</t>
  </si>
  <si>
    <t>Objetivo de la evaluación:</t>
  </si>
  <si>
    <t>Alcance de la evaluación:</t>
  </si>
  <si>
    <t>Verificación</t>
  </si>
  <si>
    <t>VERIFICACIÓN</t>
  </si>
  <si>
    <t>RESULTADOS DE LA VERIFICACIÓN DEL PLAN DE ACCIÓN DE RIESGOS</t>
  </si>
  <si>
    <t>Primera</t>
  </si>
  <si>
    <t>Segunda</t>
  </si>
  <si>
    <t>Eficaz</t>
  </si>
  <si>
    <t>No Eficaz</t>
  </si>
  <si>
    <t>En Ejecución</t>
  </si>
  <si>
    <t>% esperado verificación</t>
  </si>
  <si>
    <t>PLANES DE ACCIÓN DE RIESGOS</t>
  </si>
  <si>
    <t>DETALLE PLANES DE ACCIÓN DE RIESGOS POR SECRETARÍA</t>
  </si>
  <si>
    <t>Verificado por:</t>
  </si>
  <si>
    <t>Firma:</t>
  </si>
  <si>
    <t>Fecha:</t>
  </si>
  <si>
    <t>Código: EV-SEG-FR-052</t>
  </si>
  <si>
    <t>Fecha de Aprobación:   15/08/2019</t>
  </si>
  <si>
    <t>Cesar Augusto Carrillo Vega</t>
  </si>
  <si>
    <t>Maria Ruth Hernandez Martinez</t>
  </si>
  <si>
    <t>Omar Augusto Clavijo Clavijo</t>
  </si>
  <si>
    <t>Roberto Mario Ochoa Uribe</t>
  </si>
  <si>
    <t>Ana Lucia Restrepo Escobar</t>
  </si>
  <si>
    <t>Jeimmy Sulgey Villamil Buitrago</t>
  </si>
  <si>
    <t>Jorge Luis Trujillo Alfaro</t>
  </si>
  <si>
    <t>Juan Carlos Barragan Suarez</t>
  </si>
  <si>
    <t>RIESGO: Desviaciòn de recursos a grupos de poblacion en particular y no a los focalizados por intereses personales. DESCRIPCIÓN: Puede suceder que los programas ofertados por las Secretarías beneficien a poblaciones no priorizadas</t>
  </si>
  <si>
    <t>RIESGO: Posibilidad de recibir o solicitar cualquier dádiva durante la asistencia técnica DESCRIPCIÓN: Puede suceder que durante la asistencia técnica se hagan cobros adicionales no reglamentarios</t>
  </si>
  <si>
    <t>RIESGO: Ausencia de rendición de cuentas en tema estratégicos de la Administración Departamental DESCRIPCIÓN: Puede suceder que la información de rendicion de cuentas se realice de manera sesgada, con el fin de dilatar o disuadir el control ciudadano con fines particulares</t>
  </si>
  <si>
    <t>RIESGO: Posibilidad de obtener un beneficio económico por alteración en la nómina de la planta de las Instituciones Educativas DESCRIPCIÓN: Puede suceder que ingresen novedades con información no veraz o se asignen valores salariales que no estén soportados adecuadamente</t>
  </si>
  <si>
    <t>RIESGO: Reportar un mayor número de estudiantes beneficiados con el servicio de transporte y alimentación escolar para favorecimiento particular o de terceros DESCRIPCIÓN: Puede suceder que se pague un mayor número de raciones o de sevicios de transporte escolar por falta de controles</t>
  </si>
  <si>
    <t>RIESGO: Dilatar un trámite asociado a los servicios de salud, una información o servicio con el fin de obtener un beneficio particular DESCRIPCIÓN: Puede suceder que se busque entorpecer o no concluir o acelerar un trámite o servicio para obtener un beneficio</t>
  </si>
  <si>
    <t>RIESGO: Posibilidad de recibir o solicitar cualquier dadiva para celebrar un contrato sin el lleno de los requisitos legales DESCRIPCIÓN: Puede suceder que se manipulen y se omitan requisitos legales en los procesos contractuales</t>
  </si>
  <si>
    <t>RIESGO: Posibilidad de recibir o solicitar cualquier dadiva para favorecer al contratista en la ejecución contractual. DESCRIPCIÍON: Puede suceder que no se reciba el objeto contractual de conformidad a las especificaciones por beneficio personal, o del contratista</t>
  </si>
  <si>
    <t>RIESGO: Limitar el control social en los servicios de salud para obtener un beneficio DESCRIPCIÓN: Puede suceder que no se promueva y coarte la participación de la ciudadanía en el ejercicio del control social</t>
  </si>
  <si>
    <t>RIESGO: Solicitar y recibir dádivas para agilizar o realizar trámites o servicios administrativos relacionados con los servicios de transporte y movilidad. DESCRIPCIÓN: Puede suceder que se realicen cobros no autorizados para efectuar y agilizar trámites o servicios, sin el lleno de los requisitos legales, por parte de un servidor público en provecho propio o de un tercero.</t>
  </si>
  <si>
    <t>RIESGO: Solicitar y recibir dádivas para dilatar los procesos contravencionales en primera o segunda instancia relacionados con los servicios de transporte y movilidad. DESCRIPCIÓN: Puede suceder que se realicen cobros no autorizados para dilatar el trámite con el propósito de obtener el vencimiento de términos o prescripción de las ordenes de comparendo</t>
  </si>
  <si>
    <t>RIESGO: Uso ilegal y manipulación indebida de las plataformas tecnológicas o sistemas de información relacionados con lo servicios de transporte y movilidad. DESCRIPCIÓN: Puede suceder que se realice un inadecuado manejo de la información en las plataformas tecnológicas, con el fin de favorecer a un usuario que realiza trámites y servicios de transito o es objeto de proceso de cobro coactivo (Contravencional)</t>
  </si>
  <si>
    <t>RIESGO: Pérdida intencional u ocultamiento de la información contenida en los expedientes de los usuarios o infractores de tránsito. DESCRIPCIÓN: Puede suceder que se oculte o desaparezca información de forma intencional con el fin de favorecer o afectar a un usuario o a un tercero interesado.</t>
  </si>
  <si>
    <t>RIESGO: Posibilidad de que se distribuya erradamente el ingreso con destinación especifica para favorecer un tercero DESCRIPCIÓN: Puede suceder que al momento de distribuir el recaudo se omita un destinación</t>
  </si>
  <si>
    <t>Consolidar y publicar en la página web de la Gobernación, el plan de asistencia técnica con sus seguimientos periódicos para el conocimiento de la ciudadanía</t>
  </si>
  <si>
    <t>Socialización del procedimiento a los funcionarios de la Gobernación para aplicación del procedimiento de asistencia tecnica</t>
  </si>
  <si>
    <t>Angela Andrea Forero Mojica</t>
  </si>
  <si>
    <t>Hacer seguimiento a los denominados pagos observados y tomar las medidas necesarias para reducirlos.</t>
  </si>
  <si>
    <t>Realizar seguimiento a los roles de los usuarios en el sistema incluyendo a los que hacen parte de la cadena de gestión, específicamente los coordinadores de planta que como usuarios del sistema no tienen restricciones para modificación de la información.</t>
  </si>
  <si>
    <t>Activación del Control de Planta en el aplicativo Humano.</t>
  </si>
  <si>
    <t>Estandarizar e implementar procedimiento para la Autorización, Asignación, reporte y verificación de las horas extras del personal Docente, Directivo Docente y Administrativos.</t>
  </si>
  <si>
    <t>Ampliar el desarrollo de la herramienta Over Time con el fin de controlar la adecuada distribución del total de horas extras, es decir que sean asignadas equitativamente entre el personal.</t>
  </si>
  <si>
    <t>Omar Hernando Alfonso Rincón</t>
  </si>
  <si>
    <t>Garntizar la entrega adecuada a los titulares de derechos.</t>
  </si>
  <si>
    <t>Efectuar visitas de verificación a las IED</t>
  </si>
  <si>
    <t>Cruce de información mensual con datos SIMAT</t>
  </si>
  <si>
    <t>Restrición de pago cruce SIMAT.</t>
  </si>
  <si>
    <t>Nelsy Yazmin Cajamarca Suarez</t>
  </si>
  <si>
    <t>Realizar socializaciones con la ciudadania para divulgar los protocolos en atencion de tramites, tiempos y costos.</t>
  </si>
  <si>
    <t>Reaizar seguimiento a la actualización de tramites en el SUIT</t>
  </si>
  <si>
    <t>Edison Huertas Bustos</t>
  </si>
  <si>
    <t>Revisión aleatoria a los expedientes contratuales fisicos para asegurar el cumplimiento de requisitos legales.</t>
  </si>
  <si>
    <t>Realizar capacitación a los actores de la Gestión Contractual sobre requisitos para suscripción de contratos</t>
  </si>
  <si>
    <t>Revisión aleatoria a los expedientes contratuales publicdos en el SECOP para asegurar el cumplimiento de requisitos legales.</t>
  </si>
  <si>
    <t>Continuar con las sesiones del comité de contratación donde se asegure la adecuada y pertinente adquisicion de bienes y servicios con el cumplimiento de requisitos legales</t>
  </si>
  <si>
    <t>Capacitar a los supervisores de contratos para fomentar el seguimiento riguroso a las obligaciones de los contratistas</t>
  </si>
  <si>
    <t>Revisión aleatoria a los expedientes contratuales para asegurar el cumplimiento de oblagaciones de los contratistas</t>
  </si>
  <si>
    <t>Revisar la ejecución contractual en auditorias internas a la gestión</t>
  </si>
  <si>
    <t>Yoana Marcela Aguirre Torres</t>
  </si>
  <si>
    <t>Fortalecer el acompañamiento a las organizaciones sociales</t>
  </si>
  <si>
    <t>Continuar verificando la publicacion de las convocatorias de representandte de las asociaciones de usuarios.</t>
  </si>
  <si>
    <t>Promover espacios de participación establecidos en la norma y capacitaciones en control social</t>
  </si>
  <si>
    <t>Coordinar conjuntamente con el concesionario acciones encaminadas a difundir ampliamente a través de los medios de comunicación de la Secretaria de Transporte y Movilidad la advertencia a los usuarios de no acudir a tramitadores, para gestionar sus trámites ante la Secretaria.</t>
  </si>
  <si>
    <t>Seguimientos trimestral en las Sedes Operativas del tiempo de respuesta de los trámites y servicios que presta la Secretaria.</t>
  </si>
  <si>
    <t>Seguimiento mensual a PQRS relacionadas con trámites y servicios, prestados por el Concesionario, en cumplimiento de sus obligaciones contractuales.</t>
  </si>
  <si>
    <t>Seguimientos aleatorios a las diferentes Sedes Operativas de Tránsito para verificar el cumplimiento de las obligaciones contractuales del concesionario.</t>
  </si>
  <si>
    <t>Cristobal Sierra Sierra</t>
  </si>
  <si>
    <t>Seguimiento aleatorio a los procesos contravencionales en sus diferentes instancias.</t>
  </si>
  <si>
    <t>En coordinación entre la Dirección de Servicios de la Secretaría de Transporte y Movilidad, la Jefe de Oficina de Coordinación de Sedes Opertaivas y la Interventoría a los contratos de concesión, efectuar trimestralmente la revisión aleatoria de las bases de datos del RNI</t>
  </si>
  <si>
    <t>Solicitar al Concesionario Circulemos Cundinamarca 2015, la habilitación de un usuario para consulta, con el objeto de ingresar al Módulo de Auditoría en la Plataforma Tecnológica, para descargar reportes.</t>
  </si>
  <si>
    <t>Verificar el cumplimiento del procedimiento del concesionario Circulemos Cundinamarca 2015 para la asignación o cambio de contraseñas para el acceso a las bases de datos locales.</t>
  </si>
  <si>
    <t>Se evidencia la solicitud al Concesionario Circulemos Cundinamarca 2015, para la creación de un usuario para consulta, con el objeto de ingresar al Módulo de Auditoría en la Plataforma Tecnológica.</t>
  </si>
  <si>
    <t>Seguimientos aleatorios trimestrales a la trazabilidad para el préstamo de documentos o expedientes, tanto en las diferentes Sedes Operativas de Tránsito como en las dependencias de la Dirección de Servicios.</t>
  </si>
  <si>
    <t>Verificar el cumplimiento del procedimiento para el manejo y préstamo de documentos y expedientes de los diferentes procesos por infracciones de tránsito al concesionario Siett Cundinamarca .</t>
  </si>
  <si>
    <t>Verificar la actualización del inventario documental por parte del concesionario Siett Cundinamarca.</t>
  </si>
  <si>
    <t>Revisión semestral del cumplimiento de la norma a traves de las ejecuciones presupuestales</t>
  </si>
  <si>
    <t>Soporte bancario del ingreso, districuión a traves de la matriz, y registro de la distribución en SAP. Los registros de estas actividades reposan direccion tesorería</t>
  </si>
  <si>
    <t>Yeimy Yadira Cañon Salazar</t>
  </si>
  <si>
    <t>Luis Armando Rojas Quevedo</t>
  </si>
  <si>
    <t>Realizar seguimiento a las entregas de las ayudas generadas a los beneficiarios.</t>
  </si>
  <si>
    <t xml:space="preserve">Realizar seguimiento a las entregas de las ayudas generadas a los beneficiarios. </t>
  </si>
  <si>
    <t>Revisión del formato M-PDDS-FR-002</t>
  </si>
  <si>
    <t>Jhadir Gilberto Martinez Rojas</t>
  </si>
  <si>
    <t>Natalia Carolina Tafur Merchán</t>
  </si>
  <si>
    <t>Karen Lizeth Bachiller Martínez</t>
  </si>
  <si>
    <t>Se observa acta de reunión comité primario de la Secretaría de Desarrollo e Inclusión Social el día 18/07/2019. En uno de los puntos se menciona que el secretario revisa los formatos, plantillas y registro fotográfico de las entregas que se han realizado hasta la fecha a la comunidad. De acuerdo al planteamiento de la actividad y lo establecido como "evidencia" en la actividad, los soportes adjuntos no evidencian avance o cumplimiento de la misma.</t>
  </si>
  <si>
    <t>Se evidencia 1) Documento técnico en el que se plantea el problema e iniciativas de solución para el "ALTO DEFICIT CUANTITATIVO DE VIVIENDA RURAL EN LOS MUNICIPIOS DE CUNDINAMARCA", el documento no tiene fecha de elaboración, 2) Documento técnico en el que se plantea el problema e iniciativas de solución para el "CONDICIONES INADECUADAS DE HABITABILIDAD DE VIVIENDAS RURALES EN LOS MUNICIPIOS DE CUNDINAMARCA.", el documento no tiene fecha de elaboración. De acuerdo al planteamiento de la actividad y lo establecido como "evidencia" en la actividad, los soportes adjuntos no evidencian avance o cumplimiento de la misma.</t>
  </si>
  <si>
    <t>Se evidencian 9 actas de las actividades realizadas en los municipios de Cabrera, Guatavita, Granada, Mosquera, San Bernardo, Nocaima, Supatá, Zipaquirá y Nimaima, realizadas entre el 17 y 31 de julio de 2019. Conforme al planteamiento de la "evidencia" planteada en la formulación de la actividad solo se tienen en cuenta estas evidencias. No obstante se menciona que se observa circular de fecha 05 de junio de 2019 con asunto "Fortalecimiento de la actividad artesanal de las mujeres en los municipios priorizados del Departamento de Cundinamarca, mediante la ejecución de actividades de asistencia técnica integral relacionadas con diseño, producción y comercialización, para la participación de unidades productivas en Expo Artesanías 2019." Para el documento "INFORME SELECCIÓN DE UNIDADES PRODUCTIVAS DE MUJERES Y ORGANIZACIONES PARA SU PARTICIPACIÓN EN LA XXII FERIA INTERNACIONAL AGROPECUARIA Y DE INDUSTRIAS AFINES – AGROEXPO 2019" no se puede identificar fecha de elaboración. Los documentos adjuntos con fecha de elaboración anterior a fecha de asignación de la actividad no se tienen en cuenta en esta verificación.</t>
  </si>
  <si>
    <t>Se observa 1) acta de reunión adjunta en la primera actividad, la misma no incluye un punto relacionado a la actividad planteada y 2) acta de reunión de fecha 02/08/2019 con objetivo "EVALUAR Y APROBAR PROYECTO DE DECRETO DEPARTAMENTAL PARA EL FOMENTO DE LA ALIMENTACIÓN SALUDABLE EN LOS ENTORNOS ESCOLARES DE CUNDINAMARCA DESDE EL CISACUN TÉCNICO", en el desarrollo de la reunión no se observa que se trate el detalle de la actividad planteada</t>
  </si>
  <si>
    <t>En ejecución</t>
  </si>
  <si>
    <t>No se observa avance para el corte de revisión de avance del plan de lucha contra la corrupción y atención al ciudadano</t>
  </si>
  <si>
    <t>Actividad cerrada como eficaz en la anterior revisión</t>
  </si>
  <si>
    <t>Se observa adjunta certificaciónde fecha 27 de mayo de 2019 listando observaciones correspondientes al mes de mayo de 2019. Se evidencia certificación de fecha 27 de agosto de 2019 con la lista de observados de nómina del mes de agosto (no se evidencian seguimientos del mes de junio ni julio de 2019). Las evidencias presentan evidencia del seguimiento de los observados. No se observa evidencia de las medidas tomadas para reducir el número de observados, es necesario que la Secretaría soporte las medidas tomadas y los resultados en relación a la reducción de observados.</t>
  </si>
  <si>
    <t>Existen correos electrónicos 1) de fecha viernes 28/06/2019 11:09 a.m. con asunto Creación de usuarios sistema HUMANO® enviado por Juan Carlos Medina Lopez a Jahn Alexander Acosta Olaya con el listado de los usuarios creados en el sistema , 2) de fecha martes 9/07/2019 9:23 a.m. con asunto Inactivación de usuario sistema HUMANO enviado por Juan Carlos Medina Lopez a Omar Hernando Alfonso Rincon y Jahn Alexander Acosta Olaya informando los usuarios que se inactivan.</t>
  </si>
  <si>
    <t>Los seguimientos realizados por parte de los responsables mencionan el avance en el estudio técnico a cada una de las Instituciones Educativas de los municipios no certificados de Cundinamarca y los resultados obtenidos. Sin embargo en el seguimiento del 27/ago./2019 se menciona que " es imposible para la Dirección de Personal de Instituciones Educativas activar el CONTROL DE PLANTA en el sistema de información Humano". Se debe tener en cuenta que las el plan de acción de riesgos está orientado a ejecución de ACTIVIDADES DE CONTROL que permitan gestionar el riesgo de corrupción. Con lo observado no se observa avance en la actividad de control planteada. La Secretaría debe tomar medidas para ajustar la ACTIVIDAD DE CONTROL para dar tratamiento al riesgo conforme lo establece la política de administración del riesgo del SIGC.</t>
  </si>
  <si>
    <t>Se observan informes de supervisión asi: 1) de fecha 24 de abril de 2019 (# 1) del tercero BOLSA MERCANTIL DE COLOMBIA, 2) de fecha 27 de mayo de 2019 (# 2) del tercero BOLSA MERCANTIL DE COLOMBIA, y 3) de fecha 03 de julio de 2019 (# 3) del tercero BOLSA MERCANTIL DE COLOMBIA, 4) de fecha 19 de julio de 2019 (# 4) del tercero BOLSA MERCANTIL DE COLOMBIA . Objeto de la operación: DESARROLLAR EL PROGRAMA DE ALIMENTACIÓN ESCOLAR, A TRAVÉS DEL CUAL SE BRINDA UN COMPLEMENTO ALIMENTARIO A NIÑOS, NIÑAS Y ADOLESCENTES REGISTRADOS EN EL SISTEMA INTEGRADO DE MATRÍCULA "SIMAT" DE MUNICIPIOS NO CERTIFICADOS DEL DEPARTAMENTO DE CUNDINAMARCA</t>
  </si>
  <si>
    <t>Se observa cuadro anexo que lista un total de 28 visitas realizadas a 16 municipios. Se evidencia acta de fecha 14,02,2019 (no se tiene en cuenta en la presente verificación dado que es anterior a la fecha de asignación de la actividad). Se observa acta de fecha julio 10 de 2019  al municipio de Guaduas con objetivo de reunión "Atender situaciones presentadas en el Municipio de Guaduas". Se listan 28 visitas realizadas de las cuales se adjunta evidencia de una sola. Es importante tener en cuenta que en la actividad formulada se menciona como evidencia "Actas de verificación de visitas" las cuales no se adjunta o se menciona en que lugar reposan para su respectiva consulta.</t>
  </si>
  <si>
    <t>Se observan 5 archivos que contienen información por sede de la cantidad de beneficiarios y los totales (febrero, marzo, mayo, junio, julio). Los cuadro presentado no emiten conclusión respecto al cruce realizado y lo evidenciado.</t>
  </si>
  <si>
    <t>Aplica el seguimiento realizado para la anterior actividad. Se adjunta cuadro excel del mes de julio, no se observan conclusiones en relación a la restricción de pago cruce SIMAT</t>
  </si>
  <si>
    <t>Conforme a lo esperado de la gestión de los riesgos de corrupción, las actividades de control están enfocadas a dar tratamiento al riesgo residual, para este caso, si la socialización es la información disponible en el SUIT de cada trámite, entonces, es un contro existente que no es válido como actividad de control, por tal motivo se considera que no se da gestión al riesgo de corrupción.</t>
  </si>
  <si>
    <t>Se observa informe de avance en actualización o inscipción de trámites en el SUIT a junio de 2019.</t>
  </si>
  <si>
    <t>Se observa cirdular 0017 de fecha 24 julio 2019 con asunto: AUDITORÍA INTERNA PROCESO DE GESTIÓN CONTRACTUAL 2018 - PRIMER SEMESTRE 2019. La actividad se encuentra en ejecución, es necesario adjuntar "Informe de revisión" conforme a lo formulado en la actividad para soportar avance</t>
  </si>
  <si>
    <t>Se observan listados de asistencia de evento realizado el 14 de junio de 2019 "capacitación a superviores" es necesario que los responsables evidencien que la capacitación incluye el tema mencionado en la actividad " capacitación a los actores de la Gestión Contractual sobre requisitos para suscripción de contratos "</t>
  </si>
  <si>
    <t xml:space="preserve">Se observa correo electrónico de fecha jueves 18/07/2019 10:25 a.m. enviado por Roberto Mario Ochoa Uribe a Viviana Quevedo Beltran ; Luis Ricardo Redondo Navarrete; Myriam Antonieta Caldas Zarate ; Diego Mauricio Lara Abella; Ligia Marlen Sanchez Otalora; Zamir Hernan Silva Zabala ; Sandra Karime Martinez Sarmiento ; Edinson Jair Velasquez Acosta; Eddna Vanessa Nuñez Ordoñez ; German Enrique Gomez Gonzalez ; Jose Joaquin Hernandez Baquero. El asunto del correo mencionado "auditorias contratación".  En el cuerpo del correo se menciona como uno de los puntos a tener en cuenta en las auditoría "4. Publicación en el SECOP."
Es necesario que los responsables de la actividad adjunten "Informe de revisión" una vez se de desarrollo a la auditoría planteada para dar cumplimiento a la actividad propuesta.
</t>
  </si>
  <si>
    <t>Se observan listados de asistencia de evento realizado el 14 de junio de 2019 "capacitación a superviores"</t>
  </si>
  <si>
    <t>Se observa actas de verificación en sedes operativas con objetivo de verificar el tiempo de respuesta de los trámites conforme a la definición de cada uno: 1) Cajica de fecha 25 de junio de 2019, 2) Villeta de fecha 19 de junio de 2019, 3) Caqueza de fecha 20 de junio de 2019, 4) Chocontá de fecha 9 de junio 2019, 5) La Calera de fecha 18 de junio de 2019.  Se debe tener en cuenta la evidencia en la formulación de la actividad: se observan solo actas, quedan pedientes informes y matriz de tramites actualizada</t>
  </si>
  <si>
    <t>Se observa archivos de seguimiento a PQRS de los meses de mayo, junio y julio</t>
  </si>
  <si>
    <t xml:space="preserve">En la verificación realizada se tienen en cuenta únicamente los soportes con fecha posterior a la asignación de la actividad. Se observan adjuntos informes de interventoria del contratista JAHV McGregor S.A.S a:  circulemos del mes de abril, mayo y junio; SIETT del mes de abril, mayo y junio.  </t>
  </si>
  <si>
    <t>Se observan correos electrónicos de fecha: 1) martes 18/06/2019 11:48 a.m enviado por Yasid Jasbeidy Pinilla Miranda con asunto Inventario y Estado Actual Procesos Segunda Instancia Mayo, 2) jueves 20/06/2019 4:03 p.m. enviado por Yasid Jasbeidy Pinilla Miranda con asunto Inventario y estado actual  de los procesos contravencionales de primera Instancia Mayo 2019, 3)  martes 16/07/2019 3:10 p.m. enviado por Yasid Jasbeidy Pinilla Miranda con asuntoInventario, Seguimiento y Estado Actual Procesos Segunda Instancia a Junio 30, 4) lunes 22/07/2019 8:19 a.m. enviado por Yasid Jasbeidy Pinilla Miranda con asunto Inventario y estado actual  de los procesos contravencionales de primera Instancia a Junio 2019, 5) lunes 26/08/2019 10:19 a.m enviado por Yasid Jasbeidy Pinilla Miranda con asunto Inventario, Seguimiento y Estado Actual Procesos Segunda Instancia a Julio 30, 6) lunes 26/08/2019 10:30 a.m. enviado por Yasid Jasbeidy Pinilla Miranda con asunto Inventario y estado actual  de los procesos contravencionales de primera Instancia a Julio 2019. Acta de reunión de fecha 27 de junio de 2019 con objetivo de reunión "Inventario, seguimiento, reparto y entrega de expedientes pendientes de surtir  la Segunda Instancia</t>
  </si>
  <si>
    <t>Se observa acta de reunión de fecha 25 de junio de 2019 con objetivo "SEGUIMIENTO A LA BASE DE DATOS DE INFRACTORES DE LA SECRETARÍA DE TRANSPORTE Y MOVILIDAD DE CUNDINAMARCA CORRESPONDIENTE AL II TRIMESTRE DEL AÑO 2019"</t>
  </si>
  <si>
    <t>Se observa correo copia de correo electrónico enviado por Yeimy Perez Sanmiguel (interventoria a consorcio Circulemos: JAHV McGregor S.A.S.) con asunto "Re: Solicitud de información" el 15 de mayo de 2019 en el que se menciona que no se observa incocnsistencia en creación o modificación de usuarios, que en los informes de gestión se revisa la creación de usuarios y que la actividad se ejecutará por la interventoría de manera mensual. Correos electrónicos de casos (tickets) relacionados a usuarios entre los meses de mayo y julio. Se observa "Informe revisión trimestral sobre el procedimiento para la administración de perfiles en el Sistema de Información de Circulemos" el cual no tiene fecha de elaboración y no se encuentra firmado</t>
  </si>
  <si>
    <t>Se observa documento "INGRESOS CON DESTINACIÓN ESPECÍFICA I SEMESTRE 2019" firmado por el Jefe de Oficina de Análisis Financiero</t>
  </si>
  <si>
    <t>Se evidencia Soporte bancario del ingreso y registro de la distribución en SAP de los meses de junio, julio y agosto</t>
  </si>
  <si>
    <t>No Aplica</t>
  </si>
  <si>
    <t>Secretaría de Desarrollo e Inclusión Social, Secretaría de Educación, Secretaría de Hábitat y Vivienda, Secretaría de Hacienda, Secretaría de la Mujer y Equidad de Género, Secretaría de Salud, Secretaría de Transporte y Movilidad, Secretaría Jurídica</t>
  </si>
  <si>
    <t>Se evidencia avance en la revisión de la ejecución contractual y seguimiento a la publicación de los documentos y actos administrativos en el SECOP</t>
  </si>
  <si>
    <t>Se observan documentos del seguimiento al plan de asistencia técnica en el link http://www.cundinamarca.gov.co/Home/SecretariasEntidades.gc/Secretariadeplaneacion/SecretariadeplaneacionDespliegue/aspoliyplanprog_contenidos/csecreplanea_poliplanyprog_planasistecdep con actualización a segundo trimestre el 21 de noviembre de 2019</t>
  </si>
  <si>
    <t>Se evidencia acta de reunión de fecha 04/07/2019 con objetivo "dar a conocer los lineamientos a los nuevos enlaces para la aplicación de los procedimientos para prestar asistencia técnica", se adjunta listado de asistencia de la reunión descrita en el acta</t>
  </si>
  <si>
    <t xml:space="preserve">Se evidencia la ruta de la publicación trimestral de la información del plan de de desarrollo departamental </t>
  </si>
  <si>
    <t>Se evidencia  informes donde se socializa aspectos importantes se presentan análisis de encuestas ciudadanas de valoración de contenido en visitas a los municipios de Apulo y Albán</t>
  </si>
  <si>
    <t>La dependencia ha cumplido son los seguimientos a los pagos observados, dando con ello cumplimiento a la acción propuesta. Se recomienda ejecutar la acción en forma permanente con el fin de lograr eliminar las dificultades presentadas con los observados, así como acciones adicionales que conduzcan a minimizar el riesgo. También seria conveniente evidenciar la recuperación de la cartera pendiente por esta causa.</t>
  </si>
  <si>
    <t>Mediante correos electrónicos, se evidencia el cumplimiento de la acción relacionada con los seguimientos a los roles de los usuarios del Sistema.</t>
  </si>
  <si>
    <t>No se evidencian acciones que determinen el cumplimiento de la actividad propuesta por la Secretaría de Educación, la cual esta relacionada con la activación de Control de la Planta en el aplicativo Humano Directamente.</t>
  </si>
  <si>
    <t xml:space="preserve">Cumplimiento de las actividades propuestas por la Dependencia </t>
  </si>
  <si>
    <t>Los documentos adjuntos, evidencian el cumplimiento de las acciones conducentes a efectuar pagos correctos a los Operadores de los Contratos de Alimentación Escolar y Transporte de los alumnos de las IED.</t>
  </si>
  <si>
    <t>No se dio cumplimiento a la actividad propuesta, teniendo en cuenta que el compromiso de la entidad para minimizar el riesgo, fue el de subir cada una de las Actas de las 28 visitas realizadas. Solo aparece una.</t>
  </si>
  <si>
    <t>Los documentos subidos como evidencia del cumplimiento de las actividades propuestas, evidencian su cumplimiento. Se recomienda ejecutar la totalidad de la acción, teniendo en cuenta que que no se evidencia el Conclusiones del cruce realizado</t>
  </si>
  <si>
    <t>Mediante Informe firmado por Jorge Enrique Restrepo Mantilla,  se evidencian porcentajes pagados durante los meses comprendidos entre Febrero y Julio de 2019. Es importante tener en cuenta que la actividad propuesta determina como evidencia "Informe Mensual Frente al SIMAT, los cuales no son evidenciados</t>
  </si>
  <si>
    <t>Se evidencian publicaciones en el micrositio de la STM y en las redes sociales de la Gobernación.Se evidencian publicaciones en el micrositio de la STM y en las redes sociales de la Gobernación.</t>
  </si>
  <si>
    <t>Se evidencian actas de reunión, que reflejan el seguimiento a los trámites por parte de la STM, en las sedes operativas. No se evidencia el cumplimiento en la actualización de la matriz de trámites e informes.</t>
  </si>
  <si>
    <t>Se evidencia el seguimiento a las PQRS de los meses de julio, agosto, septiembre, octubre y lo corrido de noviembre de 2019.</t>
  </si>
  <si>
    <t>Se anexan informes de interventoría de la firma HAHV Mc GREGOR, quien realiza el seguimiento al cumplimiento de las obligaciones contractuales en las diferentes sedes operativas.</t>
  </si>
  <si>
    <t>Se evidencian correos electrónicos y actas de seguimiento a los procesos contravencionales y con el informe del inventario y seguimiento en primera y segunda instancia a septiembre de 2019.</t>
  </si>
  <si>
    <t>Se adjunta acta de reunión de fecha 27 de septiembre de 2019, con el objetivo de hacer seguimiento a la bases de datos de infractores de la STM de Cundinamarca, correspondiente al tercer trimestre de 2019. No se evidencian informe de interventoría y supervisión, según se plantea como evidencia del cumplimiento de la actividad.</t>
  </si>
  <si>
    <t>Las evidencias registradas, demuestran el cumplimiento de la Acción propuesta por la dependencia.</t>
  </si>
  <si>
    <t>Se adjunta comunicación del 17/09/2019, dirigida a JHAV Mc GREGOR y al Gerente del Concesionario UT SIETT de Cund., relacionado con el cumplimiento, control y vigilancia de la Ley de Archivo, igualmente se adjunta informe sobre el tema de la firma JAHV mc GREGOR.</t>
  </si>
  <si>
    <t>Se evidencian los mismos registro de la actividad No. 1,. Se adjunta comunicación del 17/09/2019, dirigida a JHAV Mc GREGOR y al Gerente del Concesionario UT SIETT de Cund., relacionado con el cumplimiento, control y vigilancia de la Ley de Archivo, igualmente se adjunta informe sobre el tema de la firma JAHV mc GREGOR.</t>
  </si>
  <si>
    <t>Se evidencian los mismos registros de las anteriores actividades. Se adjunta comunicación del 17/09/2019, dirigida a JHAV Mc GREGOR y al Gerente del Concesionario UT SIETT de Cund., relacionado con el cumplimiento, control y vigilancia de la Ley de Archivo, igualmente se adjunta informe sobre el tema de la firma JAHV mc GREGOR.</t>
  </si>
  <si>
    <t>Se evidencian seguimientos de la actividad programada, se adjunta el primer informe, pendiente el informe del segundo semestre ya que este se vence el  30 de noviembre de 2019.</t>
  </si>
  <si>
    <t>En  los seguimientos, se explica que "La distribución del ingreso corresponde al siguiente porcentaje Conservación medio ambiente 1% FONPET 8.5% Recursos agropecuarios 1% Recueros ordinarios 89.5% Septiembre 2019". Se adjuntan  registros de la ejecución de ingresos de fecha 07/10/2019 y 05/11/2019, así como el extracto de cuenta corriente de los meses de septiembre y octubre de 2019, del Banco Davivienda.</t>
  </si>
  <si>
    <t>Se evidencia que se realizó la socialización de los resultados obtenidos de la auditoria interna de contratación que se planteó para hacer seguimiento a la contratación de las entidades de los niveles centrales y descentralizados del departamento para cada una de las Secretarías, logrando el cumplimiento de lo planteado en la actividad</t>
  </si>
  <si>
    <t>Se evidencia capacitación que fue realizada el 14 de junio de 2019, y se suben soportes de la presentación en la cual se refleja que el tema tratado corresponde al planteado en la actividad</t>
  </si>
  <si>
    <t>Se evidencia que se realizo la socialización de los resultados obtenidos de la auditoria interna de contratación que se planteo para hacer seguimiento a la contratación de las entidades del nivel central y descentralizadas del departamento para cada una de las Secretarías, logrando el cumplimiento de lo planteado en la actividad</t>
  </si>
  <si>
    <t>Se evidencia actas de comité de contratación teniendo en cuenta los procesos contractuales para garantizar la debida adquisición de bienes y servicios</t>
  </si>
  <si>
    <t>Se observan listados de asistencia del evento realizado el 14 de junio de 2019 "capacitación a supervisores", por lo tanto la actividad es cumplida a satisfacción en el primer seguimiento</t>
  </si>
  <si>
    <t>Se evidencia que se realizo la socialización de los resultados obtenidos de la auditoria interna de contratación que se planteo para hacer seguimiento a la contratación de las entidades del nivel central y descentralizadas del departamento para cada una de las Secretarías verificando el cumplimiento de las obligaciones de los contratistas, es decir, se cumple con la actividad propuesta</t>
  </si>
  <si>
    <t>Se evidencia los informes de auditoria planteados dentro de la actividad estipulada para esta acción</t>
  </si>
  <si>
    <t>Se evidencia acta #4 del 19 de julio sobre impulsar experiencias demostrativas en humanización y acta #6 del 17 de septiembre de 2019, relacionada con la estrategia de atención primaria en salud en los municipios y informe de intervenciones colectivas taller política pública de participación social-orientaciones para el desarrollo del componente de educación, formación en el marco de la gestión de la salud pública plan de fecha 23 de septiembre de 2019 y adicionalmente presentan informe encuentro provincial de participación social en salud silvania Cundinamarca del Jueves 7 de Noviembre de 2019, y archivo de excel relacionando el cumplimiento de la meta.</t>
  </si>
  <si>
    <t>Se evidencia mediante formato código M-PDS-OPACS_FR_008, que los siguientes hospital de Carmen de Carupa, hospital de Girardot mediante mercurio 2019320217 convoca para que realicen la reelección del representante de lo usuarios y asamblea general de usuarios y adjuntan acta de posesión # 052 del 16 de septiembre de 2019.</t>
  </si>
  <si>
    <t>Se evidencia presentación en participación social y atención al ciudadano en salud, adjuntan relación de asistencia de 14, 19 de julio y 17 de septiembre de 2019, relacionan cuadro de excel de 44 asistentes, y archivo de excel con cronograma de cumplimiento dirigida a los municipios.</t>
  </si>
  <si>
    <t>Se anexa un informe de gestión trimestral ( abril-junio) del proceso de trámites con fecha 05/07/2019 (sin firma) en el que menciona: " (...)en este momento se está esperando que se surtan las pruebas para puesta en marcha en LÍNEA, toda vez que al finalizar este trimestre (junio de 2019) todos los trámites seleccionados continúan adelantándose de forma presencial y manual por fallas en la plataforma y demás errores que se han presentado".  No se presentan anexos que evidencien el cumplimiento de la actividad programada: Realizar socializaciones con la ciudadanía para divulgar los protocolos en atención de trámites, tiempos y costos</t>
  </si>
  <si>
    <t>No existen soportes que permitan corroborar un seguimiento permanente a la actualización de trámites en SUIT. Posterior al 11/09/2019, se evidencia un acta de fecha 03/05/2019 y un seguimiento al Plan Anticorrupción del primer trimestre de 2019 en el que registra: "Se continúa con los inconvenientes reportados con la firma Evolution, a la fecha (Abril 23 de 2019) el trámite se realiza de forma presencial y manual"</t>
  </si>
  <si>
    <t>se anexa registros de entregas de ayudas a beneficiarios de programas de la secretaría de Desarrollo e Inclusión Social. se cargan actas de entrega de material y registro fotográfico.</t>
  </si>
  <si>
    <t>se aprecia registros fotográficos, pero la evidencia para la ejecución de la actividad hace referencia es a "consolidados de actas de entrega", las cuales no se anexan.</t>
  </si>
  <si>
    <t xml:space="preserve">No se observa avance  en la ejecución de la actividad con posterioridad a la primera verificación del la Oficina de Control Interno . </t>
  </si>
  <si>
    <t>se observa acta de fecha 14 de agosto de 2019, donde se da Revisión del formato M-PDDS-FR-002. se anexa registro fotográfico.</t>
  </si>
  <si>
    <t>Evaluar el nivel de avance de los planes de acción de riesgos de corrupción para el tercer seguimiento del plan de lucha contra la corrupción y de atención al ciudadano</t>
  </si>
  <si>
    <t>Se tienen un totral de 14 planes de acción de riesgos (uno por cada riesgo de corrupción) desglosados en 42 actividades asignadas a 10 dependencias). Se evaluó la ejecución de los planes de acción de riesgos (tratamiento de los riesgos) durante observando que cinco de los planes no alcazaron un 100% de ejecución, esto corresponde a 8 actividades que no se cumplieron en su totalidad. Los planes de acción de menor porcentaje de ejecución corresponde a a los procesos misionales más grandes en el SIGC de la Gobernación, a saber, Promoción del Desarrollo Educativo y Promoción del Desarrollo de Salud, y al proceso de Asistencia Técnica. Se espera que con el resultado de la ejecución de estos planes se observen controles más eficaces a listar en el mapa de riesgos de corrupción de la vigencia 2020</t>
  </si>
  <si>
    <t>Los planes de acción de riesgos observados por Secretarías o Dependencias responsables de la ejecución de actividades permite observar que la Secretaría de Hábitat y Vivienda así como la Secretaría de la Mujer y Equidad de Genero presentan los porcentajes de ejecución más bajos en las actividades asignadas, estos corresponden al proceso de Asistencia Técnica, en el cual se asignaron 1 actividad para cada Secretaría participante en el proceso y que se presenta expuesta con posibilidad de riesgos de corrupción. La Secretaría de Educación tiene un porcentaje de ejecución relativamente bajo, no obstante es importante resaltar que tenía a cargo 9 actividades.</t>
  </si>
  <si>
    <t>- Es pertinente que en las secretarías se entienda evaluen los resultados obtenidos del plan de acción de riersgos en función de los controles mejorados o nuevos logrados durante 2019 y que harán parte del mapa de riesgos de corrupción 2020
- En el planteamiento de las actividades de los planes de acción de riesgos, en algunas ocasiones, se detallan evidencias (o soportes) que se omiten o no son tenidos en cuenta durante la ejecución de la actividad, esto hace ambiguo el reconocimiento de la eficacia de la actividad y los resultados alcanzados con respecto al tratamiento de los riesgos.
- Pese a que el porcentaje de ejecución del plan de acción de riesgos no es bajo, el tratamiento obedece a riesgos de corrupción, por esta razón se debe alcanzar el 100%. Los responsables del plan anticorrupción y atención al ciudadano deberían fortalecer la ejecución del plan de acción de riesgos a fin de evidenciar adecuado tratamiento de los riesgos de corrupción.</t>
  </si>
  <si>
    <t>22 de noviembre de 2019</t>
  </si>
  <si>
    <t>La ejecución de actividades de los 14 riesgos de corrupción durante la vigencia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</si>
</sst>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8" x14ac:knownFonts="1">
    <font>
      <sz val="11"/>
      <color rgb="FF000000"/>
      <name val="Calibri"/>
    </font>
    <font>
      <sz val="11"/>
      <name val="Calibri"/>
      <family val="2"/>
    </font>
    <font>
      <b/>
      <sz val="11"/>
      <name val="Calibri"/>
      <family val="2"/>
    </font>
    <font>
      <b/>
      <sz val="14"/>
      <name val="Calibri"/>
      <family val="2"/>
    </font>
    <font>
      <b/>
      <sz val="13"/>
      <name val="Calibri"/>
      <family val="2"/>
    </font>
    <font>
      <sz val="11"/>
      <name val="Arial"/>
      <family val="2"/>
    </font>
    <font>
      <b/>
      <sz val="11"/>
      <color rgb="FFFFFFFF"/>
      <name val="Calibri"/>
      <family val="2"/>
    </font>
    <font>
      <sz val="11"/>
      <color rgb="FF000000"/>
      <name val="Calibri"/>
      <family val="2"/>
    </font>
    <font>
      <b/>
      <sz val="11"/>
      <color theme="1"/>
      <name val="Calibri"/>
      <family val="2"/>
      <scheme val="minor"/>
    </font>
    <font>
      <sz val="11"/>
      <color rgb="FFFF0000"/>
      <name val="Calibri"/>
      <family val="2"/>
    </font>
    <font>
      <sz val="12"/>
      <color indexed="10"/>
      <name val="Calibri"/>
      <family val="2"/>
    </font>
    <font>
      <b/>
      <sz val="11"/>
      <name val="Calibri"/>
      <family val="2"/>
    </font>
    <font>
      <sz val="10"/>
      <name val="Arial"/>
      <family val="2"/>
    </font>
    <font>
      <b/>
      <sz val="11"/>
      <color rgb="FF000000"/>
      <name val="Calibri"/>
      <family val="2"/>
      <scheme val="minor"/>
    </font>
    <font>
      <sz val="12"/>
      <color theme="1"/>
      <name val="Calibri"/>
      <family val="2"/>
      <scheme val="minor"/>
    </font>
    <font>
      <sz val="11"/>
      <name val="Calibri"/>
      <family val="2"/>
    </font>
    <font>
      <sz val="11"/>
      <name val="Arial"/>
      <family val="2"/>
    </font>
    <font>
      <b/>
      <sz val="11"/>
      <color rgb="FF000000"/>
      <name val="Calibri"/>
      <family val="2"/>
    </font>
    <font>
      <sz val="11"/>
      <color rgb="FF000000"/>
      <name val="Calibri"/>
      <family val="2"/>
    </font>
    <font>
      <b/>
      <sz val="12"/>
      <color theme="1"/>
      <name val="Calibri"/>
      <family val="2"/>
      <scheme val="minor"/>
    </font>
    <font>
      <b/>
      <sz val="14"/>
      <name val="Calibri"/>
      <family val="2"/>
    </font>
    <font>
      <b/>
      <sz val="14"/>
      <color rgb="FF000000"/>
      <name val="Calibri"/>
      <family val="2"/>
    </font>
    <font>
      <b/>
      <sz val="11"/>
      <color rgb="FFFFFFFF"/>
      <name val="Calibri"/>
      <family val="2"/>
    </font>
    <font>
      <sz val="18"/>
      <color rgb="FF000000"/>
      <name val="Calibri"/>
      <family val="2"/>
    </font>
    <font>
      <b/>
      <sz val="13"/>
      <name val="Calibri"/>
      <family val="2"/>
    </font>
    <font>
      <sz val="11"/>
      <color rgb="FF000000"/>
      <name val="Calibri"/>
      <family val="2"/>
      <scheme val="minor"/>
    </font>
    <font>
      <b/>
      <sz val="13"/>
      <color rgb="FF000000"/>
      <name val="Calibri"/>
      <family val="2"/>
    </font>
    <font>
      <sz val="13"/>
      <color rgb="FF000000"/>
      <name val="Calibri"/>
      <family val="2"/>
    </font>
  </fonts>
  <fills count="16">
    <fill>
      <patternFill patternType="none"/>
    </fill>
    <fill>
      <patternFill patternType="gray125"/>
    </fill>
    <fill>
      <patternFill patternType="solid">
        <fgColor rgb="FF70AD47"/>
        <bgColor rgb="FF70AD47"/>
      </patternFill>
    </fill>
    <fill>
      <patternFill patternType="solid">
        <fgColor rgb="FFE2EFDA"/>
        <bgColor rgb="FFE2EFDA"/>
      </patternFill>
    </fill>
    <fill>
      <patternFill patternType="solid">
        <fgColor theme="0"/>
        <bgColor indexed="64"/>
      </patternFill>
    </fill>
    <fill>
      <patternFill patternType="solid">
        <fgColor rgb="FFFFF2CC"/>
        <bgColor indexed="64"/>
      </patternFill>
    </fill>
    <fill>
      <patternFill patternType="solid">
        <fgColor rgb="FFFFE599"/>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9" tint="0.39997558519241921"/>
        <bgColor rgb="FF70AD47"/>
      </patternFill>
    </fill>
    <fill>
      <patternFill patternType="solid">
        <fgColor theme="5" tint="0.39997558519241921"/>
        <bgColor indexed="64"/>
      </patternFill>
    </fill>
    <fill>
      <patternFill patternType="solid">
        <fgColor theme="5" tint="0.39997558519241921"/>
        <bgColor rgb="FF70AD47"/>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39997558519241921"/>
        <bgColor rgb="FFD9D9D9"/>
      </patternFill>
    </fill>
    <fill>
      <patternFill patternType="solid">
        <fgColor theme="4" tint="0.59999389629810485"/>
        <bgColor rgb="FFD9D9D9"/>
      </patternFill>
    </fill>
  </fills>
  <borders count="32">
    <border>
      <left/>
      <right/>
      <top/>
      <bottom/>
      <diagonal/>
    </border>
    <border>
      <left/>
      <right/>
      <top/>
      <bottom/>
      <diagonal/>
    </border>
    <border>
      <left/>
      <right/>
      <top style="thin">
        <color rgb="FFA9D08E"/>
      </top>
      <bottom style="thin">
        <color rgb="FFA9D08E"/>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9" fontId="7" fillId="0" borderId="0" applyFont="0" applyFill="0" applyBorder="0" applyAlignment="0" applyProtection="0"/>
  </cellStyleXfs>
  <cellXfs count="169">
    <xf numFmtId="0" fontId="0" fillId="0" borderId="0" xfId="0" applyFont="1" applyAlignment="1"/>
    <xf numFmtId="0" fontId="0" fillId="3" borderId="0" xfId="0" applyFont="1" applyFill="1"/>
    <xf numFmtId="0" fontId="1" fillId="0" borderId="0" xfId="0" applyFont="1"/>
    <xf numFmtId="0" fontId="0" fillId="0" borderId="0" xfId="0" applyFont="1"/>
    <xf numFmtId="0" fontId="0" fillId="0" borderId="0" xfId="0" applyFont="1"/>
    <xf numFmtId="0" fontId="0" fillId="0" borderId="0" xfId="0" applyFont="1" applyAlignment="1"/>
    <xf numFmtId="0" fontId="6" fillId="2" borderId="2" xfId="0" applyFont="1" applyFill="1" applyBorder="1" applyAlignment="1">
      <alignment horizontal="center"/>
    </xf>
    <xf numFmtId="0" fontId="6" fillId="2" borderId="0" xfId="0" applyFont="1" applyFill="1" applyAlignment="1">
      <alignment horizontal="center"/>
    </xf>
    <xf numFmtId="0" fontId="0" fillId="0" borderId="0" xfId="0" applyFont="1"/>
    <xf numFmtId="0" fontId="0" fillId="0" borderId="0" xfId="0" applyFont="1" applyAlignment="1"/>
    <xf numFmtId="0" fontId="13" fillId="5" borderId="4" xfId="0" applyFont="1" applyFill="1" applyBorder="1" applyAlignment="1">
      <alignment horizontal="center" vertical="center" wrapText="1"/>
    </xf>
    <xf numFmtId="0" fontId="13" fillId="5" borderId="6" xfId="0" applyFont="1" applyFill="1" applyBorder="1" applyAlignment="1">
      <alignment horizontal="center" vertical="center" wrapText="1"/>
    </xf>
    <xf numFmtId="0" fontId="13" fillId="5" borderId="7" xfId="0" applyFont="1" applyFill="1" applyBorder="1" applyAlignment="1">
      <alignment horizontal="center" vertical="center" wrapText="1"/>
    </xf>
    <xf numFmtId="0" fontId="0" fillId="0" borderId="0" xfId="0" applyFont="1" applyFill="1" applyAlignment="1"/>
    <xf numFmtId="0" fontId="0" fillId="0" borderId="3" xfId="0" applyFont="1" applyFill="1" applyBorder="1"/>
    <xf numFmtId="0" fontId="0" fillId="0" borderId="3" xfId="0" applyFont="1" applyFill="1" applyBorder="1" applyAlignment="1"/>
    <xf numFmtId="0" fontId="15" fillId="0" borderId="3" xfId="0" applyFont="1" applyFill="1" applyBorder="1" applyAlignment="1"/>
    <xf numFmtId="0" fontId="16" fillId="0" borderId="3" xfId="0" applyFont="1" applyFill="1" applyBorder="1" applyAlignment="1"/>
    <xf numFmtId="0" fontId="18" fillId="0" borderId="0" xfId="0" applyFont="1" applyFill="1" applyAlignment="1"/>
    <xf numFmtId="0" fontId="17" fillId="11" borderId="13" xfId="0" applyFont="1" applyFill="1" applyBorder="1" applyAlignment="1">
      <alignment horizontal="center" vertical="center"/>
    </xf>
    <xf numFmtId="0" fontId="17" fillId="11" borderId="14" xfId="0" applyFont="1" applyFill="1" applyBorder="1" applyAlignment="1">
      <alignment horizontal="center" vertical="center"/>
    </xf>
    <xf numFmtId="0" fontId="15" fillId="0" borderId="8" xfId="0" applyFont="1" applyFill="1" applyBorder="1" applyAlignment="1"/>
    <xf numFmtId="0" fontId="17" fillId="9" borderId="13" xfId="0" applyFont="1" applyFill="1" applyBorder="1" applyAlignment="1">
      <alignment horizontal="center" vertical="center"/>
    </xf>
    <xf numFmtId="0" fontId="17" fillId="9" borderId="14" xfId="0" applyFont="1" applyFill="1" applyBorder="1" applyAlignment="1">
      <alignment horizontal="center" vertical="center"/>
    </xf>
    <xf numFmtId="0" fontId="0" fillId="0" borderId="17" xfId="0" applyFont="1" applyFill="1" applyBorder="1"/>
    <xf numFmtId="0" fontId="0" fillId="0" borderId="18" xfId="0" applyFont="1" applyFill="1" applyBorder="1"/>
    <xf numFmtId="0" fontId="0" fillId="0" borderId="18" xfId="0" applyFont="1" applyFill="1" applyBorder="1" applyAlignment="1"/>
    <xf numFmtId="0" fontId="0" fillId="0" borderId="13" xfId="0" applyFont="1" applyFill="1" applyBorder="1"/>
    <xf numFmtId="0" fontId="0" fillId="0" borderId="14" xfId="0" applyFont="1" applyFill="1" applyBorder="1"/>
    <xf numFmtId="0" fontId="0" fillId="0" borderId="15" xfId="0" applyFont="1" applyFill="1" applyBorder="1" applyAlignment="1"/>
    <xf numFmtId="0" fontId="0" fillId="0" borderId="19" xfId="0" applyFont="1" applyFill="1" applyBorder="1"/>
    <xf numFmtId="0" fontId="0" fillId="0" borderId="8" xfId="0" applyFont="1" applyFill="1" applyBorder="1"/>
    <xf numFmtId="0" fontId="0" fillId="0" borderId="20" xfId="0" applyFont="1" applyFill="1" applyBorder="1"/>
    <xf numFmtId="0" fontId="0" fillId="0" borderId="17" xfId="0" applyFont="1" applyFill="1" applyBorder="1" applyAlignment="1"/>
    <xf numFmtId="0" fontId="5" fillId="0" borderId="17" xfId="0" applyFont="1" applyFill="1" applyBorder="1" applyAlignment="1"/>
    <xf numFmtId="0" fontId="0" fillId="0" borderId="13" xfId="0" applyFont="1" applyFill="1" applyBorder="1" applyAlignment="1"/>
    <xf numFmtId="0" fontId="15" fillId="0" borderId="19" xfId="0" applyFont="1" applyFill="1" applyBorder="1" applyAlignment="1"/>
    <xf numFmtId="0" fontId="15" fillId="0" borderId="17" xfId="0" applyFont="1" applyFill="1" applyBorder="1" applyAlignment="1"/>
    <xf numFmtId="0" fontId="16" fillId="0" borderId="17" xfId="0" applyFont="1" applyFill="1" applyBorder="1" applyAlignment="1"/>
    <xf numFmtId="0" fontId="15" fillId="0" borderId="13" xfId="0" applyFont="1" applyFill="1" applyBorder="1" applyAlignment="1"/>
    <xf numFmtId="0" fontId="15" fillId="0" borderId="14" xfId="0" applyFont="1" applyFill="1" applyBorder="1" applyAlignment="1"/>
    <xf numFmtId="0" fontId="0" fillId="4" borderId="1" xfId="0" applyFont="1" applyFill="1" applyBorder="1"/>
    <xf numFmtId="0" fontId="0" fillId="12" borderId="3" xfId="0" applyFont="1" applyFill="1" applyBorder="1" applyAlignment="1">
      <alignment horizontal="right" vertical="center" wrapText="1"/>
    </xf>
    <xf numFmtId="0" fontId="22" fillId="2" borderId="0" xfId="0" applyFont="1" applyFill="1" applyAlignment="1">
      <alignment horizontal="center"/>
    </xf>
    <xf numFmtId="0" fontId="18" fillId="3" borderId="0" xfId="0" applyFont="1" applyFill="1"/>
    <xf numFmtId="0" fontId="17" fillId="0" borderId="3" xfId="0" applyFont="1" applyFill="1" applyBorder="1" applyAlignment="1">
      <alignment horizontal="center" vertical="center"/>
    </xf>
    <xf numFmtId="9" fontId="15" fillId="0" borderId="3" xfId="1" applyFont="1" applyFill="1" applyBorder="1" applyAlignment="1"/>
    <xf numFmtId="9" fontId="16" fillId="0" borderId="3" xfId="1" applyFont="1" applyFill="1" applyBorder="1" applyAlignment="1"/>
    <xf numFmtId="9" fontId="15" fillId="0" borderId="14" xfId="1" applyFont="1" applyFill="1" applyBorder="1" applyAlignment="1"/>
    <xf numFmtId="9" fontId="0" fillId="0" borderId="8" xfId="1" applyFont="1" applyFill="1" applyBorder="1" applyAlignment="1"/>
    <xf numFmtId="9" fontId="0" fillId="0" borderId="3" xfId="1" applyFont="1" applyFill="1" applyBorder="1" applyAlignment="1"/>
    <xf numFmtId="9" fontId="5" fillId="0" borderId="3" xfId="1" applyFont="1" applyFill="1" applyBorder="1" applyAlignment="1"/>
    <xf numFmtId="9" fontId="0" fillId="0" borderId="14" xfId="1" applyFont="1" applyFill="1" applyBorder="1" applyAlignment="1"/>
    <xf numFmtId="0" fontId="4" fillId="14" borderId="3" xfId="0" applyFont="1" applyFill="1" applyBorder="1" applyAlignment="1">
      <alignment horizontal="center" vertical="center" wrapText="1"/>
    </xf>
    <xf numFmtId="0" fontId="24" fillId="14" borderId="3" xfId="0" applyFont="1" applyFill="1" applyBorder="1" applyAlignment="1">
      <alignment horizontal="center" vertical="center" wrapText="1"/>
    </xf>
    <xf numFmtId="10" fontId="3" fillId="15" borderId="3" xfId="0" applyNumberFormat="1" applyFont="1" applyFill="1" applyBorder="1" applyAlignment="1">
      <alignment horizontal="center" vertical="center" wrapText="1"/>
    </xf>
    <xf numFmtId="0" fontId="25" fillId="0" borderId="8"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0" fillId="0" borderId="0" xfId="0" applyFont="1" applyAlignment="1">
      <alignment horizontal="left"/>
    </xf>
    <xf numFmtId="14" fontId="0" fillId="0" borderId="8" xfId="0" applyNumberFormat="1" applyFont="1" applyFill="1" applyBorder="1"/>
    <xf numFmtId="14" fontId="0" fillId="0" borderId="3" xfId="0" applyNumberFormat="1" applyFont="1" applyFill="1" applyBorder="1"/>
    <xf numFmtId="14" fontId="0" fillId="0" borderId="3" xfId="0" applyNumberFormat="1" applyFont="1" applyFill="1" applyBorder="1" applyAlignment="1"/>
    <xf numFmtId="14" fontId="0" fillId="0" borderId="14" xfId="0" applyNumberFormat="1" applyFont="1" applyFill="1" applyBorder="1"/>
    <xf numFmtId="0" fontId="0" fillId="13" borderId="3" xfId="0" applyFill="1" applyBorder="1" applyAlignment="1">
      <alignment vertical="center"/>
    </xf>
    <xf numFmtId="0" fontId="0" fillId="13" borderId="3" xfId="0" applyFill="1" applyBorder="1" applyAlignment="1">
      <alignment horizontal="left" vertical="center" wrapText="1"/>
    </xf>
    <xf numFmtId="9" fontId="0" fillId="13" borderId="3" xfId="1" applyFont="1" applyFill="1" applyBorder="1" applyAlignment="1">
      <alignment vertical="center"/>
    </xf>
    <xf numFmtId="0" fontId="0" fillId="13" borderId="3" xfId="0" applyFill="1" applyBorder="1" applyAlignment="1">
      <alignment horizontal="center" vertical="center"/>
    </xf>
    <xf numFmtId="9" fontId="0" fillId="13" borderId="3" xfId="1" applyFont="1" applyFill="1" applyBorder="1" applyAlignment="1">
      <alignment horizontal="center" vertical="center"/>
    </xf>
    <xf numFmtId="0" fontId="0" fillId="4" borderId="1" xfId="0" applyFill="1" applyBorder="1" applyProtection="1">
      <protection hidden="1"/>
    </xf>
    <xf numFmtId="0" fontId="0" fillId="4" borderId="22" xfId="0" applyFill="1" applyBorder="1" applyProtection="1">
      <protection locked="0"/>
    </xf>
    <xf numFmtId="0" fontId="9" fillId="4" borderId="1" xfId="0" applyFont="1" applyFill="1" applyBorder="1" applyAlignment="1" applyProtection="1">
      <alignment horizontal="center" vertical="top" wrapText="1"/>
      <protection hidden="1"/>
    </xf>
    <xf numFmtId="0" fontId="11" fillId="4" borderId="1" xfId="0" applyFont="1" applyFill="1" applyBorder="1" applyAlignment="1" applyProtection="1">
      <alignment horizontal="center" vertical="center" wrapText="1"/>
      <protection hidden="1"/>
    </xf>
    <xf numFmtId="0" fontId="12" fillId="4" borderId="1" xfId="0" applyFont="1" applyFill="1" applyBorder="1" applyAlignment="1" applyProtection="1">
      <alignment horizontal="left" vertical="center" wrapText="1"/>
      <protection hidden="1"/>
    </xf>
    <xf numFmtId="0" fontId="0" fillId="4" borderId="0" xfId="0" applyFill="1"/>
    <xf numFmtId="0" fontId="0" fillId="4" borderId="0" xfId="0" applyFont="1" applyFill="1" applyAlignment="1"/>
    <xf numFmtId="0" fontId="3" fillId="4" borderId="1" xfId="0" applyFont="1" applyFill="1" applyBorder="1" applyAlignment="1">
      <alignment vertical="center" wrapText="1"/>
    </xf>
    <xf numFmtId="0" fontId="3" fillId="4" borderId="0" xfId="0" applyFont="1" applyFill="1" applyAlignment="1"/>
    <xf numFmtId="0" fontId="2" fillId="4" borderId="0" xfId="0" applyFont="1" applyFill="1" applyAlignment="1">
      <alignment horizontal="center"/>
    </xf>
    <xf numFmtId="0" fontId="0" fillId="4" borderId="1" xfId="0" applyFont="1" applyFill="1" applyBorder="1" applyAlignment="1"/>
    <xf numFmtId="0" fontId="1" fillId="4" borderId="0" xfId="0" applyFont="1" applyFill="1"/>
    <xf numFmtId="0" fontId="27" fillId="4" borderId="1" xfId="0" applyFont="1" applyFill="1" applyBorder="1" applyProtection="1">
      <protection hidden="1"/>
    </xf>
    <xf numFmtId="0" fontId="0" fillId="3" borderId="0" xfId="0" applyFont="1" applyFill="1" applyAlignment="1"/>
    <xf numFmtId="0" fontId="18" fillId="0" borderId="0" xfId="0" applyFont="1" applyAlignment="1">
      <alignment wrapText="1"/>
    </xf>
    <xf numFmtId="10" fontId="15" fillId="0" borderId="8" xfId="1" applyNumberFormat="1" applyFont="1" applyFill="1" applyBorder="1" applyAlignment="1"/>
    <xf numFmtId="10" fontId="15" fillId="0" borderId="3" xfId="1" applyNumberFormat="1" applyFont="1" applyFill="1" applyBorder="1" applyAlignment="1"/>
    <xf numFmtId="0" fontId="18" fillId="0" borderId="3" xfId="0" applyFont="1" applyFill="1" applyBorder="1"/>
    <xf numFmtId="9" fontId="15" fillId="0" borderId="3" xfId="1" applyNumberFormat="1" applyFont="1" applyFill="1" applyBorder="1" applyAlignment="1"/>
    <xf numFmtId="0" fontId="7" fillId="0" borderId="3" xfId="0" applyFont="1" applyFill="1" applyBorder="1"/>
    <xf numFmtId="0" fontId="18" fillId="0" borderId="18" xfId="0" applyFont="1" applyFill="1" applyBorder="1"/>
    <xf numFmtId="0" fontId="0" fillId="0" borderId="0" xfId="0" applyFont="1" applyAlignment="1">
      <alignment wrapText="1"/>
    </xf>
    <xf numFmtId="0" fontId="17" fillId="11" borderId="15" xfId="0" applyFont="1" applyFill="1" applyBorder="1" applyAlignment="1">
      <alignment horizontal="center" vertical="center" wrapText="1"/>
    </xf>
    <xf numFmtId="0" fontId="0" fillId="0" borderId="18" xfId="0" applyFont="1" applyFill="1" applyBorder="1" applyAlignment="1">
      <alignment vertical="center" wrapText="1"/>
    </xf>
    <xf numFmtId="0" fontId="5" fillId="0" borderId="18" xfId="0" applyFont="1" applyFill="1" applyBorder="1" applyAlignment="1">
      <alignment vertical="center" wrapText="1"/>
    </xf>
    <xf numFmtId="0" fontId="0" fillId="0" borderId="15" xfId="0" applyFont="1" applyFill="1" applyBorder="1" applyAlignment="1">
      <alignment vertical="center" wrapText="1"/>
    </xf>
    <xf numFmtId="0" fontId="17" fillId="9" borderId="25" xfId="0" applyFont="1" applyFill="1" applyBorder="1" applyAlignment="1">
      <alignment horizontal="center" vertical="center" wrapText="1"/>
    </xf>
    <xf numFmtId="0" fontId="15" fillId="0" borderId="9" xfId="0" applyFont="1" applyFill="1" applyBorder="1" applyAlignment="1">
      <alignment wrapText="1"/>
    </xf>
    <xf numFmtId="0" fontId="1" fillId="0" borderId="9" xfId="0" applyFont="1" applyFill="1" applyBorder="1" applyAlignment="1">
      <alignment wrapText="1"/>
    </xf>
    <xf numFmtId="0" fontId="16" fillId="0" borderId="9" xfId="0" applyFont="1" applyFill="1" applyBorder="1" applyAlignment="1">
      <alignment wrapText="1"/>
    </xf>
    <xf numFmtId="0" fontId="15" fillId="0" borderId="31" xfId="0" applyFont="1" applyFill="1" applyBorder="1" applyAlignment="1">
      <alignment wrapText="1"/>
    </xf>
    <xf numFmtId="0" fontId="0" fillId="0" borderId="19" xfId="0" applyFont="1" applyFill="1" applyBorder="1" applyAlignment="1"/>
    <xf numFmtId="0" fontId="0" fillId="0" borderId="20"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13" fillId="6" borderId="4"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5"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5" borderId="4" xfId="0" applyFont="1" applyFill="1" applyBorder="1" applyAlignment="1">
      <alignment horizontal="center" vertical="center" wrapText="1"/>
    </xf>
    <xf numFmtId="0" fontId="13" fillId="5" borderId="6" xfId="0" applyFont="1" applyFill="1" applyBorder="1" applyAlignment="1">
      <alignment horizontal="center" vertical="center" wrapText="1"/>
    </xf>
    <xf numFmtId="0" fontId="14" fillId="0" borderId="6" xfId="0" applyFont="1" applyBorder="1" applyAlignment="1">
      <alignment horizontal="center" vertical="center"/>
    </xf>
    <xf numFmtId="0" fontId="14" fillId="0" borderId="5" xfId="0" applyFont="1" applyBorder="1" applyAlignment="1">
      <alignment horizontal="center" vertical="center"/>
    </xf>
    <xf numFmtId="0" fontId="14" fillId="0" borderId="7" xfId="0" applyFont="1" applyBorder="1" applyAlignment="1">
      <alignment horizontal="center" vertical="center"/>
    </xf>
    <xf numFmtId="0" fontId="17" fillId="8" borderId="10" xfId="0" applyFont="1" applyFill="1" applyBorder="1" applyAlignment="1">
      <alignment horizontal="center" vertical="center"/>
    </xf>
    <xf numFmtId="0" fontId="17" fillId="8" borderId="11" xfId="0" applyFont="1" applyFill="1" applyBorder="1" applyAlignment="1">
      <alignment horizontal="center" vertical="center"/>
    </xf>
    <xf numFmtId="0" fontId="17" fillId="8" borderId="30" xfId="0" applyFont="1" applyFill="1" applyBorder="1" applyAlignment="1">
      <alignment horizontal="center" vertical="center"/>
    </xf>
    <xf numFmtId="0" fontId="17" fillId="10" borderId="10" xfId="0" applyFont="1" applyFill="1" applyBorder="1" applyAlignment="1">
      <alignment horizontal="center" vertical="center"/>
    </xf>
    <xf numFmtId="0" fontId="17" fillId="10" borderId="11" xfId="0" applyFont="1" applyFill="1" applyBorder="1" applyAlignment="1">
      <alignment horizontal="center" vertical="center"/>
    </xf>
    <xf numFmtId="0" fontId="17" fillId="10" borderId="12" xfId="0" applyFont="1" applyFill="1" applyBorder="1" applyAlignment="1">
      <alignment horizontal="center" vertical="center" wrapText="1"/>
    </xf>
    <xf numFmtId="0" fontId="0" fillId="7" borderId="10" xfId="0" applyFont="1" applyFill="1" applyBorder="1" applyAlignment="1">
      <alignment horizontal="center" vertical="center"/>
    </xf>
    <xf numFmtId="0" fontId="0" fillId="7" borderId="13" xfId="0" applyFont="1" applyFill="1" applyBorder="1" applyAlignment="1">
      <alignment horizontal="center" vertical="center"/>
    </xf>
    <xf numFmtId="0" fontId="0" fillId="7" borderId="11" xfId="0" applyFont="1" applyFill="1" applyBorder="1" applyAlignment="1">
      <alignment horizontal="center" vertical="center"/>
    </xf>
    <xf numFmtId="0" fontId="0" fillId="7" borderId="14" xfId="0" applyFont="1" applyFill="1" applyBorder="1" applyAlignment="1">
      <alignment horizontal="center" vertical="center"/>
    </xf>
    <xf numFmtId="0" fontId="0" fillId="7" borderId="12" xfId="0" applyFont="1" applyFill="1" applyBorder="1" applyAlignment="1">
      <alignment horizontal="center" vertical="center"/>
    </xf>
    <xf numFmtId="0" fontId="0" fillId="7" borderId="15" xfId="0" applyFont="1" applyFill="1" applyBorder="1" applyAlignment="1">
      <alignment horizontal="center" vertical="center"/>
    </xf>
    <xf numFmtId="0" fontId="0" fillId="13" borderId="9" xfId="0" applyFill="1" applyBorder="1" applyAlignment="1">
      <alignment horizontal="left" vertical="center" wrapText="1"/>
    </xf>
    <xf numFmtId="0" fontId="0" fillId="13" borderId="21" xfId="0" applyFill="1" applyBorder="1" applyAlignment="1">
      <alignment horizontal="left" vertical="center" wrapText="1"/>
    </xf>
    <xf numFmtId="0" fontId="0" fillId="13" borderId="16" xfId="0" applyFill="1" applyBorder="1" applyAlignment="1">
      <alignment horizontal="left" vertical="center" wrapText="1"/>
    </xf>
    <xf numFmtId="0" fontId="0" fillId="13" borderId="9" xfId="0" applyFill="1" applyBorder="1" applyAlignment="1">
      <alignment horizontal="center" wrapText="1"/>
    </xf>
    <xf numFmtId="0" fontId="0" fillId="13" borderId="21" xfId="0" applyFill="1" applyBorder="1" applyAlignment="1">
      <alignment horizontal="center" wrapText="1"/>
    </xf>
    <xf numFmtId="0" fontId="0" fillId="13" borderId="16" xfId="0" applyFill="1" applyBorder="1" applyAlignment="1">
      <alignment horizontal="center" wrapText="1"/>
    </xf>
    <xf numFmtId="0" fontId="9" fillId="0" borderId="3" xfId="0" applyFont="1" applyFill="1" applyBorder="1" applyAlignment="1" applyProtection="1">
      <alignment horizontal="center" vertical="top" wrapText="1"/>
      <protection hidden="1"/>
    </xf>
    <xf numFmtId="0" fontId="11" fillId="0" borderId="3" xfId="0" applyFont="1" applyFill="1" applyBorder="1" applyAlignment="1" applyProtection="1">
      <alignment horizontal="center" vertical="center" wrapText="1"/>
      <protection hidden="1"/>
    </xf>
    <xf numFmtId="0" fontId="19" fillId="13"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0" fontId="8" fillId="12" borderId="9" xfId="0" applyFont="1" applyFill="1" applyBorder="1" applyAlignment="1">
      <alignment horizontal="center" vertical="center"/>
    </xf>
    <xf numFmtId="0" fontId="8" fillId="12" borderId="21" xfId="0" applyFont="1" applyFill="1" applyBorder="1" applyAlignment="1">
      <alignment horizontal="center" vertical="center"/>
    </xf>
    <xf numFmtId="0" fontId="8" fillId="12" borderId="16" xfId="0" applyFont="1" applyFill="1" applyBorder="1" applyAlignment="1">
      <alignment horizontal="center" vertical="center"/>
    </xf>
    <xf numFmtId="0" fontId="21" fillId="12" borderId="3" xfId="0" applyFont="1" applyFill="1" applyBorder="1" applyAlignment="1">
      <alignment horizontal="center" vertical="center" wrapText="1"/>
    </xf>
    <xf numFmtId="0" fontId="20" fillId="12" borderId="3" xfId="0" applyFont="1" applyFill="1" applyBorder="1" applyAlignment="1">
      <alignment horizontal="center" vertical="center" wrapText="1"/>
    </xf>
    <xf numFmtId="0" fontId="3" fillId="12" borderId="3" xfId="0" applyFont="1" applyFill="1" applyBorder="1" applyAlignment="1">
      <alignment horizontal="center" vertical="center" wrapText="1"/>
    </xf>
    <xf numFmtId="0" fontId="23" fillId="0" borderId="3" xfId="0" applyFont="1" applyFill="1" applyBorder="1" applyAlignment="1">
      <alignment horizontal="center" vertical="center"/>
    </xf>
    <xf numFmtId="0" fontId="4" fillId="14" borderId="9" xfId="0" applyFont="1" applyFill="1" applyBorder="1" applyAlignment="1">
      <alignment horizontal="center" vertical="center" wrapText="1"/>
    </xf>
    <xf numFmtId="0" fontId="4" fillId="14" borderId="21" xfId="0" applyFont="1" applyFill="1" applyBorder="1" applyAlignment="1">
      <alignment horizontal="center" vertical="center" wrapText="1"/>
    </xf>
    <xf numFmtId="0" fontId="4" fillId="14" borderId="16" xfId="0" applyFont="1" applyFill="1" applyBorder="1" applyAlignment="1">
      <alignment horizontal="center" vertical="center" wrapText="1"/>
    </xf>
    <xf numFmtId="0" fontId="26" fillId="4" borderId="22" xfId="0" applyFont="1" applyFill="1" applyBorder="1" applyAlignment="1">
      <alignment horizontal="center"/>
    </xf>
    <xf numFmtId="0" fontId="12" fillId="0" borderId="3" xfId="0" applyFont="1" applyFill="1" applyBorder="1" applyAlignment="1" applyProtection="1">
      <alignment horizontal="left"/>
      <protection hidden="1"/>
    </xf>
    <xf numFmtId="0" fontId="2" fillId="0" borderId="3" xfId="0" applyFont="1" applyFill="1" applyBorder="1" applyAlignment="1" applyProtection="1">
      <alignment horizontal="center" vertical="center" wrapText="1"/>
      <protection hidden="1"/>
    </xf>
    <xf numFmtId="0" fontId="12" fillId="0" borderId="3" xfId="0" applyFont="1" applyFill="1" applyBorder="1" applyAlignment="1" applyProtection="1">
      <alignment horizontal="left" vertical="center" wrapText="1"/>
      <protection hidden="1"/>
    </xf>
    <xf numFmtId="9" fontId="0" fillId="13" borderId="3" xfId="1" applyFont="1" applyFill="1" applyBorder="1" applyAlignment="1">
      <alignment horizontal="left" vertical="center"/>
    </xf>
    <xf numFmtId="0" fontId="7" fillId="0" borderId="25" xfId="0" quotePrefix="1"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0" fillId="0" borderId="24" xfId="0" applyFont="1" applyBorder="1" applyAlignment="1">
      <alignment horizontal="left" vertical="center"/>
    </xf>
    <xf numFmtId="0" fontId="0" fillId="0" borderId="1" xfId="0" applyFont="1" applyBorder="1" applyAlignment="1">
      <alignment horizontal="left" vertical="center"/>
    </xf>
    <xf numFmtId="0" fontId="0" fillId="0" borderId="23" xfId="0" applyFont="1" applyBorder="1" applyAlignment="1">
      <alignment horizontal="left" vertical="center"/>
    </xf>
    <xf numFmtId="0" fontId="0" fillId="0" borderId="28" xfId="0" applyFont="1" applyBorder="1" applyAlignment="1">
      <alignment horizontal="left" vertical="center"/>
    </xf>
    <xf numFmtId="0" fontId="0" fillId="0" borderId="22" xfId="0" applyFont="1" applyBorder="1" applyAlignment="1">
      <alignment horizontal="left" vertical="center"/>
    </xf>
    <xf numFmtId="0" fontId="0" fillId="0" borderId="29" xfId="0" applyFont="1" applyBorder="1" applyAlignment="1">
      <alignment horizontal="left" vertical="center"/>
    </xf>
    <xf numFmtId="0" fontId="0" fillId="0" borderId="3" xfId="0" applyFont="1" applyBorder="1" applyAlignment="1">
      <alignment horizontal="left" vertical="center" wrapText="1"/>
    </xf>
    <xf numFmtId="0" fontId="17" fillId="4" borderId="1" xfId="0" applyFont="1" applyFill="1" applyBorder="1" applyAlignment="1">
      <alignment horizontal="center"/>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0" fillId="0" borderId="24" xfId="0" applyFont="1" applyBorder="1" applyAlignment="1">
      <alignment horizontal="left" vertical="center" wrapText="1"/>
    </xf>
    <xf numFmtId="0" fontId="0" fillId="0" borderId="1" xfId="0" applyFont="1" applyBorder="1" applyAlignment="1">
      <alignment horizontal="left" vertical="center" wrapText="1"/>
    </xf>
    <xf numFmtId="0" fontId="0" fillId="0" borderId="23" xfId="0" applyFont="1" applyBorder="1" applyAlignment="1">
      <alignment horizontal="left" vertical="center" wrapText="1"/>
    </xf>
    <xf numFmtId="0" fontId="0" fillId="0" borderId="28" xfId="0" applyFont="1" applyBorder="1" applyAlignment="1">
      <alignment horizontal="left" vertical="center" wrapText="1"/>
    </xf>
    <xf numFmtId="0" fontId="0" fillId="0" borderId="22" xfId="0" applyFont="1" applyBorder="1" applyAlignment="1">
      <alignment horizontal="left" vertical="center" wrapText="1"/>
    </xf>
    <xf numFmtId="0" fontId="0" fillId="0" borderId="29" xfId="0" applyFont="1" applyBorder="1" applyAlignment="1">
      <alignment horizontal="left" vertical="center" wrapText="1"/>
    </xf>
    <xf numFmtId="0" fontId="4" fillId="14" borderId="3" xfId="0" applyFont="1" applyFill="1" applyBorder="1" applyAlignment="1">
      <alignment horizontal="center" vertical="center" wrapText="1"/>
    </xf>
  </cellXfs>
  <cellStyles count="2">
    <cellStyle name="Normal" xfId="0" builtinId="0"/>
    <cellStyle name="Porcentaje" xfId="1" builtinId="5"/>
  </cellStyles>
  <dxfs count="9">
    <dxf>
      <font>
        <b val="0"/>
        <i val="0"/>
        <strike val="0"/>
        <condense val="0"/>
        <extend val="0"/>
        <outline val="0"/>
        <shadow val="0"/>
        <u val="none"/>
        <vertAlign val="baseline"/>
        <sz val="11"/>
        <color rgb="FF000000"/>
        <name val="Calibri"/>
        <scheme val="none"/>
      </font>
      <fill>
        <patternFill patternType="solid">
          <fgColor rgb="FFE2EFDA"/>
          <bgColor rgb="FFE2EFDA"/>
        </patternFill>
      </fill>
    </dxf>
    <dxf>
      <font>
        <b val="0"/>
        <i val="0"/>
        <strike val="0"/>
        <condense val="0"/>
        <extend val="0"/>
        <outline val="0"/>
        <shadow val="0"/>
        <u val="none"/>
        <vertAlign val="baseline"/>
        <sz val="11"/>
        <color rgb="FF000000"/>
        <name val="Calibri"/>
        <scheme val="none"/>
      </font>
      <fill>
        <patternFill patternType="solid">
          <fgColor rgb="FFE2EFDA"/>
          <bgColor rgb="FFE2EFDA"/>
        </patternFill>
      </fill>
    </dxf>
    <dxf>
      <font>
        <b val="0"/>
        <i val="0"/>
        <strike val="0"/>
        <condense val="0"/>
        <extend val="0"/>
        <outline val="0"/>
        <shadow val="0"/>
        <u val="none"/>
        <vertAlign val="baseline"/>
        <sz val="11"/>
        <color rgb="FF000000"/>
        <name val="Calibri"/>
        <scheme val="none"/>
      </font>
      <fill>
        <patternFill patternType="solid">
          <fgColor rgb="FFE2EFDA"/>
          <bgColor rgb="FFE2EFDA"/>
        </patternFill>
      </fill>
    </dxf>
    <dxf>
      <fill>
        <patternFill patternType="solid">
          <fgColor rgb="FFE2EFDA"/>
          <bgColor rgb="FFE2EFDA"/>
        </patternFill>
      </fill>
    </dxf>
    <dxf>
      <fill>
        <patternFill patternType="solid">
          <fgColor rgb="FFE2EFDA"/>
          <bgColor rgb="FFE2EFDA"/>
        </patternFill>
      </fill>
    </dxf>
    <dxf>
      <fill>
        <patternFill patternType="solid">
          <fgColor rgb="FF70AD47"/>
          <bgColor rgb="FF70AD47"/>
        </patternFill>
      </fill>
    </dxf>
    <dxf>
      <fill>
        <patternFill patternType="solid">
          <fgColor rgb="FFDEEAF6"/>
          <bgColor rgb="FFDEEAF6"/>
        </patternFill>
      </fill>
    </dxf>
    <dxf>
      <fill>
        <patternFill patternType="solid">
          <fgColor rgb="FFE2EFD9"/>
          <bgColor rgb="FFE2EFD9"/>
        </patternFill>
      </fill>
    </dxf>
    <dxf>
      <fill>
        <patternFill patternType="solid">
          <fgColor rgb="FFFFFFFF"/>
          <bgColor rgb="FFFFFFFF"/>
        </patternFill>
      </fill>
    </dxf>
  </dxfs>
  <tableStyles count="3">
    <tableStyle name="Datos-style" pivot="0" count="3" xr9:uid="{00000000-0011-0000-FFFF-FFFF00000000}">
      <tableStyleElement type="headerRow" dxfId="8"/>
      <tableStyleElement type="firstRowStripe" dxfId="7"/>
      <tableStyleElement type="secondRowStripe" dxfId="6"/>
    </tableStyle>
    <tableStyle name="Listas-style" pivot="0" count="2" xr9:uid="{00000000-0011-0000-FFFF-FFFF01000000}">
      <tableStyleElement type="headerRow" dxfId="5"/>
      <tableStyleElement type="firstRowStripe" dxfId="4"/>
    </tableStyle>
    <tableStyle name="Listas-style 2" pivot="0" count="1" xr9:uid="{00000000-0011-0000-FFFF-FFFF02000000}">
      <tableStyleElement type="firstRowStripe"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000" b="1" i="0" u="none" strike="noStrike" kern="1200" spc="0" baseline="0">
                <a:solidFill>
                  <a:sysClr val="windowText" lastClr="000000"/>
                </a:solidFill>
                <a:latin typeface="+mn-lt"/>
                <a:ea typeface="+mn-ea"/>
                <a:cs typeface="+mn-cs"/>
              </a:defRPr>
            </a:pPr>
            <a:r>
              <a:rPr lang="es-CO" sz="3000" b="1">
                <a:solidFill>
                  <a:sysClr val="windowText" lastClr="000000"/>
                </a:solidFill>
              </a:rPr>
              <a:t>Porcentaje</a:t>
            </a:r>
            <a:r>
              <a:rPr lang="es-CO" sz="3000" b="1" baseline="0">
                <a:solidFill>
                  <a:sysClr val="windowText" lastClr="000000"/>
                </a:solidFill>
              </a:rPr>
              <a:t> de Ejecución de los Planes de Acción de Riesgos</a:t>
            </a:r>
            <a:endParaRPr lang="es-CO" sz="3000" b="1">
              <a:solidFill>
                <a:sysClr val="windowText" lastClr="000000"/>
              </a:solidFill>
            </a:endParaRPr>
          </a:p>
        </c:rich>
      </c:tx>
      <c:overlay val="0"/>
      <c:spPr>
        <a:noFill/>
        <a:ln>
          <a:noFill/>
        </a:ln>
        <a:effectLst/>
      </c:spPr>
      <c:txPr>
        <a:bodyPr rot="0" spcFirstLastPara="1" vertOverflow="ellipsis" vert="horz" wrap="square" anchor="ctr" anchorCtr="1"/>
        <a:lstStyle/>
        <a:p>
          <a:pPr>
            <a:defRPr sz="3000" b="1" i="0" u="none" strike="noStrike" kern="1200" spc="0" baseline="0">
              <a:solidFill>
                <a:sysClr val="windowText" lastClr="000000"/>
              </a:solidFill>
              <a:latin typeface="+mn-lt"/>
              <a:ea typeface="+mn-ea"/>
              <a:cs typeface="+mn-cs"/>
            </a:defRPr>
          </a:pPr>
          <a:endParaRPr lang="es-CO"/>
        </a:p>
      </c:txPr>
    </c:title>
    <c:autoTitleDeleted val="0"/>
    <c:plotArea>
      <c:layout/>
      <c:barChart>
        <c:barDir val="col"/>
        <c:grouping val="clustered"/>
        <c:varyColors val="0"/>
        <c:ser>
          <c:idx val="2"/>
          <c:order val="2"/>
          <c:tx>
            <c:strRef>
              <c:f>'03.Informe'!$I$21</c:f>
              <c:strCache>
                <c:ptCount val="1"/>
                <c:pt idx="0">
                  <c:v>% de avance (estimado)</c:v>
                </c:pt>
              </c:strCache>
            </c:strRef>
          </c:tx>
          <c:spPr>
            <a:solidFill>
              <a:srgbClr val="92D050"/>
            </a:solidFill>
            <a:ln w="12700">
              <a:solidFill>
                <a:srgbClr val="92D05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'03.Informe'!$B$22:$B$36</c:f>
              <c:numCache>
                <c:formatCode>General</c:formatCode>
                <c:ptCount val="14"/>
                <c:pt idx="0">
                  <c:v>3248</c:v>
                </c:pt>
                <c:pt idx="1">
                  <c:v>3249</c:v>
                </c:pt>
                <c:pt idx="2">
                  <c:v>3250</c:v>
                </c:pt>
                <c:pt idx="3">
                  <c:v>3251</c:v>
                </c:pt>
                <c:pt idx="4">
                  <c:v>3260</c:v>
                </c:pt>
                <c:pt idx="5">
                  <c:v>3257</c:v>
                </c:pt>
                <c:pt idx="6">
                  <c:v>3258</c:v>
                </c:pt>
                <c:pt idx="7">
                  <c:v>3259</c:v>
                </c:pt>
                <c:pt idx="8">
                  <c:v>3252</c:v>
                </c:pt>
                <c:pt idx="9">
                  <c:v>3253</c:v>
                </c:pt>
                <c:pt idx="10">
                  <c:v>3254</c:v>
                </c:pt>
                <c:pt idx="11">
                  <c:v>3255</c:v>
                </c:pt>
                <c:pt idx="12">
                  <c:v>3256</c:v>
                </c:pt>
                <c:pt idx="13">
                  <c:v>3328</c:v>
                </c:pt>
              </c:numCache>
            </c:numRef>
          </c:cat>
          <c:val>
            <c:numRef>
              <c:f>'03.Informe'!$I$22:$I$36</c:f>
              <c:numCache>
                <c:formatCode>0%</c:formatCode>
                <c:ptCount val="14"/>
                <c:pt idx="0">
                  <c:v>1</c:v>
                </c:pt>
                <c:pt idx="1">
                  <c:v>1</c:v>
                </c:pt>
                <c:pt idx="2">
                  <c:v>0.8</c:v>
                </c:pt>
                <c:pt idx="3">
                  <c:v>0.60000000000000009</c:v>
                </c:pt>
                <c:pt idx="4">
                  <c:v>0.55000000000000004</c:v>
                </c:pt>
                <c:pt idx="5">
                  <c:v>1</c:v>
                </c:pt>
                <c:pt idx="6">
                  <c:v>1</c:v>
                </c:pt>
                <c:pt idx="7">
                  <c:v>1</c:v>
                </c:pt>
                <c:pt idx="8">
                  <c:v>0.91500000000000004</c:v>
                </c:pt>
                <c:pt idx="9">
                  <c:v>1</c:v>
                </c:pt>
                <c:pt idx="10">
                  <c:v>1</c:v>
                </c:pt>
                <c:pt idx="11">
                  <c:v>1</c:v>
                </c:pt>
                <c:pt idx="12">
                  <c:v>1</c:v>
                </c:pt>
                <c:pt idx="13">
                  <c:v>0.79</c:v>
                </c:pt>
              </c:numCache>
            </c:numRef>
          </c:val>
          <c:extLst>
            <c:ext xmlns:c16="http://schemas.microsoft.com/office/drawing/2014/chart" uri="{C3380CC4-5D6E-409C-BE32-E72D297353CC}">
              <c16:uniqueId val="{00000000-F4AB-774A-A5AB-550FE91F6776}"/>
            </c:ext>
          </c:extLst>
        </c:ser>
        <c:dLbls>
          <c:showLegendKey val="0"/>
          <c:showVal val="0"/>
          <c:showCatName val="0"/>
          <c:showSerName val="0"/>
          <c:showPercent val="0"/>
          <c:showBubbleSize val="0"/>
        </c:dLbls>
        <c:gapWidth val="10"/>
        <c:axId val="1095468640"/>
        <c:axId val="1095465376"/>
      </c:barChart>
      <c:lineChart>
        <c:grouping val="standard"/>
        <c:varyColors val="0"/>
        <c:ser>
          <c:idx val="0"/>
          <c:order val="0"/>
          <c:tx>
            <c:strRef>
              <c:f>'03.Informe'!$G$21</c:f>
              <c:strCache>
                <c:ptCount val="1"/>
                <c:pt idx="0">
                  <c:v>Meta</c:v>
                </c:pt>
              </c:strCache>
            </c:strRef>
          </c:tx>
          <c:spPr>
            <a:ln w="28575" cap="rnd">
              <a:solidFill>
                <a:schemeClr val="accent1"/>
              </a:solidFill>
              <a:round/>
            </a:ln>
            <a:effectLst/>
          </c:spPr>
          <c:marker>
            <c:symbol val="none"/>
          </c:marker>
          <c:cat>
            <c:numRef>
              <c:f>'03.Informe'!$B$22:$B$36</c:f>
              <c:numCache>
                <c:formatCode>General</c:formatCode>
                <c:ptCount val="14"/>
                <c:pt idx="0">
                  <c:v>3248</c:v>
                </c:pt>
                <c:pt idx="1">
                  <c:v>3249</c:v>
                </c:pt>
                <c:pt idx="2">
                  <c:v>3250</c:v>
                </c:pt>
                <c:pt idx="3">
                  <c:v>3251</c:v>
                </c:pt>
                <c:pt idx="4">
                  <c:v>3260</c:v>
                </c:pt>
                <c:pt idx="5">
                  <c:v>3257</c:v>
                </c:pt>
                <c:pt idx="6">
                  <c:v>3258</c:v>
                </c:pt>
                <c:pt idx="7">
                  <c:v>3259</c:v>
                </c:pt>
                <c:pt idx="8">
                  <c:v>3252</c:v>
                </c:pt>
                <c:pt idx="9">
                  <c:v>3253</c:v>
                </c:pt>
                <c:pt idx="10">
                  <c:v>3254</c:v>
                </c:pt>
                <c:pt idx="11">
                  <c:v>3255</c:v>
                </c:pt>
                <c:pt idx="12">
                  <c:v>3256</c:v>
                </c:pt>
                <c:pt idx="13">
                  <c:v>3328</c:v>
                </c:pt>
              </c:numCache>
            </c:numRef>
          </c:cat>
          <c:val>
            <c:numRef>
              <c:f>'03.Informe'!$G$22:$G$36</c:f>
              <c:numCache>
                <c:formatCode>0%</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val>
          <c:smooth val="0"/>
          <c:extLst>
            <c:ext xmlns:c16="http://schemas.microsoft.com/office/drawing/2014/chart" uri="{C3380CC4-5D6E-409C-BE32-E72D297353CC}">
              <c16:uniqueId val="{00000001-F4AB-774A-A5AB-550FE91F6776}"/>
            </c:ext>
          </c:extLst>
        </c:ser>
        <c:ser>
          <c:idx val="1"/>
          <c:order val="1"/>
          <c:tx>
            <c:strRef>
              <c:f>'03.Informe'!$H$21</c:f>
              <c:strCache>
                <c:ptCount val="1"/>
                <c:pt idx="0">
                  <c:v>% esperado verificación</c:v>
                </c:pt>
              </c:strCache>
            </c:strRef>
          </c:tx>
          <c:spPr>
            <a:ln w="28575" cap="rnd">
              <a:solidFill>
                <a:schemeClr val="accent2"/>
              </a:solidFill>
              <a:round/>
            </a:ln>
            <a:effectLst/>
          </c:spPr>
          <c:marker>
            <c:symbol val="none"/>
          </c:marker>
          <c:cat>
            <c:numRef>
              <c:f>'03.Informe'!$B$22:$B$36</c:f>
              <c:numCache>
                <c:formatCode>General</c:formatCode>
                <c:ptCount val="14"/>
                <c:pt idx="0">
                  <c:v>3248</c:v>
                </c:pt>
                <c:pt idx="1">
                  <c:v>3249</c:v>
                </c:pt>
                <c:pt idx="2">
                  <c:v>3250</c:v>
                </c:pt>
                <c:pt idx="3">
                  <c:v>3251</c:v>
                </c:pt>
                <c:pt idx="4">
                  <c:v>3260</c:v>
                </c:pt>
                <c:pt idx="5">
                  <c:v>3257</c:v>
                </c:pt>
                <c:pt idx="6">
                  <c:v>3258</c:v>
                </c:pt>
                <c:pt idx="7">
                  <c:v>3259</c:v>
                </c:pt>
                <c:pt idx="8">
                  <c:v>3252</c:v>
                </c:pt>
                <c:pt idx="9">
                  <c:v>3253</c:v>
                </c:pt>
                <c:pt idx="10">
                  <c:v>3254</c:v>
                </c:pt>
                <c:pt idx="11">
                  <c:v>3255</c:v>
                </c:pt>
                <c:pt idx="12">
                  <c:v>3256</c:v>
                </c:pt>
                <c:pt idx="13">
                  <c:v>3328</c:v>
                </c:pt>
              </c:numCache>
            </c:numRef>
          </c:cat>
          <c:val>
            <c:numRef>
              <c:f>'03.Informe'!$H$22:$H$36</c:f>
              <c:numCache>
                <c:formatCode>0%</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val>
          <c:smooth val="0"/>
          <c:extLst>
            <c:ext xmlns:c16="http://schemas.microsoft.com/office/drawing/2014/chart" uri="{C3380CC4-5D6E-409C-BE32-E72D297353CC}">
              <c16:uniqueId val="{00000002-F4AB-774A-A5AB-550FE91F6776}"/>
            </c:ext>
          </c:extLst>
        </c:ser>
        <c:dLbls>
          <c:showLegendKey val="0"/>
          <c:showVal val="0"/>
          <c:showCatName val="0"/>
          <c:showSerName val="0"/>
          <c:showPercent val="0"/>
          <c:showBubbleSize val="0"/>
        </c:dLbls>
        <c:marker val="1"/>
        <c:smooth val="0"/>
        <c:axId val="1095468640"/>
        <c:axId val="1095465376"/>
      </c:lineChart>
      <c:catAx>
        <c:axId val="109546864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2000" b="0" i="0" u="none" strike="noStrike" kern="1200" baseline="0">
                <a:solidFill>
                  <a:schemeClr val="tx1">
                    <a:lumMod val="65000"/>
                    <a:lumOff val="35000"/>
                  </a:schemeClr>
                </a:solidFill>
                <a:latin typeface="+mn-lt"/>
                <a:ea typeface="+mn-ea"/>
                <a:cs typeface="+mn-cs"/>
              </a:defRPr>
            </a:pPr>
            <a:endParaRPr lang="es-CO"/>
          </a:p>
        </c:txPr>
        <c:crossAx val="1095465376"/>
        <c:crosses val="autoZero"/>
        <c:auto val="1"/>
        <c:lblAlgn val="ctr"/>
        <c:lblOffset val="100"/>
        <c:noMultiLvlLbl val="0"/>
      </c:catAx>
      <c:valAx>
        <c:axId val="1095465376"/>
        <c:scaling>
          <c:orientation val="minMax"/>
        </c:scaling>
        <c:delete val="1"/>
        <c:axPos val="l"/>
        <c:numFmt formatCode="0%" sourceLinked="1"/>
        <c:majorTickMark val="out"/>
        <c:minorTickMark val="none"/>
        <c:tickLblPos val="nextTo"/>
        <c:crossAx val="10954686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000" b="1" i="0" u="none" strike="noStrike" kern="1200" spc="0" baseline="0">
                <a:solidFill>
                  <a:sysClr val="windowText" lastClr="000000"/>
                </a:solidFill>
                <a:latin typeface="+mn-lt"/>
                <a:ea typeface="+mn-ea"/>
                <a:cs typeface="+mn-cs"/>
              </a:defRPr>
            </a:pPr>
            <a:r>
              <a:rPr lang="es-CO" sz="3000" b="1" baseline="0">
                <a:solidFill>
                  <a:sysClr val="windowText" lastClr="000000"/>
                </a:solidFill>
              </a:rPr>
              <a:t>Ejecución de los Planes de Acción de Riesgos por Secretaría</a:t>
            </a:r>
            <a:endParaRPr lang="es-CO" sz="3000" b="1">
              <a:solidFill>
                <a:sysClr val="windowText" lastClr="000000"/>
              </a:solidFill>
            </a:endParaRPr>
          </a:p>
        </c:rich>
      </c:tx>
      <c:overlay val="0"/>
      <c:spPr>
        <a:noFill/>
        <a:ln>
          <a:noFill/>
        </a:ln>
        <a:effectLst/>
      </c:spPr>
      <c:txPr>
        <a:bodyPr rot="0" spcFirstLastPara="1" vertOverflow="ellipsis" vert="horz" wrap="square" anchor="ctr" anchorCtr="1"/>
        <a:lstStyle/>
        <a:p>
          <a:pPr>
            <a:defRPr sz="3000" b="1" i="0" u="none" strike="noStrike" kern="1200" spc="0" baseline="0">
              <a:solidFill>
                <a:sysClr val="windowText" lastClr="000000"/>
              </a:solidFill>
              <a:latin typeface="+mn-lt"/>
              <a:ea typeface="+mn-ea"/>
              <a:cs typeface="+mn-cs"/>
            </a:defRPr>
          </a:pPr>
          <a:endParaRPr lang="es-CO"/>
        </a:p>
      </c:txPr>
    </c:title>
    <c:autoTitleDeleted val="0"/>
    <c:plotArea>
      <c:layout>
        <c:manualLayout>
          <c:layoutTarget val="inner"/>
          <c:xMode val="edge"/>
          <c:yMode val="edge"/>
          <c:x val="1.2009172394756512E-2"/>
          <c:y val="0.10844518577056024"/>
          <c:w val="0.97721217552609418"/>
          <c:h val="0.64570345687836272"/>
        </c:manualLayout>
      </c:layout>
      <c:barChart>
        <c:barDir val="col"/>
        <c:grouping val="clustered"/>
        <c:varyColors val="0"/>
        <c:ser>
          <c:idx val="2"/>
          <c:order val="0"/>
          <c:tx>
            <c:strRef>
              <c:f>'03.Informe'!$H$88</c:f>
              <c:strCache>
                <c:ptCount val="1"/>
                <c:pt idx="0">
                  <c:v>% de avance (estimado)</c:v>
                </c:pt>
              </c:strCache>
            </c:strRef>
          </c:tx>
          <c:spPr>
            <a:solidFill>
              <a:srgbClr val="92D050"/>
            </a:solidFill>
            <a:ln w="12700">
              <a:solidFill>
                <a:srgbClr val="92D05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'03.Informe'!$B$89:$E$113</c:f>
              <c:strCache>
                <c:ptCount val="10"/>
                <c:pt idx="0">
                  <c:v>Oficina de Control Interno</c:v>
                </c:pt>
                <c:pt idx="1">
                  <c:v>Secretaría de Desarrollo e Inclusión Social</c:v>
                </c:pt>
                <c:pt idx="2">
                  <c:v>Secretaría de Educación</c:v>
                </c:pt>
                <c:pt idx="3">
                  <c:v>Secretaría de Hábitat y Vivienda</c:v>
                </c:pt>
                <c:pt idx="4">
                  <c:v>Secretaría de Hacienda</c:v>
                </c:pt>
                <c:pt idx="5">
                  <c:v>Secretaría de la Mujer y Equidad de Género</c:v>
                </c:pt>
                <c:pt idx="6">
                  <c:v>Secretaría de Planeación</c:v>
                </c:pt>
                <c:pt idx="7">
                  <c:v>Secretaría de Salud</c:v>
                </c:pt>
                <c:pt idx="8">
                  <c:v>Secretaría de Transporte y Movilidad</c:v>
                </c:pt>
                <c:pt idx="9">
                  <c:v>Secretaría Jurídica</c:v>
                </c:pt>
              </c:strCache>
            </c:strRef>
          </c:cat>
          <c:val>
            <c:numRef>
              <c:f>'03.Informe'!$H$89:$H$113</c:f>
              <c:numCache>
                <c:formatCode>0%</c:formatCode>
                <c:ptCount val="10"/>
                <c:pt idx="0">
                  <c:v>1</c:v>
                </c:pt>
                <c:pt idx="1">
                  <c:v>1</c:v>
                </c:pt>
                <c:pt idx="2">
                  <c:v>0.71111111111111114</c:v>
                </c:pt>
                <c:pt idx="3">
                  <c:v>0.5</c:v>
                </c:pt>
                <c:pt idx="4">
                  <c:v>1</c:v>
                </c:pt>
                <c:pt idx="5">
                  <c:v>0.66</c:v>
                </c:pt>
                <c:pt idx="6">
                  <c:v>1</c:v>
                </c:pt>
                <c:pt idx="7">
                  <c:v>0.82</c:v>
                </c:pt>
                <c:pt idx="8">
                  <c:v>0.96909090909090911</c:v>
                </c:pt>
                <c:pt idx="9">
                  <c:v>1</c:v>
                </c:pt>
              </c:numCache>
            </c:numRef>
          </c:val>
          <c:extLst>
            <c:ext xmlns:c16="http://schemas.microsoft.com/office/drawing/2014/chart" uri="{C3380CC4-5D6E-409C-BE32-E72D297353CC}">
              <c16:uniqueId val="{00000000-5733-C94B-BF0A-D9E6521D8029}"/>
            </c:ext>
          </c:extLst>
        </c:ser>
        <c:dLbls>
          <c:showLegendKey val="0"/>
          <c:showVal val="0"/>
          <c:showCatName val="0"/>
          <c:showSerName val="0"/>
          <c:showPercent val="0"/>
          <c:showBubbleSize val="0"/>
        </c:dLbls>
        <c:gapWidth val="10"/>
        <c:axId val="1095464832"/>
        <c:axId val="1095469184"/>
      </c:barChart>
      <c:catAx>
        <c:axId val="109546483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s-CO"/>
          </a:p>
        </c:txPr>
        <c:crossAx val="1095469184"/>
        <c:crosses val="autoZero"/>
        <c:auto val="1"/>
        <c:lblAlgn val="ctr"/>
        <c:lblOffset val="100"/>
        <c:noMultiLvlLbl val="0"/>
      </c:catAx>
      <c:valAx>
        <c:axId val="1095469184"/>
        <c:scaling>
          <c:orientation val="minMax"/>
        </c:scaling>
        <c:delete val="1"/>
        <c:axPos val="l"/>
        <c:numFmt formatCode="0%" sourceLinked="1"/>
        <c:majorTickMark val="out"/>
        <c:minorTickMark val="none"/>
        <c:tickLblPos val="nextTo"/>
        <c:crossAx val="1095464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155575</xdr:colOff>
      <xdr:row>0</xdr:row>
      <xdr:rowOff>85725</xdr:rowOff>
    </xdr:from>
    <xdr:to>
      <xdr:col>1</xdr:col>
      <xdr:colOff>1323975</xdr:colOff>
      <xdr:row>2</xdr:row>
      <xdr:rowOff>171450</xdr:rowOff>
    </xdr:to>
    <xdr:pic>
      <xdr:nvPicPr>
        <xdr:cNvPr id="5" name="Imagen 2">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 y="85725"/>
          <a:ext cx="26162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336176</xdr:colOff>
      <xdr:row>36</xdr:row>
      <xdr:rowOff>363311</xdr:rowOff>
    </xdr:from>
    <xdr:to>
      <xdr:col>8</xdr:col>
      <xdr:colOff>1075764</xdr:colOff>
      <xdr:row>71</xdr:row>
      <xdr:rowOff>149678</xdr:rowOff>
    </xdr:to>
    <xdr:graphicFrame macro="">
      <xdr:nvGraphicFramePr>
        <xdr:cNvPr id="9" name="Gráfico 8">
          <a:extLst>
            <a:ext uri="{FF2B5EF4-FFF2-40B4-BE49-F238E27FC236}">
              <a16:creationId xmlns:a16="http://schemas.microsoft.com/office/drawing/2014/main" id="{00000000-0008-0000-03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313765</xdr:colOff>
      <xdr:row>114</xdr:row>
      <xdr:rowOff>27214</xdr:rowOff>
    </xdr:from>
    <xdr:to>
      <xdr:col>8</xdr:col>
      <xdr:colOff>1109382</xdr:colOff>
      <xdr:row>148</xdr:row>
      <xdr:rowOff>112059</xdr:rowOff>
    </xdr:to>
    <xdr:graphicFrame macro="">
      <xdr:nvGraphicFramePr>
        <xdr:cNvPr id="10" name="Gráfico 9">
          <a:extLst>
            <a:ext uri="{FF2B5EF4-FFF2-40B4-BE49-F238E27FC236}">
              <a16:creationId xmlns:a16="http://schemas.microsoft.com/office/drawing/2014/main" id="{00000000-0008-0000-03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56029</xdr:colOff>
      <xdr:row>17</xdr:row>
      <xdr:rowOff>33617</xdr:rowOff>
    </xdr:from>
    <xdr:to>
      <xdr:col>3</xdr:col>
      <xdr:colOff>1815353</xdr:colOff>
      <xdr:row>17</xdr:row>
      <xdr:rowOff>381000</xdr:rowOff>
    </xdr:to>
    <xdr:sp macro="" textlink="">
      <xdr:nvSpPr>
        <xdr:cNvPr id="2" name="CuadroTexto 1">
          <a:extLst>
            <a:ext uri="{FF2B5EF4-FFF2-40B4-BE49-F238E27FC236}">
              <a16:creationId xmlns:a16="http://schemas.microsoft.com/office/drawing/2014/main" id="{00000000-0008-0000-0300-000002000000}"/>
            </a:ext>
          </a:extLst>
        </xdr:cNvPr>
        <xdr:cNvSpPr txBox="1"/>
      </xdr:nvSpPr>
      <xdr:spPr>
        <a:xfrm>
          <a:off x="2947147" y="6555441"/>
          <a:ext cx="3630706" cy="3473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800" b="1"/>
            <a:t>Tercera</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_2" displayName="Table_2" ref="A1:E27">
  <tableColumns count="5">
    <tableColumn id="1" xr3:uid="{00000000-0010-0000-0000-000001000000}" name="Proceso"/>
    <tableColumn id="2" xr3:uid="{00000000-0010-0000-0000-000002000000}" name="Secretaría"/>
    <tableColumn id="3" xr3:uid="{00000000-0010-0000-0000-000003000000}" name="Tipo" dataDxfId="2"/>
    <tableColumn id="4" xr3:uid="{00000000-0010-0000-0000-000004000000}" name="Verificación" dataDxfId="1"/>
    <tableColumn id="5" xr3:uid="{00000000-0010-0000-0000-000005000000}" name="Resultado" dataDxfId="0"/>
  </tableColumns>
  <tableStyleInfo name="Listas-style" showFirstColumn="1" showLastColumn="1"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8"/>
  <sheetViews>
    <sheetView workbookViewId="0">
      <selection activeCell="B32" sqref="B32"/>
    </sheetView>
  </sheetViews>
  <sheetFormatPr baseColWidth="10" defaultColWidth="14.5" defaultRowHeight="15" customHeight="1" x14ac:dyDescent="0.2"/>
  <cols>
    <col min="1" max="1" width="56.6640625" customWidth="1"/>
    <col min="2" max="2" width="57.83203125" customWidth="1"/>
    <col min="3" max="3" width="28" bestFit="1" customWidth="1"/>
    <col min="4" max="4" width="18.33203125" customWidth="1"/>
    <col min="5" max="5" width="19" customWidth="1"/>
  </cols>
  <sheetData>
    <row r="1" spans="1:5" x14ac:dyDescent="0.2">
      <c r="A1" s="6" t="s">
        <v>2</v>
      </c>
      <c r="B1" s="7" t="s">
        <v>45</v>
      </c>
      <c r="C1" s="7" t="s">
        <v>0</v>
      </c>
      <c r="D1" s="43" t="s">
        <v>88</v>
      </c>
      <c r="E1" s="43" t="s">
        <v>80</v>
      </c>
    </row>
    <row r="2" spans="1:5" x14ac:dyDescent="0.2">
      <c r="A2" s="2" t="s">
        <v>8</v>
      </c>
      <c r="B2" s="1" t="s">
        <v>59</v>
      </c>
      <c r="C2" s="44" t="s">
        <v>6</v>
      </c>
      <c r="D2" s="44" t="s">
        <v>91</v>
      </c>
      <c r="E2" s="44" t="s">
        <v>93</v>
      </c>
    </row>
    <row r="3" spans="1:5" x14ac:dyDescent="0.2">
      <c r="A3" s="3" t="s">
        <v>11</v>
      </c>
      <c r="B3" s="4" t="s">
        <v>35</v>
      </c>
      <c r="C3" s="8" t="s">
        <v>10</v>
      </c>
      <c r="D3" s="8" t="s">
        <v>92</v>
      </c>
      <c r="E3" s="8" t="s">
        <v>94</v>
      </c>
    </row>
    <row r="4" spans="1:5" x14ac:dyDescent="0.2">
      <c r="A4" s="3" t="s">
        <v>9</v>
      </c>
      <c r="B4" s="1" t="s">
        <v>25</v>
      </c>
      <c r="C4" s="44"/>
      <c r="D4" s="44"/>
      <c r="E4" s="44" t="s">
        <v>95</v>
      </c>
    </row>
    <row r="5" spans="1:5" x14ac:dyDescent="0.2">
      <c r="A5" s="3" t="s">
        <v>37</v>
      </c>
      <c r="B5" s="4" t="s">
        <v>47</v>
      </c>
      <c r="C5" s="8"/>
      <c r="D5" s="8"/>
      <c r="E5" s="8"/>
    </row>
    <row r="6" spans="1:5" x14ac:dyDescent="0.2">
      <c r="A6" s="3" t="s">
        <v>16</v>
      </c>
      <c r="B6" s="1" t="s">
        <v>50</v>
      </c>
      <c r="C6" s="44"/>
      <c r="D6" s="44"/>
      <c r="E6" s="44"/>
    </row>
    <row r="7" spans="1:5" x14ac:dyDescent="0.2">
      <c r="A7" s="3" t="s">
        <v>7</v>
      </c>
      <c r="B7" s="4" t="s">
        <v>49</v>
      </c>
      <c r="C7" s="8"/>
      <c r="D7" s="8"/>
      <c r="E7" s="8"/>
    </row>
    <row r="8" spans="1:5" x14ac:dyDescent="0.2">
      <c r="A8" s="3" t="s">
        <v>21</v>
      </c>
      <c r="B8" s="1" t="s">
        <v>22</v>
      </c>
      <c r="C8" s="44"/>
      <c r="D8" s="44"/>
      <c r="E8" s="44"/>
    </row>
    <row r="9" spans="1:5" x14ac:dyDescent="0.2">
      <c r="A9" s="3" t="s">
        <v>12</v>
      </c>
      <c r="B9" s="4" t="s">
        <v>51</v>
      </c>
      <c r="C9" s="8"/>
      <c r="D9" s="8"/>
      <c r="E9" s="8"/>
    </row>
    <row r="10" spans="1:5" x14ac:dyDescent="0.2">
      <c r="A10" s="3" t="s">
        <v>41</v>
      </c>
      <c r="B10" s="1" t="s">
        <v>33</v>
      </c>
      <c r="C10" s="44"/>
      <c r="D10" s="44"/>
      <c r="E10" s="44"/>
    </row>
    <row r="11" spans="1:5" x14ac:dyDescent="0.2">
      <c r="A11" s="3" t="s">
        <v>43</v>
      </c>
      <c r="B11" s="4" t="s">
        <v>17</v>
      </c>
      <c r="C11" s="8"/>
      <c r="D11" s="8"/>
      <c r="E11" s="8"/>
    </row>
    <row r="12" spans="1:5" x14ac:dyDescent="0.2">
      <c r="A12" s="3" t="s">
        <v>23</v>
      </c>
      <c r="B12" s="1" t="s">
        <v>52</v>
      </c>
      <c r="C12" s="44"/>
      <c r="D12" s="44"/>
      <c r="E12" s="44"/>
    </row>
    <row r="13" spans="1:5" x14ac:dyDescent="0.2">
      <c r="A13" s="3" t="s">
        <v>20</v>
      </c>
      <c r="B13" s="4" t="s">
        <v>31</v>
      </c>
      <c r="C13" s="8"/>
      <c r="D13" s="8"/>
      <c r="E13" s="8"/>
    </row>
    <row r="14" spans="1:5" x14ac:dyDescent="0.2">
      <c r="A14" s="3" t="s">
        <v>30</v>
      </c>
      <c r="B14" s="1" t="s">
        <v>19</v>
      </c>
      <c r="C14" s="44"/>
      <c r="D14" s="44"/>
      <c r="E14" s="44"/>
    </row>
    <row r="15" spans="1:5" x14ac:dyDescent="0.2">
      <c r="A15" s="3" t="s">
        <v>26</v>
      </c>
      <c r="B15" s="4" t="s">
        <v>14</v>
      </c>
      <c r="C15" s="8"/>
      <c r="D15" s="8"/>
      <c r="E15" s="8"/>
    </row>
    <row r="16" spans="1:5" x14ac:dyDescent="0.2">
      <c r="A16" s="3" t="s">
        <v>39</v>
      </c>
      <c r="B16" s="1" t="s">
        <v>54</v>
      </c>
      <c r="C16" s="44"/>
      <c r="D16" s="44"/>
      <c r="E16" s="44"/>
    </row>
    <row r="17" spans="1:5" x14ac:dyDescent="0.2">
      <c r="A17" s="3" t="s">
        <v>18</v>
      </c>
      <c r="B17" s="4" t="s">
        <v>55</v>
      </c>
      <c r="C17" s="8"/>
      <c r="D17" s="8"/>
      <c r="E17" s="8"/>
    </row>
    <row r="18" spans="1:5" x14ac:dyDescent="0.2">
      <c r="A18" s="3" t="s">
        <v>15</v>
      </c>
      <c r="B18" s="1" t="s">
        <v>53</v>
      </c>
      <c r="C18" s="44"/>
      <c r="D18" s="44"/>
      <c r="E18" s="44"/>
    </row>
    <row r="19" spans="1:5" x14ac:dyDescent="0.2">
      <c r="A19" s="3" t="s">
        <v>29</v>
      </c>
      <c r="B19" s="4" t="s">
        <v>38</v>
      </c>
      <c r="C19" s="8"/>
      <c r="D19" s="8"/>
      <c r="E19" s="8"/>
    </row>
    <row r="20" spans="1:5" x14ac:dyDescent="0.2">
      <c r="A20" s="3" t="s">
        <v>24</v>
      </c>
      <c r="B20" s="1" t="s">
        <v>58</v>
      </c>
      <c r="C20" s="44"/>
      <c r="D20" s="44"/>
      <c r="E20" s="44"/>
    </row>
    <row r="21" spans="1:5" ht="15.75" customHeight="1" x14ac:dyDescent="0.2">
      <c r="A21" s="3" t="s">
        <v>36</v>
      </c>
      <c r="B21" s="4" t="s">
        <v>32</v>
      </c>
      <c r="C21" s="8"/>
      <c r="D21" s="8"/>
      <c r="E21" s="8"/>
    </row>
    <row r="22" spans="1:5" ht="15.75" customHeight="1" x14ac:dyDescent="0.2">
      <c r="A22" s="3" t="s">
        <v>44</v>
      </c>
      <c r="B22" s="1" t="s">
        <v>56</v>
      </c>
      <c r="C22" s="44"/>
      <c r="D22" s="44"/>
      <c r="E22" s="44"/>
    </row>
    <row r="23" spans="1:5" ht="15.75" customHeight="1" x14ac:dyDescent="0.2">
      <c r="A23" s="3" t="s">
        <v>28</v>
      </c>
      <c r="B23" s="4" t="s">
        <v>48</v>
      </c>
      <c r="C23" s="8"/>
      <c r="D23" s="8"/>
      <c r="E23" s="8"/>
    </row>
    <row r="24" spans="1:5" ht="15.75" customHeight="1" x14ac:dyDescent="0.2">
      <c r="A24" s="3" t="s">
        <v>42</v>
      </c>
      <c r="B24" s="1" t="s">
        <v>13</v>
      </c>
      <c r="C24" s="44"/>
      <c r="D24" s="44"/>
      <c r="E24" s="44"/>
    </row>
    <row r="25" spans="1:5" ht="15.75" customHeight="1" x14ac:dyDescent="0.2">
      <c r="A25" s="3" t="s">
        <v>40</v>
      </c>
      <c r="B25" s="4" t="s">
        <v>27</v>
      </c>
      <c r="C25" s="8"/>
      <c r="D25" s="8"/>
      <c r="E25" s="8"/>
    </row>
    <row r="26" spans="1:5" ht="15.75" customHeight="1" x14ac:dyDescent="0.2">
      <c r="A26" s="3" t="s">
        <v>34</v>
      </c>
      <c r="B26" s="4" t="s">
        <v>57</v>
      </c>
      <c r="C26" s="44"/>
      <c r="D26" s="44"/>
      <c r="E26" s="44"/>
    </row>
    <row r="27" spans="1:5" ht="15.75" customHeight="1" x14ac:dyDescent="0.2">
      <c r="A27" s="8" t="s">
        <v>10</v>
      </c>
      <c r="B27" s="9"/>
      <c r="C27" s="81"/>
      <c r="D27" s="81"/>
      <c r="E27" s="81"/>
    </row>
    <row r="28" spans="1:5" ht="15.75" customHeight="1" x14ac:dyDescent="0.2">
      <c r="A28" s="8"/>
      <c r="B28" s="9"/>
      <c r="C28" s="9"/>
      <c r="D28" s="9"/>
      <c r="E28" s="9"/>
    </row>
  </sheetData>
  <sortState xmlns:xlrd2="http://schemas.microsoft.com/office/spreadsheetml/2017/richdata2" ref="H1:H27">
    <sortCondition ref="H1:H27"/>
  </sortState>
  <pageMargins left="0.7" right="0.7" top="0.75" bottom="0.75" header="0" footer="0"/>
  <pageSetup orientation="landscape"/>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8"/>
  <sheetViews>
    <sheetView workbookViewId="0">
      <selection activeCell="B4" sqref="B4:B17"/>
    </sheetView>
  </sheetViews>
  <sheetFormatPr baseColWidth="10" defaultColWidth="0" defaultRowHeight="0" customHeight="1" zeroHeight="1" x14ac:dyDescent="0.2"/>
  <cols>
    <col min="1" max="1" width="23.33203125" style="58" customWidth="1"/>
    <col min="2" max="2" width="11.6640625" style="58" customWidth="1"/>
    <col min="3" max="3" width="31.83203125" style="58" customWidth="1"/>
    <col min="4" max="4" width="42.6640625" style="58" customWidth="1"/>
    <col min="5" max="5" width="15.5" style="58" customWidth="1"/>
    <col min="6" max="6" width="64.6640625" style="5" hidden="1" customWidth="1"/>
    <col min="7" max="7" width="54.33203125" style="5" hidden="1" customWidth="1"/>
    <col min="8" max="8" width="38.33203125" style="5" hidden="1" customWidth="1"/>
    <col min="9" max="9" width="20.33203125" style="5" hidden="1" customWidth="1"/>
    <col min="10" max="10" width="42.33203125" style="5" hidden="1" customWidth="1"/>
    <col min="11" max="11" width="13.5" style="5" hidden="1" customWidth="1"/>
    <col min="12" max="12" width="30.5" style="5" hidden="1" customWidth="1"/>
    <col min="13" max="13" width="29.1640625" style="5" hidden="1" customWidth="1"/>
    <col min="14" max="14" width="27.5" style="5" hidden="1" customWidth="1"/>
    <col min="15" max="15" width="9.1640625" style="5" hidden="1" customWidth="1"/>
    <col min="16" max="20" width="0" style="5" hidden="1" customWidth="1"/>
    <col min="21" max="16384" width="14.5" style="5" hidden="1"/>
  </cols>
  <sheetData>
    <row r="1" spans="1:5" ht="33" customHeight="1" thickBot="1" x14ac:dyDescent="0.25">
      <c r="A1" s="106" t="s">
        <v>2</v>
      </c>
      <c r="B1" s="107"/>
      <c r="C1" s="108" t="s">
        <v>10</v>
      </c>
      <c r="D1" s="109"/>
      <c r="E1" s="110"/>
    </row>
    <row r="2" spans="1:5" ht="37.5" customHeight="1" thickBot="1" x14ac:dyDescent="0.25">
      <c r="A2" s="102" t="s">
        <v>72</v>
      </c>
      <c r="B2" s="103"/>
      <c r="C2" s="103"/>
      <c r="D2" s="104"/>
      <c r="E2" s="105"/>
    </row>
    <row r="3" spans="1:5" ht="15" customHeight="1" thickBot="1" x14ac:dyDescent="0.25">
      <c r="A3" s="10" t="s">
        <v>0</v>
      </c>
      <c r="B3" s="11" t="s">
        <v>1</v>
      </c>
      <c r="C3" s="11" t="s">
        <v>3</v>
      </c>
      <c r="D3" s="12" t="s">
        <v>4</v>
      </c>
      <c r="E3" s="12" t="s">
        <v>73</v>
      </c>
    </row>
    <row r="4" spans="1:5" ht="33" customHeight="1" x14ac:dyDescent="0.2">
      <c r="A4" s="56" t="s">
        <v>10</v>
      </c>
      <c r="B4" s="56">
        <v>3248</v>
      </c>
      <c r="C4" s="56" t="s">
        <v>104</v>
      </c>
      <c r="D4" s="82" t="s">
        <v>113</v>
      </c>
      <c r="E4" s="56">
        <v>2</v>
      </c>
    </row>
    <row r="5" spans="1:5" ht="33" customHeight="1" x14ac:dyDescent="0.2">
      <c r="A5" s="56" t="s">
        <v>10</v>
      </c>
      <c r="B5" s="57">
        <v>3249</v>
      </c>
      <c r="C5" s="57" t="s">
        <v>104</v>
      </c>
      <c r="D5" s="57" t="s">
        <v>114</v>
      </c>
      <c r="E5" s="57">
        <v>2</v>
      </c>
    </row>
    <row r="6" spans="1:5" ht="33" customHeight="1" x14ac:dyDescent="0.2">
      <c r="A6" s="56" t="s">
        <v>10</v>
      </c>
      <c r="B6" s="57">
        <v>3250</v>
      </c>
      <c r="C6" s="57" t="s">
        <v>105</v>
      </c>
      <c r="D6" s="57" t="s">
        <v>115</v>
      </c>
      <c r="E6" s="57">
        <v>5</v>
      </c>
    </row>
    <row r="7" spans="1:5" ht="33" customHeight="1" x14ac:dyDescent="0.2">
      <c r="A7" s="56" t="s">
        <v>10</v>
      </c>
      <c r="B7" s="57">
        <v>3251</v>
      </c>
      <c r="C7" s="57" t="s">
        <v>105</v>
      </c>
      <c r="D7" s="57" t="s">
        <v>116</v>
      </c>
      <c r="E7" s="57">
        <v>4</v>
      </c>
    </row>
    <row r="8" spans="1:5" ht="33" customHeight="1" x14ac:dyDescent="0.2">
      <c r="A8" s="56" t="s">
        <v>10</v>
      </c>
      <c r="B8" s="57">
        <v>3260</v>
      </c>
      <c r="C8" s="57" t="s">
        <v>106</v>
      </c>
      <c r="D8" s="57" t="s">
        <v>117</v>
      </c>
      <c r="E8" s="57">
        <v>2</v>
      </c>
    </row>
    <row r="9" spans="1:5" ht="33" customHeight="1" x14ac:dyDescent="0.2">
      <c r="A9" s="56" t="s">
        <v>10</v>
      </c>
      <c r="B9" s="57">
        <v>3257</v>
      </c>
      <c r="C9" s="57" t="s">
        <v>107</v>
      </c>
      <c r="D9" s="57" t="s">
        <v>118</v>
      </c>
      <c r="E9" s="57">
        <v>4</v>
      </c>
    </row>
    <row r="10" spans="1:5" ht="33" customHeight="1" x14ac:dyDescent="0.2">
      <c r="A10" s="56" t="s">
        <v>10</v>
      </c>
      <c r="B10" s="57">
        <v>3258</v>
      </c>
      <c r="C10" s="57" t="s">
        <v>107</v>
      </c>
      <c r="D10" s="57" t="s">
        <v>119</v>
      </c>
      <c r="E10" s="57">
        <v>3</v>
      </c>
    </row>
    <row r="11" spans="1:5" ht="33" customHeight="1" x14ac:dyDescent="0.2">
      <c r="A11" s="56" t="s">
        <v>10</v>
      </c>
      <c r="B11" s="57">
        <v>3259</v>
      </c>
      <c r="C11" s="57" t="s">
        <v>108</v>
      </c>
      <c r="D11" s="57" t="s">
        <v>120</v>
      </c>
      <c r="E11" s="57">
        <v>3</v>
      </c>
    </row>
    <row r="12" spans="1:5" ht="33" customHeight="1" x14ac:dyDescent="0.2">
      <c r="A12" s="56" t="s">
        <v>10</v>
      </c>
      <c r="B12" s="57">
        <v>3252</v>
      </c>
      <c r="C12" s="57" t="s">
        <v>109</v>
      </c>
      <c r="D12" s="57" t="s">
        <v>121</v>
      </c>
      <c r="E12" s="57">
        <v>4</v>
      </c>
    </row>
    <row r="13" spans="1:5" ht="33" customHeight="1" x14ac:dyDescent="0.2">
      <c r="A13" s="56" t="s">
        <v>10</v>
      </c>
      <c r="B13" s="57">
        <v>3253</v>
      </c>
      <c r="C13" s="57" t="s">
        <v>109</v>
      </c>
      <c r="D13" s="57" t="s">
        <v>122</v>
      </c>
      <c r="E13" s="57">
        <v>2</v>
      </c>
    </row>
    <row r="14" spans="1:5" ht="33" customHeight="1" x14ac:dyDescent="0.2">
      <c r="A14" s="56" t="s">
        <v>10</v>
      </c>
      <c r="B14" s="57">
        <v>3254</v>
      </c>
      <c r="C14" s="57" t="s">
        <v>109</v>
      </c>
      <c r="D14" s="57" t="s">
        <v>123</v>
      </c>
      <c r="E14" s="57">
        <v>2</v>
      </c>
    </row>
    <row r="15" spans="1:5" ht="33" customHeight="1" x14ac:dyDescent="0.2">
      <c r="A15" s="56" t="s">
        <v>10</v>
      </c>
      <c r="B15" s="57">
        <v>3255</v>
      </c>
      <c r="C15" s="57" t="s">
        <v>109</v>
      </c>
      <c r="D15" s="57" t="s">
        <v>124</v>
      </c>
      <c r="E15" s="57">
        <v>3</v>
      </c>
    </row>
    <row r="16" spans="1:5" ht="33" customHeight="1" x14ac:dyDescent="0.2">
      <c r="A16" s="56" t="s">
        <v>10</v>
      </c>
      <c r="B16" s="57">
        <v>3256</v>
      </c>
      <c r="C16" s="57" t="s">
        <v>110</v>
      </c>
      <c r="D16" s="57" t="s">
        <v>125</v>
      </c>
      <c r="E16" s="57">
        <v>2</v>
      </c>
    </row>
    <row r="17" spans="1:5" ht="33" customHeight="1" x14ac:dyDescent="0.2">
      <c r="A17" s="56" t="s">
        <v>10</v>
      </c>
      <c r="B17" s="57">
        <v>3328</v>
      </c>
      <c r="C17" s="57" t="s">
        <v>111</v>
      </c>
      <c r="D17" s="57" t="s">
        <v>112</v>
      </c>
      <c r="E17" s="57">
        <v>4</v>
      </c>
    </row>
    <row r="18" spans="1:5" ht="33" customHeight="1" x14ac:dyDescent="0.2">
      <c r="A18" s="56"/>
      <c r="B18" s="57"/>
      <c r="C18" s="57"/>
      <c r="D18" s="57"/>
      <c r="E18" s="57"/>
    </row>
  </sheetData>
  <mergeCells count="3">
    <mergeCell ref="A2:E2"/>
    <mergeCell ref="A1:B1"/>
    <mergeCell ref="C1:E1"/>
  </mergeCells>
  <pageMargins left="0.7" right="0.7" top="0.75" bottom="0.75" header="0" footer="0"/>
  <pageSetup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'99.Listas'!$C$2:$C$3</xm:f>
          </x14:formula1>
          <xm:sqref>A4:A18</xm:sqref>
        </x14:dataValidation>
        <x14:dataValidation type="list" allowBlank="1" showInputMessage="1" showErrorMessage="1" xr:uid="{00000000-0002-0000-0100-000001000000}">
          <x14:formula1>
            <xm:f>'99.Listas'!$A$2:$A$27</xm:f>
          </x14:formula1>
          <xm:sqref>C1:E1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1002"/>
  <sheetViews>
    <sheetView zoomScale="85" zoomScaleNormal="85" workbookViewId="0">
      <pane xSplit="1" ySplit="2" topLeftCell="B32" activePane="bottomRight" state="frozen"/>
      <selection pane="topRight" activeCell="D1" sqref="D1"/>
      <selection pane="bottomLeft" activeCell="A2" sqref="A2"/>
      <selection pane="bottomRight" activeCell="L44" sqref="L44"/>
    </sheetView>
  </sheetViews>
  <sheetFormatPr baseColWidth="10" defaultColWidth="0" defaultRowHeight="0" customHeight="1" zeroHeight="1" x14ac:dyDescent="0.2"/>
  <cols>
    <col min="1" max="1" width="8.1640625" customWidth="1"/>
    <col min="2" max="2" width="54.33203125" customWidth="1"/>
    <col min="3" max="4" width="29.5" style="5" hidden="1" customWidth="1"/>
    <col min="5" max="5" width="38.33203125" hidden="1" customWidth="1"/>
    <col min="6" max="6" width="42.33203125" hidden="1" customWidth="1"/>
    <col min="7" max="7" width="16.5" hidden="1" customWidth="1"/>
    <col min="8" max="8" width="18.83203125" style="5" hidden="1" customWidth="1"/>
    <col min="9" max="9" width="14.1640625" style="5" hidden="1" customWidth="1"/>
    <col min="10" max="10" width="30.5" style="89" hidden="1" customWidth="1"/>
    <col min="11" max="11" width="30.5" style="13" hidden="1" customWidth="1"/>
    <col min="12" max="14" width="30.5" style="13" customWidth="1"/>
    <col min="15" max="16" width="14.5" hidden="1" customWidth="1"/>
    <col min="17" max="28" width="0" hidden="1" customWidth="1"/>
    <col min="29" max="16384" width="14.5" hidden="1"/>
  </cols>
  <sheetData>
    <row r="1" spans="1:14" s="5" customFormat="1" ht="24" customHeight="1" x14ac:dyDescent="0.2">
      <c r="A1" s="117" t="s">
        <v>1</v>
      </c>
      <c r="B1" s="119" t="s">
        <v>5</v>
      </c>
      <c r="C1" s="119" t="s">
        <v>74</v>
      </c>
      <c r="D1" s="119" t="s">
        <v>75</v>
      </c>
      <c r="E1" s="119" t="s">
        <v>3</v>
      </c>
      <c r="F1" s="121" t="s">
        <v>45</v>
      </c>
      <c r="G1" s="111" t="s">
        <v>77</v>
      </c>
      <c r="H1" s="112"/>
      <c r="I1" s="112"/>
      <c r="J1" s="113"/>
      <c r="K1" s="114" t="s">
        <v>78</v>
      </c>
      <c r="L1" s="115"/>
      <c r="M1" s="115"/>
      <c r="N1" s="116"/>
    </row>
    <row r="2" spans="1:14" ht="24.75" customHeight="1" thickBot="1" x14ac:dyDescent="0.25">
      <c r="A2" s="118"/>
      <c r="B2" s="120"/>
      <c r="C2" s="120"/>
      <c r="D2" s="120"/>
      <c r="E2" s="120"/>
      <c r="F2" s="122"/>
      <c r="G2" s="22" t="s">
        <v>79</v>
      </c>
      <c r="H2" s="23" t="s">
        <v>46</v>
      </c>
      <c r="I2" s="23" t="s">
        <v>80</v>
      </c>
      <c r="J2" s="94" t="s">
        <v>76</v>
      </c>
      <c r="K2" s="19" t="s">
        <v>79</v>
      </c>
      <c r="L2" s="20" t="s">
        <v>46</v>
      </c>
      <c r="M2" s="20" t="s">
        <v>80</v>
      </c>
      <c r="N2" s="90" t="s">
        <v>76</v>
      </c>
    </row>
    <row r="3" spans="1:14" ht="43.5" customHeight="1" x14ac:dyDescent="0.2">
      <c r="A3" s="30">
        <v>3248</v>
      </c>
      <c r="B3" s="31" t="s">
        <v>126</v>
      </c>
      <c r="C3" s="59">
        <v>43571</v>
      </c>
      <c r="D3" s="59">
        <v>43799</v>
      </c>
      <c r="E3" s="31" t="s">
        <v>128</v>
      </c>
      <c r="F3" s="32" t="s">
        <v>38</v>
      </c>
      <c r="G3" s="36">
        <v>1</v>
      </c>
      <c r="H3" s="83">
        <v>0.3</v>
      </c>
      <c r="I3" s="21" t="s">
        <v>95</v>
      </c>
      <c r="J3" s="95" t="s">
        <v>182</v>
      </c>
      <c r="K3" s="99">
        <v>1</v>
      </c>
      <c r="L3" s="49">
        <v>1</v>
      </c>
      <c r="M3" s="21" t="s">
        <v>93</v>
      </c>
      <c r="N3" s="100" t="s">
        <v>208</v>
      </c>
    </row>
    <row r="4" spans="1:14" ht="43.5" customHeight="1" x14ac:dyDescent="0.2">
      <c r="A4" s="30">
        <v>3248</v>
      </c>
      <c r="B4" s="14" t="s">
        <v>127</v>
      </c>
      <c r="C4" s="60">
        <v>43571</v>
      </c>
      <c r="D4" s="60">
        <v>43799</v>
      </c>
      <c r="E4" s="14" t="s">
        <v>128</v>
      </c>
      <c r="F4" s="25" t="s">
        <v>38</v>
      </c>
      <c r="G4" s="37">
        <v>1</v>
      </c>
      <c r="H4" s="84">
        <v>0</v>
      </c>
      <c r="I4" s="16" t="s">
        <v>95</v>
      </c>
      <c r="J4" s="95" t="s">
        <v>182</v>
      </c>
      <c r="K4" s="33">
        <v>1</v>
      </c>
      <c r="L4" s="50">
        <v>1</v>
      </c>
      <c r="M4" s="16" t="s">
        <v>93</v>
      </c>
      <c r="N4" s="101" t="s">
        <v>209</v>
      </c>
    </row>
    <row r="5" spans="1:14" ht="43.5" customHeight="1" x14ac:dyDescent="0.2">
      <c r="A5" s="30">
        <v>3249</v>
      </c>
      <c r="B5" s="14" t="s">
        <v>37</v>
      </c>
      <c r="C5" s="60">
        <v>43571</v>
      </c>
      <c r="D5" s="60">
        <v>43799</v>
      </c>
      <c r="E5" s="14" t="s">
        <v>128</v>
      </c>
      <c r="F5" s="25" t="s">
        <v>38</v>
      </c>
      <c r="G5" s="37">
        <v>1</v>
      </c>
      <c r="H5" s="46">
        <v>0.25</v>
      </c>
      <c r="I5" s="16" t="s">
        <v>95</v>
      </c>
      <c r="J5" s="95" t="s">
        <v>182</v>
      </c>
      <c r="K5" s="33">
        <v>1</v>
      </c>
      <c r="L5" s="50">
        <v>1</v>
      </c>
      <c r="M5" s="16" t="s">
        <v>93</v>
      </c>
      <c r="N5" s="101" t="s">
        <v>210</v>
      </c>
    </row>
    <row r="6" spans="1:14" ht="43.5" customHeight="1" x14ac:dyDescent="0.2">
      <c r="A6" s="30">
        <v>3249</v>
      </c>
      <c r="B6" s="14" t="s">
        <v>37</v>
      </c>
      <c r="C6" s="60">
        <v>43571</v>
      </c>
      <c r="D6" s="60">
        <v>43799</v>
      </c>
      <c r="E6" s="14" t="s">
        <v>128</v>
      </c>
      <c r="F6" s="25" t="s">
        <v>38</v>
      </c>
      <c r="G6" s="37">
        <v>1</v>
      </c>
      <c r="H6" s="46">
        <v>0.25</v>
      </c>
      <c r="I6" s="16" t="s">
        <v>95</v>
      </c>
      <c r="J6" s="95" t="s">
        <v>182</v>
      </c>
      <c r="K6" s="33">
        <v>1</v>
      </c>
      <c r="L6" s="50">
        <v>1</v>
      </c>
      <c r="M6" s="16" t="s">
        <v>93</v>
      </c>
      <c r="N6" s="101" t="s">
        <v>211</v>
      </c>
    </row>
    <row r="7" spans="1:14" ht="43.5" customHeight="1" x14ac:dyDescent="0.2">
      <c r="A7" s="30">
        <v>3250</v>
      </c>
      <c r="B7" s="14" t="s">
        <v>129</v>
      </c>
      <c r="C7" s="60">
        <v>43571</v>
      </c>
      <c r="D7" s="60">
        <v>43799</v>
      </c>
      <c r="E7" s="14" t="s">
        <v>134</v>
      </c>
      <c r="F7" s="25" t="s">
        <v>33</v>
      </c>
      <c r="G7" s="37">
        <v>3</v>
      </c>
      <c r="H7" s="46">
        <v>0.5</v>
      </c>
      <c r="I7" s="16" t="s">
        <v>95</v>
      </c>
      <c r="J7" s="95" t="s">
        <v>184</v>
      </c>
      <c r="K7" s="33">
        <v>4</v>
      </c>
      <c r="L7" s="50">
        <v>1</v>
      </c>
      <c r="M7" s="16" t="s">
        <v>93</v>
      </c>
      <c r="N7" s="101" t="s">
        <v>212</v>
      </c>
    </row>
    <row r="8" spans="1:14" ht="43.5" customHeight="1" x14ac:dyDescent="0.2">
      <c r="A8" s="30">
        <v>3250</v>
      </c>
      <c r="B8" s="14" t="s">
        <v>130</v>
      </c>
      <c r="C8" s="60">
        <v>43571</v>
      </c>
      <c r="D8" s="60">
        <v>43799</v>
      </c>
      <c r="E8" s="14" t="s">
        <v>134</v>
      </c>
      <c r="F8" s="25" t="s">
        <v>33</v>
      </c>
      <c r="G8" s="37">
        <v>3</v>
      </c>
      <c r="H8" s="46">
        <v>0.66</v>
      </c>
      <c r="I8" s="16" t="s">
        <v>95</v>
      </c>
      <c r="J8" s="95" t="s">
        <v>185</v>
      </c>
      <c r="K8" s="33">
        <v>2</v>
      </c>
      <c r="L8" s="50">
        <v>1</v>
      </c>
      <c r="M8" s="16" t="s">
        <v>93</v>
      </c>
      <c r="N8" s="101" t="s">
        <v>213</v>
      </c>
    </row>
    <row r="9" spans="1:14" ht="43.5" customHeight="1" x14ac:dyDescent="0.2">
      <c r="A9" s="30">
        <v>3250</v>
      </c>
      <c r="B9" s="14" t="s">
        <v>131</v>
      </c>
      <c r="C9" s="60">
        <v>43571</v>
      </c>
      <c r="D9" s="60">
        <v>43799</v>
      </c>
      <c r="E9" s="14" t="s">
        <v>134</v>
      </c>
      <c r="F9" s="25" t="s">
        <v>33</v>
      </c>
      <c r="G9" s="37">
        <v>2</v>
      </c>
      <c r="H9" s="46">
        <v>0</v>
      </c>
      <c r="I9" s="16" t="s">
        <v>95</v>
      </c>
      <c r="J9" s="95" t="s">
        <v>186</v>
      </c>
      <c r="K9" s="33">
        <v>2</v>
      </c>
      <c r="L9" s="50">
        <v>0</v>
      </c>
      <c r="M9" s="16" t="s">
        <v>94</v>
      </c>
      <c r="N9" s="101" t="s">
        <v>214</v>
      </c>
    </row>
    <row r="10" spans="1:14" ht="43.5" customHeight="1" x14ac:dyDescent="0.2">
      <c r="A10" s="30">
        <v>3250</v>
      </c>
      <c r="B10" s="14" t="s">
        <v>132</v>
      </c>
      <c r="C10" s="60">
        <v>43571</v>
      </c>
      <c r="D10" s="60">
        <v>43799</v>
      </c>
      <c r="E10" s="14" t="s">
        <v>134</v>
      </c>
      <c r="F10" s="25" t="s">
        <v>33</v>
      </c>
      <c r="G10" s="37">
        <v>1</v>
      </c>
      <c r="H10" s="46">
        <v>1</v>
      </c>
      <c r="I10" s="16" t="s">
        <v>93</v>
      </c>
      <c r="J10" s="95" t="s">
        <v>183</v>
      </c>
      <c r="K10" s="33">
        <v>1</v>
      </c>
      <c r="L10" s="50">
        <v>1</v>
      </c>
      <c r="M10" s="16" t="s">
        <v>93</v>
      </c>
      <c r="N10" s="101" t="s">
        <v>215</v>
      </c>
    </row>
    <row r="11" spans="1:14" ht="43.5" customHeight="1" x14ac:dyDescent="0.2">
      <c r="A11" s="30">
        <v>3250</v>
      </c>
      <c r="B11" s="14" t="s">
        <v>133</v>
      </c>
      <c r="C11" s="60">
        <v>43571</v>
      </c>
      <c r="D11" s="60">
        <v>43799</v>
      </c>
      <c r="E11" s="14" t="s">
        <v>134</v>
      </c>
      <c r="F11" s="25" t="s">
        <v>33</v>
      </c>
      <c r="G11" s="37">
        <v>1</v>
      </c>
      <c r="H11" s="46">
        <v>1</v>
      </c>
      <c r="I11" s="16" t="s">
        <v>93</v>
      </c>
      <c r="J11" s="95" t="s">
        <v>183</v>
      </c>
      <c r="K11" s="33">
        <v>2</v>
      </c>
      <c r="L11" s="50">
        <v>1</v>
      </c>
      <c r="M11" s="16" t="s">
        <v>93</v>
      </c>
      <c r="N11" s="101" t="s">
        <v>215</v>
      </c>
    </row>
    <row r="12" spans="1:14" ht="43.5" customHeight="1" x14ac:dyDescent="0.2">
      <c r="A12" s="30">
        <v>3251</v>
      </c>
      <c r="B12" s="14" t="s">
        <v>135</v>
      </c>
      <c r="C12" s="60">
        <v>43571</v>
      </c>
      <c r="D12" s="60">
        <v>43799</v>
      </c>
      <c r="E12" s="14" t="s">
        <v>139</v>
      </c>
      <c r="F12" s="25" t="s">
        <v>33</v>
      </c>
      <c r="G12" s="37">
        <v>1</v>
      </c>
      <c r="H12" s="86">
        <v>0.5</v>
      </c>
      <c r="I12" s="16" t="s">
        <v>95</v>
      </c>
      <c r="J12" s="95" t="s">
        <v>187</v>
      </c>
      <c r="K12" s="33">
        <v>2</v>
      </c>
      <c r="L12" s="50">
        <v>1</v>
      </c>
      <c r="M12" s="16" t="s">
        <v>93</v>
      </c>
      <c r="N12" s="101" t="s">
        <v>216</v>
      </c>
    </row>
    <row r="13" spans="1:14" ht="43.5" customHeight="1" x14ac:dyDescent="0.2">
      <c r="A13" s="30">
        <v>3251</v>
      </c>
      <c r="B13" s="14" t="s">
        <v>136</v>
      </c>
      <c r="C13" s="60">
        <v>43571</v>
      </c>
      <c r="D13" s="60">
        <v>43799</v>
      </c>
      <c r="E13" s="14" t="s">
        <v>139</v>
      </c>
      <c r="F13" s="25" t="s">
        <v>33</v>
      </c>
      <c r="G13" s="37">
        <v>2</v>
      </c>
      <c r="H13" s="46">
        <v>0.1</v>
      </c>
      <c r="I13" s="16" t="s">
        <v>95</v>
      </c>
      <c r="J13" s="95" t="s">
        <v>188</v>
      </c>
      <c r="K13" s="33">
        <v>2</v>
      </c>
      <c r="L13" s="50">
        <v>0.2</v>
      </c>
      <c r="M13" s="16" t="s">
        <v>94</v>
      </c>
      <c r="N13" s="101" t="s">
        <v>217</v>
      </c>
    </row>
    <row r="14" spans="1:14" ht="43.5" customHeight="1" x14ac:dyDescent="0.2">
      <c r="A14" s="30">
        <v>3251</v>
      </c>
      <c r="B14" s="14" t="s">
        <v>137</v>
      </c>
      <c r="C14" s="60">
        <v>43571</v>
      </c>
      <c r="D14" s="60">
        <v>43799</v>
      </c>
      <c r="E14" s="14" t="s">
        <v>139</v>
      </c>
      <c r="F14" s="25" t="s">
        <v>33</v>
      </c>
      <c r="G14" s="37">
        <v>1</v>
      </c>
      <c r="H14" s="46">
        <v>0.1</v>
      </c>
      <c r="I14" s="16" t="s">
        <v>95</v>
      </c>
      <c r="J14" s="95" t="s">
        <v>189</v>
      </c>
      <c r="K14" s="33">
        <v>2</v>
      </c>
      <c r="L14" s="50">
        <v>1</v>
      </c>
      <c r="M14" s="16" t="s">
        <v>93</v>
      </c>
      <c r="N14" s="101" t="s">
        <v>218</v>
      </c>
    </row>
    <row r="15" spans="1:14" ht="43.5" customHeight="1" x14ac:dyDescent="0.2">
      <c r="A15" s="30">
        <v>3251</v>
      </c>
      <c r="B15" s="14" t="s">
        <v>138</v>
      </c>
      <c r="C15" s="60">
        <v>43571</v>
      </c>
      <c r="D15" s="60">
        <v>43799</v>
      </c>
      <c r="E15" s="14" t="s">
        <v>139</v>
      </c>
      <c r="F15" s="25" t="s">
        <v>33</v>
      </c>
      <c r="G15" s="37">
        <v>1</v>
      </c>
      <c r="H15" s="46">
        <v>0.1</v>
      </c>
      <c r="I15" s="16" t="s">
        <v>95</v>
      </c>
      <c r="J15" s="95" t="s">
        <v>190</v>
      </c>
      <c r="K15" s="33">
        <v>2</v>
      </c>
      <c r="L15" s="50">
        <v>0.2</v>
      </c>
      <c r="M15" s="16" t="s">
        <v>94</v>
      </c>
      <c r="N15" s="101" t="s">
        <v>219</v>
      </c>
    </row>
    <row r="16" spans="1:14" ht="43.5" customHeight="1" x14ac:dyDescent="0.2">
      <c r="A16" s="30">
        <v>3260</v>
      </c>
      <c r="B16" s="14" t="s">
        <v>140</v>
      </c>
      <c r="C16" s="60">
        <v>43571</v>
      </c>
      <c r="D16" s="60">
        <v>43799</v>
      </c>
      <c r="E16" s="14" t="s">
        <v>142</v>
      </c>
      <c r="F16" s="25" t="s">
        <v>32</v>
      </c>
      <c r="G16" s="37">
        <v>1</v>
      </c>
      <c r="H16" s="46">
        <v>0</v>
      </c>
      <c r="I16" s="16" t="s">
        <v>95</v>
      </c>
      <c r="J16" s="95" t="s">
        <v>191</v>
      </c>
      <c r="K16" s="33">
        <v>1</v>
      </c>
      <c r="L16" s="50">
        <v>0.5</v>
      </c>
      <c r="M16" s="16" t="s">
        <v>94</v>
      </c>
      <c r="N16" s="101" t="s">
        <v>242</v>
      </c>
    </row>
    <row r="17" spans="1:14" ht="43.5" customHeight="1" x14ac:dyDescent="0.2">
      <c r="A17" s="30">
        <v>3260</v>
      </c>
      <c r="B17" s="87" t="s">
        <v>141</v>
      </c>
      <c r="C17" s="60">
        <v>43571</v>
      </c>
      <c r="D17" s="60">
        <v>43799</v>
      </c>
      <c r="E17" s="14" t="s">
        <v>142</v>
      </c>
      <c r="F17" s="25" t="s">
        <v>32</v>
      </c>
      <c r="G17" s="37">
        <v>1</v>
      </c>
      <c r="H17" s="46">
        <v>0.5</v>
      </c>
      <c r="I17" s="16" t="s">
        <v>95</v>
      </c>
      <c r="J17" s="96" t="s">
        <v>192</v>
      </c>
      <c r="K17" s="33">
        <v>1</v>
      </c>
      <c r="L17" s="50">
        <v>0.6</v>
      </c>
      <c r="M17" s="16" t="s">
        <v>94</v>
      </c>
      <c r="N17" s="101" t="s">
        <v>243</v>
      </c>
    </row>
    <row r="18" spans="1:14" ht="43.5" customHeight="1" x14ac:dyDescent="0.2">
      <c r="A18" s="30">
        <v>3257</v>
      </c>
      <c r="B18" s="14" t="s">
        <v>143</v>
      </c>
      <c r="C18" s="60">
        <v>43571</v>
      </c>
      <c r="D18" s="60">
        <v>43799</v>
      </c>
      <c r="E18" s="14" t="s">
        <v>107</v>
      </c>
      <c r="F18" s="25" t="s">
        <v>27</v>
      </c>
      <c r="G18" s="37">
        <v>2</v>
      </c>
      <c r="H18" s="46">
        <v>0.1</v>
      </c>
      <c r="I18" s="16" t="s">
        <v>95</v>
      </c>
      <c r="J18" s="95" t="s">
        <v>193</v>
      </c>
      <c r="K18" s="33">
        <v>1</v>
      </c>
      <c r="L18" s="50">
        <v>1</v>
      </c>
      <c r="M18" s="16" t="s">
        <v>93</v>
      </c>
      <c r="N18" s="101" t="s">
        <v>232</v>
      </c>
    </row>
    <row r="19" spans="1:14" ht="43.5" customHeight="1" x14ac:dyDescent="0.2">
      <c r="A19" s="30">
        <v>3257</v>
      </c>
      <c r="B19" s="14" t="s">
        <v>144</v>
      </c>
      <c r="C19" s="60">
        <v>43571</v>
      </c>
      <c r="D19" s="60">
        <v>43799</v>
      </c>
      <c r="E19" s="14" t="s">
        <v>107</v>
      </c>
      <c r="F19" s="25" t="s">
        <v>27</v>
      </c>
      <c r="G19" s="37">
        <v>2</v>
      </c>
      <c r="H19" s="46">
        <v>0.1</v>
      </c>
      <c r="I19" s="16" t="s">
        <v>95</v>
      </c>
      <c r="J19" s="95" t="s">
        <v>194</v>
      </c>
      <c r="K19" s="33">
        <v>2</v>
      </c>
      <c r="L19" s="50">
        <v>1</v>
      </c>
      <c r="M19" s="16" t="s">
        <v>93</v>
      </c>
      <c r="N19" s="101" t="s">
        <v>233</v>
      </c>
    </row>
    <row r="20" spans="1:14" ht="43.5" customHeight="1" x14ac:dyDescent="0.2">
      <c r="A20" s="30">
        <v>3257</v>
      </c>
      <c r="B20" s="14" t="s">
        <v>145</v>
      </c>
      <c r="C20" s="60">
        <v>43571</v>
      </c>
      <c r="D20" s="60">
        <v>43799</v>
      </c>
      <c r="E20" s="14" t="s">
        <v>107</v>
      </c>
      <c r="F20" s="25" t="s">
        <v>27</v>
      </c>
      <c r="G20" s="37">
        <v>2</v>
      </c>
      <c r="H20" s="46">
        <v>0.5</v>
      </c>
      <c r="I20" s="16" t="s">
        <v>95</v>
      </c>
      <c r="J20" s="95" t="s">
        <v>195</v>
      </c>
      <c r="K20" s="33">
        <v>1</v>
      </c>
      <c r="L20" s="50">
        <v>1</v>
      </c>
      <c r="M20" s="16" t="s">
        <v>93</v>
      </c>
      <c r="N20" s="101" t="s">
        <v>234</v>
      </c>
    </row>
    <row r="21" spans="1:14" ht="43.5" customHeight="1" x14ac:dyDescent="0.2">
      <c r="A21" s="30">
        <v>3257</v>
      </c>
      <c r="B21" s="14" t="s">
        <v>146</v>
      </c>
      <c r="C21" s="60">
        <v>43571</v>
      </c>
      <c r="D21" s="60">
        <v>43799</v>
      </c>
      <c r="E21" s="14" t="s">
        <v>107</v>
      </c>
      <c r="F21" s="25" t="s">
        <v>27</v>
      </c>
      <c r="G21" s="37">
        <v>1</v>
      </c>
      <c r="H21" s="46">
        <v>0.33</v>
      </c>
      <c r="I21" s="16" t="s">
        <v>95</v>
      </c>
      <c r="J21" s="95" t="s">
        <v>182</v>
      </c>
      <c r="K21" s="33">
        <v>1</v>
      </c>
      <c r="L21" s="50">
        <v>1</v>
      </c>
      <c r="M21" s="16" t="s">
        <v>93</v>
      </c>
      <c r="N21" s="101" t="s">
        <v>235</v>
      </c>
    </row>
    <row r="22" spans="1:14" ht="43.5" customHeight="1" x14ac:dyDescent="0.2">
      <c r="A22" s="30">
        <v>3258</v>
      </c>
      <c r="B22" s="14" t="s">
        <v>147</v>
      </c>
      <c r="C22" s="60">
        <v>43571</v>
      </c>
      <c r="D22" s="60">
        <v>43799</v>
      </c>
      <c r="E22" s="14" t="s">
        <v>107</v>
      </c>
      <c r="F22" s="25" t="s">
        <v>27</v>
      </c>
      <c r="G22" s="37">
        <v>2</v>
      </c>
      <c r="H22" s="46">
        <v>1</v>
      </c>
      <c r="I22" s="16" t="s">
        <v>93</v>
      </c>
      <c r="J22" s="95" t="s">
        <v>196</v>
      </c>
      <c r="K22" s="33">
        <v>1</v>
      </c>
      <c r="L22" s="50">
        <v>1</v>
      </c>
      <c r="M22" s="16" t="s">
        <v>93</v>
      </c>
      <c r="N22" s="101" t="s">
        <v>236</v>
      </c>
    </row>
    <row r="23" spans="1:14" ht="43.5" customHeight="1" x14ac:dyDescent="0.2">
      <c r="A23" s="24">
        <v>3258</v>
      </c>
      <c r="B23" s="14" t="s">
        <v>148</v>
      </c>
      <c r="C23" s="60">
        <v>43571</v>
      </c>
      <c r="D23" s="60">
        <v>43799</v>
      </c>
      <c r="E23" s="14" t="s">
        <v>107</v>
      </c>
      <c r="F23" s="25" t="s">
        <v>27</v>
      </c>
      <c r="G23" s="37">
        <v>2</v>
      </c>
      <c r="H23" s="46">
        <v>0.1</v>
      </c>
      <c r="I23" s="16" t="s">
        <v>95</v>
      </c>
      <c r="J23" s="95" t="s">
        <v>193</v>
      </c>
      <c r="K23" s="33">
        <v>1</v>
      </c>
      <c r="L23" s="50">
        <v>1</v>
      </c>
      <c r="M23" s="16" t="s">
        <v>93</v>
      </c>
      <c r="N23" s="101" t="s">
        <v>237</v>
      </c>
    </row>
    <row r="24" spans="1:14" s="13" customFormat="1" ht="43.5" customHeight="1" x14ac:dyDescent="0.2">
      <c r="A24" s="24">
        <v>3258</v>
      </c>
      <c r="B24" s="14" t="s">
        <v>149</v>
      </c>
      <c r="C24" s="60">
        <v>43571</v>
      </c>
      <c r="D24" s="60">
        <v>43830</v>
      </c>
      <c r="E24" s="14" t="s">
        <v>150</v>
      </c>
      <c r="F24" s="88" t="s">
        <v>35</v>
      </c>
      <c r="G24" s="37">
        <v>1</v>
      </c>
      <c r="H24" s="46">
        <v>0.5</v>
      </c>
      <c r="I24" s="16" t="s">
        <v>95</v>
      </c>
      <c r="J24" s="96" t="s">
        <v>207</v>
      </c>
      <c r="K24" s="33">
        <v>1</v>
      </c>
      <c r="L24" s="50">
        <v>1</v>
      </c>
      <c r="M24" s="16" t="s">
        <v>93</v>
      </c>
      <c r="N24" s="101" t="s">
        <v>238</v>
      </c>
    </row>
    <row r="25" spans="1:14" ht="43.5" customHeight="1" x14ac:dyDescent="0.2">
      <c r="A25" s="24">
        <v>3259</v>
      </c>
      <c r="B25" s="14" t="s">
        <v>151</v>
      </c>
      <c r="C25" s="60">
        <v>43571</v>
      </c>
      <c r="D25" s="60">
        <v>43799</v>
      </c>
      <c r="E25" s="14" t="s">
        <v>142</v>
      </c>
      <c r="F25" s="25" t="s">
        <v>32</v>
      </c>
      <c r="G25" s="37">
        <v>1</v>
      </c>
      <c r="H25" s="46">
        <v>0.1</v>
      </c>
      <c r="I25" s="16" t="s">
        <v>95</v>
      </c>
      <c r="J25" s="95" t="s">
        <v>182</v>
      </c>
      <c r="K25" s="33">
        <v>3</v>
      </c>
      <c r="L25" s="50">
        <v>1</v>
      </c>
      <c r="M25" s="16" t="s">
        <v>93</v>
      </c>
      <c r="N25" s="101" t="s">
        <v>239</v>
      </c>
    </row>
    <row r="26" spans="1:14" ht="43.5" customHeight="1" x14ac:dyDescent="0.2">
      <c r="A26" s="24">
        <v>3259</v>
      </c>
      <c r="B26" s="14" t="s">
        <v>152</v>
      </c>
      <c r="C26" s="60">
        <v>43571</v>
      </c>
      <c r="D26" s="60">
        <v>43799</v>
      </c>
      <c r="E26" s="14" t="s">
        <v>142</v>
      </c>
      <c r="F26" s="25" t="s">
        <v>32</v>
      </c>
      <c r="G26" s="37">
        <v>1</v>
      </c>
      <c r="H26" s="46">
        <v>0.33</v>
      </c>
      <c r="I26" s="16" t="s">
        <v>95</v>
      </c>
      <c r="J26" s="95" t="s">
        <v>182</v>
      </c>
      <c r="K26" s="33">
        <v>3</v>
      </c>
      <c r="L26" s="50">
        <v>1</v>
      </c>
      <c r="M26" s="16" t="s">
        <v>93</v>
      </c>
      <c r="N26" s="101" t="s">
        <v>240</v>
      </c>
    </row>
    <row r="27" spans="1:14" ht="43.5" customHeight="1" x14ac:dyDescent="0.2">
      <c r="A27" s="24">
        <v>3259</v>
      </c>
      <c r="B27" s="14" t="s">
        <v>153</v>
      </c>
      <c r="C27" s="60">
        <v>43571</v>
      </c>
      <c r="D27" s="60">
        <v>43799</v>
      </c>
      <c r="E27" s="14" t="s">
        <v>142</v>
      </c>
      <c r="F27" s="25" t="s">
        <v>32</v>
      </c>
      <c r="G27" s="37">
        <v>1</v>
      </c>
      <c r="H27" s="46">
        <v>0.2</v>
      </c>
      <c r="I27" s="16" t="s">
        <v>95</v>
      </c>
      <c r="J27" s="95" t="s">
        <v>182</v>
      </c>
      <c r="K27" s="33">
        <v>3</v>
      </c>
      <c r="L27" s="50">
        <v>1</v>
      </c>
      <c r="M27" s="16" t="s">
        <v>93</v>
      </c>
      <c r="N27" s="101" t="s">
        <v>241</v>
      </c>
    </row>
    <row r="28" spans="1:14" ht="43.5" customHeight="1" x14ac:dyDescent="0.2">
      <c r="A28" s="24">
        <v>3252</v>
      </c>
      <c r="B28" s="14" t="s">
        <v>154</v>
      </c>
      <c r="C28" s="60">
        <v>43571</v>
      </c>
      <c r="D28" s="60">
        <v>43799</v>
      </c>
      <c r="E28" s="14" t="s">
        <v>158</v>
      </c>
      <c r="F28" s="25" t="s">
        <v>56</v>
      </c>
      <c r="G28" s="37">
        <v>3</v>
      </c>
      <c r="H28" s="46">
        <v>0.6</v>
      </c>
      <c r="I28" s="16" t="s">
        <v>95</v>
      </c>
      <c r="J28" s="95" t="s">
        <v>182</v>
      </c>
      <c r="K28" s="33">
        <v>1</v>
      </c>
      <c r="L28" s="50">
        <v>1</v>
      </c>
      <c r="M28" s="16" t="s">
        <v>93</v>
      </c>
      <c r="N28" s="101" t="s">
        <v>220</v>
      </c>
    </row>
    <row r="29" spans="1:14" ht="43.5" customHeight="1" x14ac:dyDescent="0.2">
      <c r="A29" s="24">
        <v>3252</v>
      </c>
      <c r="B29" s="14" t="s">
        <v>155</v>
      </c>
      <c r="C29" s="60">
        <v>43571</v>
      </c>
      <c r="D29" s="60">
        <v>43799</v>
      </c>
      <c r="E29" s="14" t="s">
        <v>158</v>
      </c>
      <c r="F29" s="25" t="s">
        <v>56</v>
      </c>
      <c r="G29" s="37">
        <v>2</v>
      </c>
      <c r="H29" s="46">
        <v>0.66</v>
      </c>
      <c r="I29" s="16" t="s">
        <v>95</v>
      </c>
      <c r="J29" s="95" t="s">
        <v>197</v>
      </c>
      <c r="K29" s="33">
        <v>6</v>
      </c>
      <c r="L29" s="50">
        <v>0.66</v>
      </c>
      <c r="M29" s="16" t="s">
        <v>94</v>
      </c>
      <c r="N29" s="101" t="s">
        <v>221</v>
      </c>
    </row>
    <row r="30" spans="1:14" ht="43.5" customHeight="1" x14ac:dyDescent="0.2">
      <c r="A30" s="24">
        <v>3252</v>
      </c>
      <c r="B30" s="14" t="s">
        <v>156</v>
      </c>
      <c r="C30" s="60">
        <v>43571</v>
      </c>
      <c r="D30" s="60">
        <v>43799</v>
      </c>
      <c r="E30" s="14" t="s">
        <v>158</v>
      </c>
      <c r="F30" s="25" t="s">
        <v>56</v>
      </c>
      <c r="G30" s="37">
        <v>5</v>
      </c>
      <c r="H30" s="46">
        <v>0.66</v>
      </c>
      <c r="I30" s="16" t="s">
        <v>95</v>
      </c>
      <c r="J30" s="95" t="s">
        <v>198</v>
      </c>
      <c r="K30" s="33">
        <v>6</v>
      </c>
      <c r="L30" s="50">
        <v>1</v>
      </c>
      <c r="M30" s="16" t="s">
        <v>93</v>
      </c>
      <c r="N30" s="101" t="s">
        <v>222</v>
      </c>
    </row>
    <row r="31" spans="1:14" ht="43.5" customHeight="1" x14ac:dyDescent="0.2">
      <c r="A31" s="24">
        <v>3252</v>
      </c>
      <c r="B31" s="14" t="s">
        <v>157</v>
      </c>
      <c r="C31" s="60">
        <v>43571</v>
      </c>
      <c r="D31" s="60">
        <v>43799</v>
      </c>
      <c r="E31" s="14" t="s">
        <v>158</v>
      </c>
      <c r="F31" s="25" t="s">
        <v>56</v>
      </c>
      <c r="G31" s="37">
        <v>3</v>
      </c>
      <c r="H31" s="46">
        <v>0.66</v>
      </c>
      <c r="I31" s="16" t="s">
        <v>95</v>
      </c>
      <c r="J31" s="95" t="s">
        <v>199</v>
      </c>
      <c r="K31" s="33">
        <v>4</v>
      </c>
      <c r="L31" s="50">
        <v>1</v>
      </c>
      <c r="M31" s="16" t="s">
        <v>93</v>
      </c>
      <c r="N31" s="101" t="s">
        <v>223</v>
      </c>
    </row>
    <row r="32" spans="1:14" ht="43.5" customHeight="1" x14ac:dyDescent="0.2">
      <c r="A32" s="24">
        <v>3253</v>
      </c>
      <c r="B32" s="14" t="s">
        <v>159</v>
      </c>
      <c r="C32" s="60">
        <v>43571</v>
      </c>
      <c r="D32" s="60">
        <v>43799</v>
      </c>
      <c r="E32" s="14" t="s">
        <v>158</v>
      </c>
      <c r="F32" s="25" t="s">
        <v>56</v>
      </c>
      <c r="G32" s="37">
        <v>5</v>
      </c>
      <c r="H32" s="46">
        <v>0.66</v>
      </c>
      <c r="I32" s="16" t="s">
        <v>95</v>
      </c>
      <c r="J32" s="95" t="s">
        <v>200</v>
      </c>
      <c r="K32" s="33">
        <v>6</v>
      </c>
      <c r="L32" s="50">
        <v>1</v>
      </c>
      <c r="M32" s="16" t="s">
        <v>93</v>
      </c>
      <c r="N32" s="101" t="s">
        <v>224</v>
      </c>
    </row>
    <row r="33" spans="1:14" ht="43.5" customHeight="1" x14ac:dyDescent="0.2">
      <c r="A33" s="24">
        <v>3253</v>
      </c>
      <c r="B33" s="14" t="s">
        <v>160</v>
      </c>
      <c r="C33" s="60">
        <v>43571</v>
      </c>
      <c r="D33" s="60">
        <v>43799</v>
      </c>
      <c r="E33" s="14" t="s">
        <v>158</v>
      </c>
      <c r="F33" s="25" t="s">
        <v>56</v>
      </c>
      <c r="G33" s="37">
        <v>2</v>
      </c>
      <c r="H33" s="46">
        <v>0.66</v>
      </c>
      <c r="I33" s="16" t="s">
        <v>95</v>
      </c>
      <c r="J33" s="95" t="s">
        <v>201</v>
      </c>
      <c r="K33" s="33">
        <v>2</v>
      </c>
      <c r="L33" s="50">
        <v>1</v>
      </c>
      <c r="M33" s="16" t="s">
        <v>93</v>
      </c>
      <c r="N33" s="101" t="s">
        <v>225</v>
      </c>
    </row>
    <row r="34" spans="1:14" ht="43.5" customHeight="1" x14ac:dyDescent="0.2">
      <c r="A34" s="24">
        <v>3254</v>
      </c>
      <c r="B34" s="14" t="s">
        <v>161</v>
      </c>
      <c r="C34" s="60">
        <v>43571</v>
      </c>
      <c r="D34" s="60">
        <v>43646</v>
      </c>
      <c r="E34" s="14" t="s">
        <v>158</v>
      </c>
      <c r="F34" s="25" t="s">
        <v>56</v>
      </c>
      <c r="G34" s="37">
        <v>1</v>
      </c>
      <c r="H34" s="46">
        <v>1</v>
      </c>
      <c r="I34" s="16" t="s">
        <v>93</v>
      </c>
      <c r="J34" s="95" t="s">
        <v>163</v>
      </c>
      <c r="K34" s="33">
        <v>2</v>
      </c>
      <c r="L34" s="50">
        <v>1</v>
      </c>
      <c r="M34" s="16" t="s">
        <v>93</v>
      </c>
      <c r="N34" s="101" t="s">
        <v>226</v>
      </c>
    </row>
    <row r="35" spans="1:14" ht="43.5" customHeight="1" x14ac:dyDescent="0.2">
      <c r="A35" s="24">
        <v>3254</v>
      </c>
      <c r="B35" s="14" t="s">
        <v>162</v>
      </c>
      <c r="C35" s="60">
        <v>43571</v>
      </c>
      <c r="D35" s="60">
        <v>43799</v>
      </c>
      <c r="E35" s="14" t="s">
        <v>158</v>
      </c>
      <c r="F35" s="25" t="s">
        <v>56</v>
      </c>
      <c r="G35" s="37">
        <v>2</v>
      </c>
      <c r="H35" s="46">
        <v>0.66</v>
      </c>
      <c r="I35" s="16" t="s">
        <v>95</v>
      </c>
      <c r="J35" s="95" t="s">
        <v>202</v>
      </c>
      <c r="K35" s="33">
        <v>2</v>
      </c>
      <c r="L35" s="50">
        <v>1</v>
      </c>
      <c r="M35" s="16" t="s">
        <v>93</v>
      </c>
      <c r="N35" s="101" t="s">
        <v>226</v>
      </c>
    </row>
    <row r="36" spans="1:14" ht="43.5" customHeight="1" x14ac:dyDescent="0.2">
      <c r="A36" s="24">
        <v>3255</v>
      </c>
      <c r="B36" s="14" t="s">
        <v>164</v>
      </c>
      <c r="C36" s="60">
        <v>43571</v>
      </c>
      <c r="D36" s="60">
        <v>43799</v>
      </c>
      <c r="E36" s="14" t="s">
        <v>158</v>
      </c>
      <c r="F36" s="25" t="s">
        <v>56</v>
      </c>
      <c r="G36" s="37">
        <v>1</v>
      </c>
      <c r="H36" s="46">
        <v>0.25</v>
      </c>
      <c r="I36" s="16" t="s">
        <v>95</v>
      </c>
      <c r="J36" s="95" t="s">
        <v>182</v>
      </c>
      <c r="K36" s="33">
        <v>3</v>
      </c>
      <c r="L36" s="50">
        <v>1</v>
      </c>
      <c r="M36" s="16" t="s">
        <v>93</v>
      </c>
      <c r="N36" s="101" t="s">
        <v>227</v>
      </c>
    </row>
    <row r="37" spans="1:14" ht="43.5" customHeight="1" x14ac:dyDescent="0.2">
      <c r="A37" s="24">
        <v>3255</v>
      </c>
      <c r="B37" s="14" t="s">
        <v>165</v>
      </c>
      <c r="C37" s="60">
        <v>43571</v>
      </c>
      <c r="D37" s="60">
        <v>43799</v>
      </c>
      <c r="E37" s="14" t="s">
        <v>158</v>
      </c>
      <c r="F37" s="25" t="s">
        <v>56</v>
      </c>
      <c r="G37" s="37">
        <v>1</v>
      </c>
      <c r="H37" s="46">
        <v>0</v>
      </c>
      <c r="I37" s="16" t="s">
        <v>95</v>
      </c>
      <c r="J37" s="95" t="s">
        <v>182</v>
      </c>
      <c r="K37" s="33">
        <v>2</v>
      </c>
      <c r="L37" s="50">
        <v>1</v>
      </c>
      <c r="M37" s="16" t="s">
        <v>93</v>
      </c>
      <c r="N37" s="101" t="s">
        <v>228</v>
      </c>
    </row>
    <row r="38" spans="1:14" ht="43.5" customHeight="1" x14ac:dyDescent="0.2">
      <c r="A38" s="24">
        <v>3255</v>
      </c>
      <c r="B38" s="14" t="s">
        <v>166</v>
      </c>
      <c r="C38" s="60">
        <v>43571</v>
      </c>
      <c r="D38" s="60">
        <v>43799</v>
      </c>
      <c r="E38" s="14" t="s">
        <v>158</v>
      </c>
      <c r="F38" s="25" t="s">
        <v>56</v>
      </c>
      <c r="G38" s="37">
        <v>1</v>
      </c>
      <c r="H38" s="46">
        <v>0</v>
      </c>
      <c r="I38" s="16" t="s">
        <v>95</v>
      </c>
      <c r="J38" s="95" t="s">
        <v>182</v>
      </c>
      <c r="K38" s="33">
        <v>2</v>
      </c>
      <c r="L38" s="50">
        <v>1</v>
      </c>
      <c r="M38" s="16" t="s">
        <v>93</v>
      </c>
      <c r="N38" s="101" t="s">
        <v>229</v>
      </c>
    </row>
    <row r="39" spans="1:14" ht="43.5" customHeight="1" x14ac:dyDescent="0.2">
      <c r="A39" s="24">
        <v>3256</v>
      </c>
      <c r="B39" s="14" t="s">
        <v>167</v>
      </c>
      <c r="C39" s="60">
        <v>43571</v>
      </c>
      <c r="D39" s="60">
        <v>43799</v>
      </c>
      <c r="E39" s="14" t="s">
        <v>169</v>
      </c>
      <c r="F39" s="25" t="s">
        <v>31</v>
      </c>
      <c r="G39" s="37">
        <v>1</v>
      </c>
      <c r="H39" s="46">
        <v>0.66</v>
      </c>
      <c r="I39" s="16" t="s">
        <v>95</v>
      </c>
      <c r="J39" s="95" t="s">
        <v>203</v>
      </c>
      <c r="K39" s="33">
        <v>1</v>
      </c>
      <c r="L39" s="50">
        <v>1</v>
      </c>
      <c r="M39" s="16" t="s">
        <v>93</v>
      </c>
      <c r="N39" s="101" t="s">
        <v>230</v>
      </c>
    </row>
    <row r="40" spans="1:14" ht="43.5" customHeight="1" x14ac:dyDescent="0.2">
      <c r="A40" s="24">
        <v>3256</v>
      </c>
      <c r="B40" s="14" t="s">
        <v>168</v>
      </c>
      <c r="C40" s="60">
        <v>43571</v>
      </c>
      <c r="D40" s="60">
        <v>43799</v>
      </c>
      <c r="E40" s="14" t="s">
        <v>170</v>
      </c>
      <c r="F40" s="25" t="s">
        <v>31</v>
      </c>
      <c r="G40" s="37">
        <v>5</v>
      </c>
      <c r="H40" s="46">
        <v>0.66</v>
      </c>
      <c r="I40" s="16" t="s">
        <v>95</v>
      </c>
      <c r="J40" s="95" t="s">
        <v>204</v>
      </c>
      <c r="K40" s="33">
        <v>5</v>
      </c>
      <c r="L40" s="50">
        <v>1</v>
      </c>
      <c r="M40" s="16" t="s">
        <v>93</v>
      </c>
      <c r="N40" s="101" t="s">
        <v>231</v>
      </c>
    </row>
    <row r="41" spans="1:14" ht="43.5" customHeight="1" x14ac:dyDescent="0.2">
      <c r="A41" s="24">
        <v>3328</v>
      </c>
      <c r="B41" s="14" t="s">
        <v>171</v>
      </c>
      <c r="C41" s="60">
        <v>43664</v>
      </c>
      <c r="D41" s="60">
        <v>43830</v>
      </c>
      <c r="E41" s="85" t="s">
        <v>174</v>
      </c>
      <c r="F41" s="25" t="s">
        <v>51</v>
      </c>
      <c r="G41" s="37">
        <v>2</v>
      </c>
      <c r="H41" s="46">
        <v>0</v>
      </c>
      <c r="I41" s="16" t="s">
        <v>95</v>
      </c>
      <c r="J41" s="95" t="s">
        <v>177</v>
      </c>
      <c r="K41" s="33">
        <v>2</v>
      </c>
      <c r="L41" s="50">
        <v>1</v>
      </c>
      <c r="M41" s="16" t="s">
        <v>93</v>
      </c>
      <c r="N41" s="101" t="s">
        <v>244</v>
      </c>
    </row>
    <row r="42" spans="1:14" ht="43.5" customHeight="1" x14ac:dyDescent="0.2">
      <c r="A42" s="24">
        <v>3328</v>
      </c>
      <c r="B42" s="14" t="s">
        <v>171</v>
      </c>
      <c r="C42" s="60">
        <v>43664</v>
      </c>
      <c r="D42" s="60">
        <v>43830</v>
      </c>
      <c r="E42" s="85" t="s">
        <v>175</v>
      </c>
      <c r="F42" s="25" t="s">
        <v>52</v>
      </c>
      <c r="G42" s="37">
        <v>1</v>
      </c>
      <c r="H42" s="46">
        <v>0</v>
      </c>
      <c r="I42" s="16" t="s">
        <v>95</v>
      </c>
      <c r="J42" s="95" t="s">
        <v>178</v>
      </c>
      <c r="K42" s="33">
        <v>2</v>
      </c>
      <c r="L42" s="50">
        <v>0.5</v>
      </c>
      <c r="M42" s="16" t="s">
        <v>94</v>
      </c>
      <c r="N42" s="101" t="s">
        <v>245</v>
      </c>
    </row>
    <row r="43" spans="1:14" ht="43.5" customHeight="1" x14ac:dyDescent="0.2">
      <c r="A43" s="24">
        <v>3328</v>
      </c>
      <c r="B43" s="14" t="s">
        <v>172</v>
      </c>
      <c r="C43" s="60">
        <v>43664</v>
      </c>
      <c r="D43" s="60">
        <v>43830</v>
      </c>
      <c r="E43" s="85" t="s">
        <v>176</v>
      </c>
      <c r="F43" s="25" t="s">
        <v>54</v>
      </c>
      <c r="G43" s="37">
        <v>2</v>
      </c>
      <c r="H43" s="46">
        <v>0.66</v>
      </c>
      <c r="I43" s="16" t="s">
        <v>95</v>
      </c>
      <c r="J43" s="95" t="s">
        <v>179</v>
      </c>
      <c r="K43" s="33">
        <v>0</v>
      </c>
      <c r="L43" s="50">
        <v>0.66</v>
      </c>
      <c r="M43" s="16" t="s">
        <v>94</v>
      </c>
      <c r="N43" s="101" t="s">
        <v>246</v>
      </c>
    </row>
    <row r="44" spans="1:14" ht="43.5" customHeight="1" x14ac:dyDescent="0.2">
      <c r="A44" s="24">
        <v>3328</v>
      </c>
      <c r="B44" s="14" t="s">
        <v>173</v>
      </c>
      <c r="C44" s="60">
        <v>43664</v>
      </c>
      <c r="D44" s="60">
        <v>43830</v>
      </c>
      <c r="E44" s="14" t="s">
        <v>174</v>
      </c>
      <c r="F44" s="25" t="s">
        <v>51</v>
      </c>
      <c r="G44" s="37">
        <v>2</v>
      </c>
      <c r="H44" s="46">
        <v>0</v>
      </c>
      <c r="I44" s="16" t="s">
        <v>181</v>
      </c>
      <c r="J44" s="95" t="s">
        <v>180</v>
      </c>
      <c r="K44" s="33">
        <v>2</v>
      </c>
      <c r="L44" s="50">
        <v>1</v>
      </c>
      <c r="M44" s="16" t="s">
        <v>93</v>
      </c>
      <c r="N44" s="101" t="s">
        <v>247</v>
      </c>
    </row>
    <row r="45" spans="1:14" ht="15.75" customHeight="1" x14ac:dyDescent="0.2">
      <c r="A45" s="24"/>
      <c r="B45" s="14"/>
      <c r="C45" s="60"/>
      <c r="D45" s="60"/>
      <c r="E45" s="14"/>
      <c r="F45" s="25"/>
      <c r="G45" s="37"/>
      <c r="H45" s="46"/>
      <c r="I45" s="16"/>
      <c r="J45" s="95"/>
      <c r="K45" s="33"/>
      <c r="L45" s="50"/>
      <c r="M45" s="16"/>
      <c r="N45" s="91"/>
    </row>
    <row r="46" spans="1:14" ht="15.75" customHeight="1" x14ac:dyDescent="0.2">
      <c r="A46" s="24"/>
      <c r="B46" s="14"/>
      <c r="C46" s="60"/>
      <c r="D46" s="60"/>
      <c r="E46" s="14"/>
      <c r="F46" s="25"/>
      <c r="G46" s="37"/>
      <c r="H46" s="46"/>
      <c r="I46" s="16"/>
      <c r="J46" s="95"/>
      <c r="K46" s="33"/>
      <c r="L46" s="50"/>
      <c r="M46" s="16"/>
      <c r="N46" s="91"/>
    </row>
    <row r="47" spans="1:14" ht="15.75" customHeight="1" x14ac:dyDescent="0.2">
      <c r="A47" s="24"/>
      <c r="B47" s="14"/>
      <c r="C47" s="60"/>
      <c r="D47" s="60"/>
      <c r="E47" s="14"/>
      <c r="F47" s="25"/>
      <c r="G47" s="37"/>
      <c r="H47" s="46"/>
      <c r="I47" s="16"/>
      <c r="J47" s="95"/>
      <c r="K47" s="33"/>
      <c r="L47" s="50"/>
      <c r="M47" s="16"/>
      <c r="N47" s="91"/>
    </row>
    <row r="48" spans="1:14" ht="15.75" customHeight="1" x14ac:dyDescent="0.2">
      <c r="A48" s="24"/>
      <c r="B48" s="14"/>
      <c r="C48" s="60"/>
      <c r="D48" s="60"/>
      <c r="E48" s="14"/>
      <c r="F48" s="25"/>
      <c r="G48" s="37"/>
      <c r="H48" s="46"/>
      <c r="I48" s="16"/>
      <c r="J48" s="95"/>
      <c r="K48" s="33"/>
      <c r="L48" s="50"/>
      <c r="M48" s="16"/>
      <c r="N48" s="91"/>
    </row>
    <row r="49" spans="1:14" ht="15.75" customHeight="1" x14ac:dyDescent="0.2">
      <c r="A49" s="24"/>
      <c r="B49" s="14"/>
      <c r="C49" s="60"/>
      <c r="D49" s="60"/>
      <c r="E49" s="14"/>
      <c r="F49" s="25"/>
      <c r="G49" s="37"/>
      <c r="H49" s="46"/>
      <c r="I49" s="16"/>
      <c r="J49" s="95"/>
      <c r="K49" s="33"/>
      <c r="L49" s="50"/>
      <c r="M49" s="16"/>
      <c r="N49" s="91"/>
    </row>
    <row r="50" spans="1:14" ht="15.75" customHeight="1" x14ac:dyDescent="0.2">
      <c r="A50" s="24"/>
      <c r="B50" s="14"/>
      <c r="C50" s="60"/>
      <c r="D50" s="60"/>
      <c r="E50" s="14"/>
      <c r="F50" s="25"/>
      <c r="G50" s="37"/>
      <c r="H50" s="46"/>
      <c r="I50" s="16"/>
      <c r="J50" s="95"/>
      <c r="K50" s="33"/>
      <c r="L50" s="50"/>
      <c r="M50" s="16"/>
      <c r="N50" s="91"/>
    </row>
    <row r="51" spans="1:14" ht="15.75" customHeight="1" x14ac:dyDescent="0.2">
      <c r="A51" s="24"/>
      <c r="B51" s="14"/>
      <c r="C51" s="60"/>
      <c r="D51" s="60"/>
      <c r="E51" s="14"/>
      <c r="F51" s="25"/>
      <c r="G51" s="37"/>
      <c r="H51" s="46"/>
      <c r="I51" s="16"/>
      <c r="J51" s="95"/>
      <c r="K51" s="33"/>
      <c r="L51" s="50"/>
      <c r="M51" s="16"/>
      <c r="N51" s="91"/>
    </row>
    <row r="52" spans="1:14" ht="15.75" customHeight="1" x14ac:dyDescent="0.2">
      <c r="A52" s="24"/>
      <c r="B52" s="14"/>
      <c r="C52" s="60"/>
      <c r="D52" s="60"/>
      <c r="E52" s="14"/>
      <c r="F52" s="25"/>
      <c r="G52" s="37"/>
      <c r="H52" s="46"/>
      <c r="I52" s="16"/>
      <c r="J52" s="95"/>
      <c r="K52" s="33"/>
      <c r="L52" s="50"/>
      <c r="M52" s="16"/>
      <c r="N52" s="91"/>
    </row>
    <row r="53" spans="1:14" ht="15.75" customHeight="1" x14ac:dyDescent="0.2">
      <c r="A53" s="24"/>
      <c r="B53" s="14"/>
      <c r="C53" s="60"/>
      <c r="D53" s="60"/>
      <c r="E53" s="14"/>
      <c r="F53" s="25"/>
      <c r="G53" s="37"/>
      <c r="H53" s="46"/>
      <c r="I53" s="16"/>
      <c r="J53" s="95"/>
      <c r="K53" s="33"/>
      <c r="L53" s="50"/>
      <c r="M53" s="16"/>
      <c r="N53" s="91"/>
    </row>
    <row r="54" spans="1:14" ht="15.75" customHeight="1" x14ac:dyDescent="0.2">
      <c r="A54" s="24"/>
      <c r="B54" s="14"/>
      <c r="C54" s="60"/>
      <c r="D54" s="60"/>
      <c r="E54" s="14"/>
      <c r="F54" s="25"/>
      <c r="G54" s="37"/>
      <c r="H54" s="46"/>
      <c r="I54" s="16"/>
      <c r="J54" s="95"/>
      <c r="K54" s="33"/>
      <c r="L54" s="50"/>
      <c r="M54" s="16"/>
      <c r="N54" s="91"/>
    </row>
    <row r="55" spans="1:14" ht="15.75" customHeight="1" x14ac:dyDescent="0.2">
      <c r="A55" s="24"/>
      <c r="B55" s="14"/>
      <c r="C55" s="60"/>
      <c r="D55" s="60"/>
      <c r="E55" s="14"/>
      <c r="F55" s="25"/>
      <c r="G55" s="37"/>
      <c r="H55" s="46"/>
      <c r="I55" s="16"/>
      <c r="J55" s="95"/>
      <c r="K55" s="33"/>
      <c r="L55" s="50"/>
      <c r="M55" s="16"/>
      <c r="N55" s="91"/>
    </row>
    <row r="56" spans="1:14" ht="15.75" customHeight="1" x14ac:dyDescent="0.2">
      <c r="A56" s="24"/>
      <c r="B56" s="14"/>
      <c r="C56" s="60"/>
      <c r="D56" s="60"/>
      <c r="E56" s="14"/>
      <c r="F56" s="25"/>
      <c r="G56" s="37"/>
      <c r="H56" s="46"/>
      <c r="I56" s="16"/>
      <c r="J56" s="95"/>
      <c r="K56" s="33"/>
      <c r="L56" s="50"/>
      <c r="M56" s="16"/>
      <c r="N56" s="91"/>
    </row>
    <row r="57" spans="1:14" ht="15.75" customHeight="1" x14ac:dyDescent="0.2">
      <c r="A57" s="24"/>
      <c r="B57" s="14"/>
      <c r="C57" s="60"/>
      <c r="D57" s="60"/>
      <c r="E57" s="14"/>
      <c r="F57" s="25"/>
      <c r="G57" s="37"/>
      <c r="H57" s="46"/>
      <c r="I57" s="16"/>
      <c r="J57" s="95"/>
      <c r="K57" s="33"/>
      <c r="L57" s="50"/>
      <c r="M57" s="16"/>
      <c r="N57" s="91"/>
    </row>
    <row r="58" spans="1:14" ht="15.75" customHeight="1" x14ac:dyDescent="0.2">
      <c r="A58" s="24"/>
      <c r="B58" s="14"/>
      <c r="C58" s="60"/>
      <c r="D58" s="60"/>
      <c r="E58" s="14"/>
      <c r="F58" s="25"/>
      <c r="G58" s="37"/>
      <c r="H58" s="46"/>
      <c r="I58" s="16"/>
      <c r="J58" s="95"/>
      <c r="K58" s="33"/>
      <c r="L58" s="50"/>
      <c r="M58" s="16"/>
      <c r="N58" s="91"/>
    </row>
    <row r="59" spans="1:14" ht="15.75" customHeight="1" x14ac:dyDescent="0.2">
      <c r="A59" s="24"/>
      <c r="B59" s="14"/>
      <c r="C59" s="60"/>
      <c r="D59" s="60"/>
      <c r="E59" s="14"/>
      <c r="F59" s="25"/>
      <c r="G59" s="37"/>
      <c r="H59" s="46"/>
      <c r="I59" s="16"/>
      <c r="J59" s="95"/>
      <c r="K59" s="33"/>
      <c r="L59" s="50"/>
      <c r="M59" s="16"/>
      <c r="N59" s="91"/>
    </row>
    <row r="60" spans="1:14" ht="15.75" customHeight="1" x14ac:dyDescent="0.2">
      <c r="A60" s="24"/>
      <c r="B60" s="14"/>
      <c r="C60" s="60"/>
      <c r="D60" s="60"/>
      <c r="E60" s="14"/>
      <c r="F60" s="25"/>
      <c r="G60" s="37"/>
      <c r="H60" s="46"/>
      <c r="I60" s="16"/>
      <c r="J60" s="95"/>
      <c r="K60" s="33"/>
      <c r="L60" s="50"/>
      <c r="M60" s="16"/>
      <c r="N60" s="91"/>
    </row>
    <row r="61" spans="1:14" ht="15.75" customHeight="1" x14ac:dyDescent="0.2">
      <c r="A61" s="24"/>
      <c r="B61" s="14"/>
      <c r="C61" s="60"/>
      <c r="D61" s="60"/>
      <c r="E61" s="14"/>
      <c r="F61" s="25"/>
      <c r="G61" s="37"/>
      <c r="H61" s="46"/>
      <c r="I61" s="16"/>
      <c r="J61" s="95"/>
      <c r="K61" s="33"/>
      <c r="L61" s="50"/>
      <c r="M61" s="16"/>
      <c r="N61" s="91"/>
    </row>
    <row r="62" spans="1:14" ht="15.75" customHeight="1" x14ac:dyDescent="0.2">
      <c r="A62" s="24"/>
      <c r="B62" s="14"/>
      <c r="C62" s="60"/>
      <c r="D62" s="60"/>
      <c r="E62" s="14"/>
      <c r="F62" s="25"/>
      <c r="G62" s="37"/>
      <c r="H62" s="46"/>
      <c r="I62" s="16"/>
      <c r="J62" s="95"/>
      <c r="K62" s="33"/>
      <c r="L62" s="50"/>
      <c r="M62" s="16"/>
      <c r="N62" s="91"/>
    </row>
    <row r="63" spans="1:14" ht="15.75" customHeight="1" x14ac:dyDescent="0.2">
      <c r="A63" s="24"/>
      <c r="B63" s="14"/>
      <c r="C63" s="60"/>
      <c r="D63" s="60"/>
      <c r="E63" s="14"/>
      <c r="F63" s="25"/>
      <c r="G63" s="37"/>
      <c r="H63" s="46"/>
      <c r="I63" s="16"/>
      <c r="J63" s="95"/>
      <c r="K63" s="33"/>
      <c r="L63" s="50"/>
      <c r="M63" s="16"/>
      <c r="N63" s="91"/>
    </row>
    <row r="64" spans="1:14" ht="15.75" customHeight="1" x14ac:dyDescent="0.2">
      <c r="A64" s="24"/>
      <c r="B64" s="14"/>
      <c r="C64" s="60"/>
      <c r="D64" s="60"/>
      <c r="E64" s="14"/>
      <c r="F64" s="25"/>
      <c r="G64" s="37"/>
      <c r="H64" s="46"/>
      <c r="I64" s="16"/>
      <c r="J64" s="95"/>
      <c r="K64" s="33"/>
      <c r="L64" s="50"/>
      <c r="M64" s="16"/>
      <c r="N64" s="91"/>
    </row>
    <row r="65" spans="1:14" ht="15.75" customHeight="1" x14ac:dyDescent="0.2">
      <c r="A65" s="24"/>
      <c r="B65" s="14"/>
      <c r="C65" s="60"/>
      <c r="D65" s="60"/>
      <c r="E65" s="14"/>
      <c r="F65" s="25"/>
      <c r="G65" s="37"/>
      <c r="H65" s="46"/>
      <c r="I65" s="16"/>
      <c r="J65" s="95"/>
      <c r="K65" s="33"/>
      <c r="L65" s="50"/>
      <c r="M65" s="16"/>
      <c r="N65" s="91"/>
    </row>
    <row r="66" spans="1:14" ht="15.75" customHeight="1" x14ac:dyDescent="0.2">
      <c r="A66" s="24"/>
      <c r="B66" s="14"/>
      <c r="C66" s="60"/>
      <c r="D66" s="60"/>
      <c r="E66" s="14"/>
      <c r="F66" s="25"/>
      <c r="G66" s="37"/>
      <c r="H66" s="46"/>
      <c r="I66" s="16"/>
      <c r="J66" s="95"/>
      <c r="K66" s="33"/>
      <c r="L66" s="50"/>
      <c r="M66" s="16"/>
      <c r="N66" s="91"/>
    </row>
    <row r="67" spans="1:14" ht="15.75" customHeight="1" x14ac:dyDescent="0.2">
      <c r="A67" s="24"/>
      <c r="B67" s="14"/>
      <c r="C67" s="60"/>
      <c r="D67" s="60"/>
      <c r="E67" s="14"/>
      <c r="F67" s="25"/>
      <c r="G67" s="37"/>
      <c r="H67" s="46"/>
      <c r="I67" s="16"/>
      <c r="J67" s="95"/>
      <c r="K67" s="33"/>
      <c r="L67" s="50"/>
      <c r="M67" s="16"/>
      <c r="N67" s="91"/>
    </row>
    <row r="68" spans="1:14" ht="15.75" customHeight="1" x14ac:dyDescent="0.2">
      <c r="A68" s="24"/>
      <c r="B68" s="14"/>
      <c r="C68" s="60"/>
      <c r="D68" s="60"/>
      <c r="E68" s="14"/>
      <c r="F68" s="25"/>
      <c r="G68" s="37"/>
      <c r="H68" s="46"/>
      <c r="I68" s="16"/>
      <c r="J68" s="95"/>
      <c r="K68" s="33"/>
      <c r="L68" s="50"/>
      <c r="M68" s="16"/>
      <c r="N68" s="91"/>
    </row>
    <row r="69" spans="1:14" ht="15.75" customHeight="1" x14ac:dyDescent="0.2">
      <c r="A69" s="24"/>
      <c r="B69" s="14"/>
      <c r="C69" s="60"/>
      <c r="D69" s="60"/>
      <c r="E69" s="14"/>
      <c r="F69" s="25"/>
      <c r="G69" s="37"/>
      <c r="H69" s="46"/>
      <c r="I69" s="16"/>
      <c r="J69" s="95"/>
      <c r="K69" s="33"/>
      <c r="L69" s="50"/>
      <c r="M69" s="16"/>
      <c r="N69" s="91"/>
    </row>
    <row r="70" spans="1:14" ht="15.75" customHeight="1" x14ac:dyDescent="0.2">
      <c r="A70" s="24"/>
      <c r="B70" s="14"/>
      <c r="C70" s="60"/>
      <c r="D70" s="60"/>
      <c r="E70" s="14"/>
      <c r="F70" s="25"/>
      <c r="G70" s="37"/>
      <c r="H70" s="46"/>
      <c r="I70" s="16"/>
      <c r="J70" s="95"/>
      <c r="K70" s="33"/>
      <c r="L70" s="50"/>
      <c r="M70" s="16"/>
      <c r="N70" s="91"/>
    </row>
    <row r="71" spans="1:14" ht="15.75" customHeight="1" x14ac:dyDescent="0.2">
      <c r="A71" s="24"/>
      <c r="B71" s="14"/>
      <c r="C71" s="60"/>
      <c r="D71" s="60"/>
      <c r="E71" s="14"/>
      <c r="F71" s="25"/>
      <c r="G71" s="37"/>
      <c r="H71" s="46"/>
      <c r="I71" s="16"/>
      <c r="J71" s="95"/>
      <c r="K71" s="33"/>
      <c r="L71" s="50"/>
      <c r="M71" s="16"/>
      <c r="N71" s="91"/>
    </row>
    <row r="72" spans="1:14" ht="15.75" customHeight="1" x14ac:dyDescent="0.2">
      <c r="A72" s="24"/>
      <c r="B72" s="14"/>
      <c r="C72" s="60"/>
      <c r="D72" s="60"/>
      <c r="E72" s="14"/>
      <c r="F72" s="25"/>
      <c r="G72" s="37"/>
      <c r="H72" s="46"/>
      <c r="I72" s="16"/>
      <c r="J72" s="95"/>
      <c r="K72" s="33"/>
      <c r="L72" s="50"/>
      <c r="M72" s="16"/>
      <c r="N72" s="91"/>
    </row>
    <row r="73" spans="1:14" ht="15.75" customHeight="1" x14ac:dyDescent="0.2">
      <c r="A73" s="24"/>
      <c r="B73" s="14"/>
      <c r="C73" s="60"/>
      <c r="D73" s="60"/>
      <c r="E73" s="14"/>
      <c r="F73" s="25"/>
      <c r="G73" s="37"/>
      <c r="H73" s="46"/>
      <c r="I73" s="16"/>
      <c r="J73" s="95"/>
      <c r="K73" s="33"/>
      <c r="L73" s="50"/>
      <c r="M73" s="16"/>
      <c r="N73" s="91"/>
    </row>
    <row r="74" spans="1:14" ht="15.75" customHeight="1" x14ac:dyDescent="0.2">
      <c r="A74" s="24"/>
      <c r="B74" s="14"/>
      <c r="C74" s="60"/>
      <c r="D74" s="60"/>
      <c r="E74" s="14"/>
      <c r="F74" s="25"/>
      <c r="G74" s="37"/>
      <c r="H74" s="46"/>
      <c r="I74" s="16"/>
      <c r="J74" s="95"/>
      <c r="K74" s="33"/>
      <c r="L74" s="50"/>
      <c r="M74" s="16"/>
      <c r="N74" s="91"/>
    </row>
    <row r="75" spans="1:14" ht="15.75" customHeight="1" x14ac:dyDescent="0.2">
      <c r="A75" s="24"/>
      <c r="B75" s="14"/>
      <c r="C75" s="60"/>
      <c r="D75" s="60"/>
      <c r="E75" s="14"/>
      <c r="F75" s="25"/>
      <c r="G75" s="37"/>
      <c r="H75" s="46"/>
      <c r="I75" s="16"/>
      <c r="J75" s="95"/>
      <c r="K75" s="33"/>
      <c r="L75" s="50"/>
      <c r="M75" s="16"/>
      <c r="N75" s="91"/>
    </row>
    <row r="76" spans="1:14" ht="15.75" customHeight="1" x14ac:dyDescent="0.2">
      <c r="A76" s="24"/>
      <c r="B76" s="14"/>
      <c r="C76" s="60"/>
      <c r="D76" s="60"/>
      <c r="E76" s="14"/>
      <c r="F76" s="25"/>
      <c r="G76" s="37"/>
      <c r="H76" s="46"/>
      <c r="I76" s="16"/>
      <c r="J76" s="95"/>
      <c r="K76" s="33"/>
      <c r="L76" s="50"/>
      <c r="M76" s="16"/>
      <c r="N76" s="91"/>
    </row>
    <row r="77" spans="1:14" ht="15.75" customHeight="1" x14ac:dyDescent="0.2">
      <c r="A77" s="24"/>
      <c r="B77" s="14"/>
      <c r="C77" s="60"/>
      <c r="D77" s="60"/>
      <c r="E77" s="14"/>
      <c r="F77" s="25"/>
      <c r="G77" s="37"/>
      <c r="H77" s="46"/>
      <c r="I77" s="16"/>
      <c r="J77" s="95"/>
      <c r="K77" s="33"/>
      <c r="L77" s="50"/>
      <c r="M77" s="16"/>
      <c r="N77" s="91"/>
    </row>
    <row r="78" spans="1:14" ht="15.75" customHeight="1" x14ac:dyDescent="0.2">
      <c r="A78" s="24"/>
      <c r="B78" s="14"/>
      <c r="C78" s="60"/>
      <c r="D78" s="60"/>
      <c r="E78" s="14"/>
      <c r="F78" s="25"/>
      <c r="G78" s="37"/>
      <c r="H78" s="46"/>
      <c r="I78" s="16"/>
      <c r="J78" s="95"/>
      <c r="K78" s="33"/>
      <c r="L78" s="50"/>
      <c r="M78" s="16"/>
      <c r="N78" s="91"/>
    </row>
    <row r="79" spans="1:14" ht="15.75" customHeight="1" x14ac:dyDescent="0.2">
      <c r="A79" s="24"/>
      <c r="B79" s="14"/>
      <c r="C79" s="60"/>
      <c r="D79" s="60"/>
      <c r="E79" s="14"/>
      <c r="F79" s="25"/>
      <c r="G79" s="37"/>
      <c r="H79" s="46"/>
      <c r="I79" s="16"/>
      <c r="J79" s="95"/>
      <c r="K79" s="33"/>
      <c r="L79" s="50"/>
      <c r="M79" s="16"/>
      <c r="N79" s="91"/>
    </row>
    <row r="80" spans="1:14" ht="15.75" customHeight="1" x14ac:dyDescent="0.2">
      <c r="A80" s="24"/>
      <c r="B80" s="14"/>
      <c r="C80" s="60"/>
      <c r="D80" s="60"/>
      <c r="E80" s="14"/>
      <c r="F80" s="25"/>
      <c r="G80" s="37"/>
      <c r="H80" s="46"/>
      <c r="I80" s="16"/>
      <c r="J80" s="95"/>
      <c r="K80" s="33"/>
      <c r="L80" s="50"/>
      <c r="M80" s="16"/>
      <c r="N80" s="91"/>
    </row>
    <row r="81" spans="1:14" ht="15.75" customHeight="1" x14ac:dyDescent="0.2">
      <c r="A81" s="24"/>
      <c r="B81" s="14"/>
      <c r="C81" s="60"/>
      <c r="D81" s="60"/>
      <c r="E81" s="14"/>
      <c r="F81" s="25"/>
      <c r="G81" s="37"/>
      <c r="H81" s="46"/>
      <c r="I81" s="16"/>
      <c r="J81" s="95"/>
      <c r="K81" s="33"/>
      <c r="L81" s="50"/>
      <c r="M81" s="16"/>
      <c r="N81" s="91"/>
    </row>
    <row r="82" spans="1:14" ht="15.75" customHeight="1" x14ac:dyDescent="0.2">
      <c r="A82" s="24"/>
      <c r="B82" s="14"/>
      <c r="C82" s="60"/>
      <c r="D82" s="60"/>
      <c r="E82" s="14"/>
      <c r="F82" s="25"/>
      <c r="G82" s="37"/>
      <c r="H82" s="46"/>
      <c r="I82" s="16"/>
      <c r="J82" s="95"/>
      <c r="K82" s="33"/>
      <c r="L82" s="50"/>
      <c r="M82" s="16"/>
      <c r="N82" s="91"/>
    </row>
    <row r="83" spans="1:14" ht="15.75" customHeight="1" x14ac:dyDescent="0.2">
      <c r="A83" s="24"/>
      <c r="B83" s="14"/>
      <c r="C83" s="60"/>
      <c r="D83" s="60"/>
      <c r="E83" s="14"/>
      <c r="F83" s="25"/>
      <c r="G83" s="37"/>
      <c r="H83" s="46"/>
      <c r="I83" s="16"/>
      <c r="J83" s="95"/>
      <c r="K83" s="33"/>
      <c r="L83" s="50"/>
      <c r="M83" s="16"/>
      <c r="N83" s="91"/>
    </row>
    <row r="84" spans="1:14" ht="15.75" customHeight="1" x14ac:dyDescent="0.2">
      <c r="A84" s="24"/>
      <c r="B84" s="14"/>
      <c r="C84" s="60"/>
      <c r="D84" s="60"/>
      <c r="E84" s="14"/>
      <c r="F84" s="25"/>
      <c r="G84" s="37"/>
      <c r="H84" s="46"/>
      <c r="I84" s="16"/>
      <c r="J84" s="95"/>
      <c r="K84" s="33"/>
      <c r="L84" s="50"/>
      <c r="M84" s="16"/>
      <c r="N84" s="91"/>
    </row>
    <row r="85" spans="1:14" ht="15.75" customHeight="1" x14ac:dyDescent="0.2">
      <c r="A85" s="24"/>
      <c r="B85" s="14"/>
      <c r="C85" s="60"/>
      <c r="D85" s="60"/>
      <c r="E85" s="14"/>
      <c r="F85" s="25"/>
      <c r="G85" s="37"/>
      <c r="H85" s="46"/>
      <c r="I85" s="16"/>
      <c r="J85" s="95"/>
      <c r="K85" s="33"/>
      <c r="L85" s="50"/>
      <c r="M85" s="16"/>
      <c r="N85" s="91"/>
    </row>
    <row r="86" spans="1:14" ht="15.75" customHeight="1" x14ac:dyDescent="0.2">
      <c r="A86" s="24"/>
      <c r="B86" s="14"/>
      <c r="C86" s="60"/>
      <c r="D86" s="60"/>
      <c r="E86" s="14"/>
      <c r="F86" s="25"/>
      <c r="G86" s="37"/>
      <c r="H86" s="46"/>
      <c r="I86" s="16"/>
      <c r="J86" s="95"/>
      <c r="K86" s="33"/>
      <c r="L86" s="50"/>
      <c r="M86" s="16"/>
      <c r="N86" s="91"/>
    </row>
    <row r="87" spans="1:14" ht="15.75" customHeight="1" x14ac:dyDescent="0.2">
      <c r="A87" s="24"/>
      <c r="B87" s="14"/>
      <c r="C87" s="60"/>
      <c r="D87" s="60"/>
      <c r="E87" s="14"/>
      <c r="F87" s="25"/>
      <c r="G87" s="37"/>
      <c r="H87" s="46"/>
      <c r="I87" s="16"/>
      <c r="J87" s="95"/>
      <c r="K87" s="33"/>
      <c r="L87" s="50"/>
      <c r="M87" s="16"/>
      <c r="N87" s="91"/>
    </row>
    <row r="88" spans="1:14" ht="15.75" customHeight="1" x14ac:dyDescent="0.2">
      <c r="A88" s="24"/>
      <c r="B88" s="14"/>
      <c r="C88" s="60"/>
      <c r="D88" s="60"/>
      <c r="E88" s="14"/>
      <c r="F88" s="25"/>
      <c r="G88" s="37"/>
      <c r="H88" s="46"/>
      <c r="I88" s="16"/>
      <c r="J88" s="95"/>
      <c r="K88" s="33"/>
      <c r="L88" s="50"/>
      <c r="M88" s="16"/>
      <c r="N88" s="91"/>
    </row>
    <row r="89" spans="1:14" ht="15.75" customHeight="1" x14ac:dyDescent="0.2">
      <c r="A89" s="24"/>
      <c r="B89" s="14"/>
      <c r="C89" s="60"/>
      <c r="D89" s="60"/>
      <c r="E89" s="14"/>
      <c r="F89" s="25"/>
      <c r="G89" s="37"/>
      <c r="H89" s="46"/>
      <c r="I89" s="16"/>
      <c r="J89" s="95"/>
      <c r="K89" s="33"/>
      <c r="L89" s="50"/>
      <c r="M89" s="16"/>
      <c r="N89" s="91"/>
    </row>
    <row r="90" spans="1:14" ht="15.75" customHeight="1" x14ac:dyDescent="0.2">
      <c r="A90" s="24"/>
      <c r="B90" s="14"/>
      <c r="C90" s="60"/>
      <c r="D90" s="60"/>
      <c r="E90" s="14"/>
      <c r="F90" s="25"/>
      <c r="G90" s="37"/>
      <c r="H90" s="46"/>
      <c r="I90" s="16"/>
      <c r="J90" s="95"/>
      <c r="K90" s="33"/>
      <c r="L90" s="50"/>
      <c r="M90" s="16"/>
      <c r="N90" s="91"/>
    </row>
    <row r="91" spans="1:14" ht="15.75" customHeight="1" x14ac:dyDescent="0.2">
      <c r="A91" s="24"/>
      <c r="B91" s="14"/>
      <c r="C91" s="60"/>
      <c r="D91" s="60"/>
      <c r="E91" s="14"/>
      <c r="F91" s="25"/>
      <c r="G91" s="37"/>
      <c r="H91" s="46"/>
      <c r="I91" s="16"/>
      <c r="J91" s="95"/>
      <c r="K91" s="33"/>
      <c r="L91" s="50"/>
      <c r="M91" s="16"/>
      <c r="N91" s="91"/>
    </row>
    <row r="92" spans="1:14" ht="15.75" customHeight="1" x14ac:dyDescent="0.2">
      <c r="A92" s="24"/>
      <c r="B92" s="14"/>
      <c r="C92" s="60"/>
      <c r="D92" s="60"/>
      <c r="E92" s="14"/>
      <c r="F92" s="25"/>
      <c r="G92" s="37"/>
      <c r="H92" s="46"/>
      <c r="I92" s="16"/>
      <c r="J92" s="95"/>
      <c r="K92" s="33"/>
      <c r="L92" s="50"/>
      <c r="M92" s="16"/>
      <c r="N92" s="91"/>
    </row>
    <row r="93" spans="1:14" ht="15.75" customHeight="1" x14ac:dyDescent="0.2">
      <c r="A93" s="24"/>
      <c r="B93" s="14"/>
      <c r="C93" s="60"/>
      <c r="D93" s="60"/>
      <c r="E93" s="14"/>
      <c r="F93" s="25"/>
      <c r="G93" s="37"/>
      <c r="H93" s="46"/>
      <c r="I93" s="16"/>
      <c r="J93" s="95"/>
      <c r="K93" s="33"/>
      <c r="L93" s="50"/>
      <c r="M93" s="16"/>
      <c r="N93" s="91"/>
    </row>
    <row r="94" spans="1:14" ht="15.75" customHeight="1" x14ac:dyDescent="0.2">
      <c r="A94" s="24"/>
      <c r="B94" s="14"/>
      <c r="C94" s="60"/>
      <c r="D94" s="60"/>
      <c r="E94" s="14"/>
      <c r="F94" s="25"/>
      <c r="G94" s="37"/>
      <c r="H94" s="46"/>
      <c r="I94" s="16"/>
      <c r="J94" s="95"/>
      <c r="K94" s="33"/>
      <c r="L94" s="50"/>
      <c r="M94" s="16"/>
      <c r="N94" s="91"/>
    </row>
    <row r="95" spans="1:14" ht="15.75" customHeight="1" x14ac:dyDescent="0.2">
      <c r="A95" s="24"/>
      <c r="B95" s="14"/>
      <c r="C95" s="60"/>
      <c r="D95" s="60"/>
      <c r="E95" s="14"/>
      <c r="F95" s="25"/>
      <c r="G95" s="37"/>
      <c r="H95" s="46"/>
      <c r="I95" s="16"/>
      <c r="J95" s="95"/>
      <c r="K95" s="33"/>
      <c r="L95" s="50"/>
      <c r="M95" s="16"/>
      <c r="N95" s="91"/>
    </row>
    <row r="96" spans="1:14" ht="15.75" customHeight="1" x14ac:dyDescent="0.2">
      <c r="A96" s="24"/>
      <c r="B96" s="14"/>
      <c r="C96" s="60"/>
      <c r="D96" s="60"/>
      <c r="E96" s="14"/>
      <c r="F96" s="25"/>
      <c r="G96" s="37"/>
      <c r="H96" s="46"/>
      <c r="I96" s="16"/>
      <c r="J96" s="95"/>
      <c r="K96" s="33"/>
      <c r="L96" s="50"/>
      <c r="M96" s="16"/>
      <c r="N96" s="91"/>
    </row>
    <row r="97" spans="1:14" ht="15.75" customHeight="1" x14ac:dyDescent="0.2">
      <c r="A97" s="24"/>
      <c r="B97" s="14"/>
      <c r="C97" s="60"/>
      <c r="D97" s="60"/>
      <c r="E97" s="14"/>
      <c r="F97" s="25"/>
      <c r="G97" s="37"/>
      <c r="H97" s="46"/>
      <c r="I97" s="16"/>
      <c r="J97" s="95"/>
      <c r="K97" s="33"/>
      <c r="L97" s="50"/>
      <c r="M97" s="16"/>
      <c r="N97" s="91"/>
    </row>
    <row r="98" spans="1:14" ht="15.75" customHeight="1" x14ac:dyDescent="0.2">
      <c r="A98" s="24"/>
      <c r="B98" s="14"/>
      <c r="C98" s="60"/>
      <c r="D98" s="60"/>
      <c r="E98" s="14"/>
      <c r="F98" s="25"/>
      <c r="G98" s="37"/>
      <c r="H98" s="46"/>
      <c r="I98" s="16"/>
      <c r="J98" s="95"/>
      <c r="K98" s="33"/>
      <c r="L98" s="50"/>
      <c r="M98" s="16"/>
      <c r="N98" s="91"/>
    </row>
    <row r="99" spans="1:14" ht="15.75" customHeight="1" x14ac:dyDescent="0.2">
      <c r="A99" s="24"/>
      <c r="B99" s="14"/>
      <c r="C99" s="60"/>
      <c r="D99" s="60"/>
      <c r="E99" s="14"/>
      <c r="F99" s="25"/>
      <c r="G99" s="37"/>
      <c r="H99" s="46"/>
      <c r="I99" s="16"/>
      <c r="J99" s="95"/>
      <c r="K99" s="33"/>
      <c r="L99" s="50"/>
      <c r="M99" s="16"/>
      <c r="N99" s="91"/>
    </row>
    <row r="100" spans="1:14" ht="15.75" customHeight="1" x14ac:dyDescent="0.2">
      <c r="A100" s="24"/>
      <c r="B100" s="14"/>
      <c r="C100" s="60"/>
      <c r="D100" s="60"/>
      <c r="E100" s="14"/>
      <c r="F100" s="25"/>
      <c r="G100" s="37"/>
      <c r="H100" s="46"/>
      <c r="I100" s="16"/>
      <c r="J100" s="95"/>
      <c r="K100" s="33"/>
      <c r="L100" s="50"/>
      <c r="M100" s="16"/>
      <c r="N100" s="91"/>
    </row>
    <row r="101" spans="1:14" ht="15.75" customHeight="1" x14ac:dyDescent="0.2">
      <c r="A101" s="24"/>
      <c r="B101" s="14"/>
      <c r="C101" s="60"/>
      <c r="D101" s="60"/>
      <c r="E101" s="14"/>
      <c r="F101" s="25"/>
      <c r="G101" s="37"/>
      <c r="H101" s="46"/>
      <c r="I101" s="16"/>
      <c r="J101" s="95"/>
      <c r="K101" s="33"/>
      <c r="L101" s="50"/>
      <c r="M101" s="16"/>
      <c r="N101" s="91"/>
    </row>
    <row r="102" spans="1:14" ht="15.75" customHeight="1" x14ac:dyDescent="0.2">
      <c r="A102" s="24"/>
      <c r="B102" s="14"/>
      <c r="C102" s="60"/>
      <c r="D102" s="60"/>
      <c r="E102" s="14"/>
      <c r="F102" s="25"/>
      <c r="G102" s="37"/>
      <c r="H102" s="46"/>
      <c r="I102" s="16"/>
      <c r="J102" s="95"/>
      <c r="K102" s="33"/>
      <c r="L102" s="50"/>
      <c r="M102" s="16"/>
      <c r="N102" s="91"/>
    </row>
    <row r="103" spans="1:14" ht="15.75" customHeight="1" x14ac:dyDescent="0.2">
      <c r="A103" s="24"/>
      <c r="B103" s="14"/>
      <c r="C103" s="60"/>
      <c r="D103" s="60"/>
      <c r="E103" s="14"/>
      <c r="F103" s="25"/>
      <c r="G103" s="37"/>
      <c r="H103" s="46"/>
      <c r="I103" s="16"/>
      <c r="J103" s="95"/>
      <c r="K103" s="33"/>
      <c r="L103" s="50"/>
      <c r="M103" s="16"/>
      <c r="N103" s="91"/>
    </row>
    <row r="104" spans="1:14" ht="15.75" customHeight="1" x14ac:dyDescent="0.2">
      <c r="A104" s="24"/>
      <c r="B104" s="14"/>
      <c r="C104" s="60"/>
      <c r="D104" s="60"/>
      <c r="E104" s="14"/>
      <c r="F104" s="25"/>
      <c r="G104" s="37"/>
      <c r="H104" s="46"/>
      <c r="I104" s="16"/>
      <c r="J104" s="95"/>
      <c r="K104" s="33"/>
      <c r="L104" s="50"/>
      <c r="M104" s="16"/>
      <c r="N104" s="91"/>
    </row>
    <row r="105" spans="1:14" ht="15.75" customHeight="1" x14ac:dyDescent="0.2">
      <c r="A105" s="24"/>
      <c r="B105" s="14"/>
      <c r="C105" s="60"/>
      <c r="D105" s="60"/>
      <c r="E105" s="14"/>
      <c r="F105" s="25"/>
      <c r="G105" s="37"/>
      <c r="H105" s="46"/>
      <c r="I105" s="16"/>
      <c r="J105" s="95"/>
      <c r="K105" s="33"/>
      <c r="L105" s="50"/>
      <c r="M105" s="16"/>
      <c r="N105" s="91"/>
    </row>
    <row r="106" spans="1:14" ht="15.75" customHeight="1" x14ac:dyDescent="0.2">
      <c r="A106" s="24"/>
      <c r="B106" s="14"/>
      <c r="C106" s="60"/>
      <c r="D106" s="60"/>
      <c r="E106" s="14"/>
      <c r="F106" s="25"/>
      <c r="G106" s="37"/>
      <c r="H106" s="46"/>
      <c r="I106" s="16"/>
      <c r="J106" s="95"/>
      <c r="K106" s="33"/>
      <c r="L106" s="50"/>
      <c r="M106" s="16"/>
      <c r="N106" s="91"/>
    </row>
    <row r="107" spans="1:14" ht="15.75" customHeight="1" x14ac:dyDescent="0.2">
      <c r="A107" s="24"/>
      <c r="B107" s="14"/>
      <c r="C107" s="60"/>
      <c r="D107" s="60"/>
      <c r="E107" s="14"/>
      <c r="F107" s="25"/>
      <c r="G107" s="37"/>
      <c r="H107" s="46"/>
      <c r="I107" s="16"/>
      <c r="J107" s="95"/>
      <c r="K107" s="33"/>
      <c r="L107" s="50"/>
      <c r="M107" s="16"/>
      <c r="N107" s="91"/>
    </row>
    <row r="108" spans="1:14" ht="15.75" customHeight="1" x14ac:dyDescent="0.2">
      <c r="A108" s="24"/>
      <c r="B108" s="14"/>
      <c r="C108" s="60"/>
      <c r="D108" s="60"/>
      <c r="E108" s="14"/>
      <c r="F108" s="25"/>
      <c r="G108" s="37"/>
      <c r="H108" s="46"/>
      <c r="I108" s="16"/>
      <c r="J108" s="95"/>
      <c r="K108" s="33"/>
      <c r="L108" s="50"/>
      <c r="M108" s="16"/>
      <c r="N108" s="91"/>
    </row>
    <row r="109" spans="1:14" ht="15.75" customHeight="1" x14ac:dyDescent="0.2">
      <c r="A109" s="24"/>
      <c r="B109" s="14"/>
      <c r="C109" s="60"/>
      <c r="D109" s="60"/>
      <c r="E109" s="14"/>
      <c r="F109" s="25"/>
      <c r="G109" s="37"/>
      <c r="H109" s="46"/>
      <c r="I109" s="16"/>
      <c r="J109" s="95"/>
      <c r="K109" s="33"/>
      <c r="L109" s="50"/>
      <c r="M109" s="16"/>
      <c r="N109" s="91"/>
    </row>
    <row r="110" spans="1:14" ht="15.75" customHeight="1" x14ac:dyDescent="0.2">
      <c r="A110" s="24"/>
      <c r="B110" s="14"/>
      <c r="C110" s="60"/>
      <c r="D110" s="60"/>
      <c r="E110" s="14"/>
      <c r="F110" s="25"/>
      <c r="G110" s="37"/>
      <c r="H110" s="46"/>
      <c r="I110" s="16"/>
      <c r="J110" s="95"/>
      <c r="K110" s="33"/>
      <c r="L110" s="50"/>
      <c r="M110" s="16"/>
      <c r="N110" s="91"/>
    </row>
    <row r="111" spans="1:14" ht="15.75" customHeight="1" x14ac:dyDescent="0.2">
      <c r="A111" s="24"/>
      <c r="B111" s="14"/>
      <c r="C111" s="60"/>
      <c r="D111" s="60"/>
      <c r="E111" s="14"/>
      <c r="F111" s="25"/>
      <c r="G111" s="37"/>
      <c r="H111" s="46"/>
      <c r="I111" s="16"/>
      <c r="J111" s="95"/>
      <c r="K111" s="33"/>
      <c r="L111" s="50"/>
      <c r="M111" s="16"/>
      <c r="N111" s="91"/>
    </row>
    <row r="112" spans="1:14" ht="15.75" customHeight="1" x14ac:dyDescent="0.2">
      <c r="A112" s="24"/>
      <c r="B112" s="14"/>
      <c r="C112" s="60"/>
      <c r="D112" s="60"/>
      <c r="E112" s="14"/>
      <c r="F112" s="25"/>
      <c r="G112" s="37"/>
      <c r="H112" s="46"/>
      <c r="I112" s="16"/>
      <c r="J112" s="95"/>
      <c r="K112" s="33"/>
      <c r="L112" s="50"/>
      <c r="M112" s="16"/>
      <c r="N112" s="91"/>
    </row>
    <row r="113" spans="1:14" ht="15.75" customHeight="1" x14ac:dyDescent="0.2">
      <c r="A113" s="24"/>
      <c r="B113" s="14"/>
      <c r="C113" s="60"/>
      <c r="D113" s="60"/>
      <c r="E113" s="14"/>
      <c r="F113" s="25"/>
      <c r="G113" s="37"/>
      <c r="H113" s="46"/>
      <c r="I113" s="16"/>
      <c r="J113" s="95"/>
      <c r="K113" s="33"/>
      <c r="L113" s="50"/>
      <c r="M113" s="16"/>
      <c r="N113" s="91"/>
    </row>
    <row r="114" spans="1:14" ht="15.75" customHeight="1" x14ac:dyDescent="0.2">
      <c r="A114" s="24"/>
      <c r="B114" s="14"/>
      <c r="C114" s="60"/>
      <c r="D114" s="60"/>
      <c r="E114" s="14"/>
      <c r="F114" s="25"/>
      <c r="G114" s="37"/>
      <c r="H114" s="46"/>
      <c r="I114" s="16"/>
      <c r="J114" s="95"/>
      <c r="K114" s="33"/>
      <c r="L114" s="50"/>
      <c r="M114" s="16"/>
      <c r="N114" s="91"/>
    </row>
    <row r="115" spans="1:14" ht="15.75" customHeight="1" x14ac:dyDescent="0.2">
      <c r="A115" s="24"/>
      <c r="B115" s="14"/>
      <c r="C115" s="60"/>
      <c r="D115" s="60"/>
      <c r="E115" s="14"/>
      <c r="F115" s="25"/>
      <c r="G115" s="37"/>
      <c r="H115" s="46"/>
      <c r="I115" s="16"/>
      <c r="J115" s="95"/>
      <c r="K115" s="33"/>
      <c r="L115" s="50"/>
      <c r="M115" s="16"/>
      <c r="N115" s="91"/>
    </row>
    <row r="116" spans="1:14" ht="15.75" customHeight="1" x14ac:dyDescent="0.2">
      <c r="A116" s="24"/>
      <c r="B116" s="14"/>
      <c r="C116" s="60"/>
      <c r="D116" s="60"/>
      <c r="E116" s="14"/>
      <c r="F116" s="25"/>
      <c r="G116" s="37"/>
      <c r="H116" s="46"/>
      <c r="I116" s="16"/>
      <c r="J116" s="95"/>
      <c r="K116" s="33"/>
      <c r="L116" s="50"/>
      <c r="M116" s="16"/>
      <c r="N116" s="91"/>
    </row>
    <row r="117" spans="1:14" ht="15.75" customHeight="1" x14ac:dyDescent="0.2">
      <c r="A117" s="24"/>
      <c r="B117" s="14"/>
      <c r="C117" s="60"/>
      <c r="D117" s="60"/>
      <c r="E117" s="14"/>
      <c r="F117" s="25"/>
      <c r="G117" s="37"/>
      <c r="H117" s="46"/>
      <c r="I117" s="16"/>
      <c r="J117" s="95"/>
      <c r="K117" s="33"/>
      <c r="L117" s="50"/>
      <c r="M117" s="16"/>
      <c r="N117" s="91"/>
    </row>
    <row r="118" spans="1:14" ht="15.75" customHeight="1" x14ac:dyDescent="0.2">
      <c r="A118" s="24"/>
      <c r="B118" s="14"/>
      <c r="C118" s="60"/>
      <c r="D118" s="60"/>
      <c r="E118" s="14"/>
      <c r="F118" s="25"/>
      <c r="G118" s="37"/>
      <c r="H118" s="46"/>
      <c r="I118" s="16"/>
      <c r="J118" s="95"/>
      <c r="K118" s="33"/>
      <c r="L118" s="50"/>
      <c r="M118" s="16"/>
      <c r="N118" s="91"/>
    </row>
    <row r="119" spans="1:14" ht="15.75" customHeight="1" x14ac:dyDescent="0.2">
      <c r="A119" s="24"/>
      <c r="B119" s="14"/>
      <c r="C119" s="60"/>
      <c r="D119" s="60"/>
      <c r="E119" s="14"/>
      <c r="F119" s="25"/>
      <c r="G119" s="37"/>
      <c r="H119" s="46"/>
      <c r="I119" s="16"/>
      <c r="J119" s="95"/>
      <c r="K119" s="33"/>
      <c r="L119" s="50"/>
      <c r="M119" s="16"/>
      <c r="N119" s="91"/>
    </row>
    <row r="120" spans="1:14" ht="15.75" customHeight="1" x14ac:dyDescent="0.2">
      <c r="A120" s="24"/>
      <c r="B120" s="14"/>
      <c r="C120" s="60"/>
      <c r="D120" s="60"/>
      <c r="E120" s="14"/>
      <c r="F120" s="25"/>
      <c r="G120" s="37"/>
      <c r="H120" s="46"/>
      <c r="I120" s="16"/>
      <c r="J120" s="95"/>
      <c r="K120" s="33"/>
      <c r="L120" s="50"/>
      <c r="M120" s="16"/>
      <c r="N120" s="91"/>
    </row>
    <row r="121" spans="1:14" ht="15.75" customHeight="1" x14ac:dyDescent="0.2">
      <c r="A121" s="24"/>
      <c r="B121" s="14"/>
      <c r="C121" s="60"/>
      <c r="D121" s="60"/>
      <c r="E121" s="14"/>
      <c r="F121" s="25"/>
      <c r="G121" s="37"/>
      <c r="H121" s="46"/>
      <c r="I121" s="16"/>
      <c r="J121" s="95"/>
      <c r="K121" s="33"/>
      <c r="L121" s="50"/>
      <c r="M121" s="16"/>
      <c r="N121" s="91"/>
    </row>
    <row r="122" spans="1:14" ht="15.75" customHeight="1" x14ac:dyDescent="0.2">
      <c r="A122" s="24"/>
      <c r="B122" s="14"/>
      <c r="C122" s="60"/>
      <c r="D122" s="60"/>
      <c r="E122" s="14"/>
      <c r="F122" s="25"/>
      <c r="G122" s="37"/>
      <c r="H122" s="46"/>
      <c r="I122" s="16"/>
      <c r="J122" s="95"/>
      <c r="K122" s="33"/>
      <c r="L122" s="50"/>
      <c r="M122" s="16"/>
      <c r="N122" s="91"/>
    </row>
    <row r="123" spans="1:14" ht="15.75" customHeight="1" x14ac:dyDescent="0.2">
      <c r="A123" s="24"/>
      <c r="B123" s="14"/>
      <c r="C123" s="60"/>
      <c r="D123" s="60"/>
      <c r="E123" s="14"/>
      <c r="F123" s="25"/>
      <c r="G123" s="37"/>
      <c r="H123" s="46"/>
      <c r="I123" s="16"/>
      <c r="J123" s="95"/>
      <c r="K123" s="33"/>
      <c r="L123" s="50"/>
      <c r="M123" s="16"/>
      <c r="N123" s="91"/>
    </row>
    <row r="124" spans="1:14" ht="15.75" customHeight="1" x14ac:dyDescent="0.2">
      <c r="A124" s="24"/>
      <c r="B124" s="14"/>
      <c r="C124" s="60"/>
      <c r="D124" s="60"/>
      <c r="E124" s="14"/>
      <c r="F124" s="25"/>
      <c r="G124" s="37"/>
      <c r="H124" s="46"/>
      <c r="I124" s="16"/>
      <c r="J124" s="95"/>
      <c r="K124" s="33"/>
      <c r="L124" s="50"/>
      <c r="M124" s="16"/>
      <c r="N124" s="91"/>
    </row>
    <row r="125" spans="1:14" ht="15.75" customHeight="1" x14ac:dyDescent="0.2">
      <c r="A125" s="24"/>
      <c r="B125" s="14"/>
      <c r="C125" s="60"/>
      <c r="D125" s="60"/>
      <c r="E125" s="14"/>
      <c r="F125" s="25"/>
      <c r="G125" s="37"/>
      <c r="H125" s="46"/>
      <c r="I125" s="16"/>
      <c r="J125" s="95"/>
      <c r="K125" s="33"/>
      <c r="L125" s="50"/>
      <c r="M125" s="16"/>
      <c r="N125" s="91"/>
    </row>
    <row r="126" spans="1:14" ht="15.75" customHeight="1" x14ac:dyDescent="0.2">
      <c r="A126" s="24"/>
      <c r="B126" s="14"/>
      <c r="C126" s="60"/>
      <c r="D126" s="60"/>
      <c r="E126" s="14"/>
      <c r="F126" s="25"/>
      <c r="G126" s="37"/>
      <c r="H126" s="46"/>
      <c r="I126" s="16"/>
      <c r="J126" s="95"/>
      <c r="K126" s="33"/>
      <c r="L126" s="50"/>
      <c r="M126" s="16"/>
      <c r="N126" s="91"/>
    </row>
    <row r="127" spans="1:14" ht="15.75" customHeight="1" x14ac:dyDescent="0.2">
      <c r="A127" s="24"/>
      <c r="B127" s="14"/>
      <c r="C127" s="60"/>
      <c r="D127" s="60"/>
      <c r="E127" s="14"/>
      <c r="F127" s="25"/>
      <c r="G127" s="37"/>
      <c r="H127" s="46"/>
      <c r="I127" s="16"/>
      <c r="J127" s="95"/>
      <c r="K127" s="33"/>
      <c r="L127" s="50"/>
      <c r="M127" s="16"/>
      <c r="N127" s="91"/>
    </row>
    <row r="128" spans="1:14" ht="15.75" customHeight="1" x14ac:dyDescent="0.2">
      <c r="A128" s="24"/>
      <c r="B128" s="14"/>
      <c r="C128" s="60"/>
      <c r="D128" s="60"/>
      <c r="E128" s="14"/>
      <c r="F128" s="25"/>
      <c r="G128" s="37"/>
      <c r="H128" s="46"/>
      <c r="I128" s="16"/>
      <c r="J128" s="95"/>
      <c r="K128" s="33"/>
      <c r="L128" s="50"/>
      <c r="M128" s="16"/>
      <c r="N128" s="91"/>
    </row>
    <row r="129" spans="1:14" ht="15.75" customHeight="1" x14ac:dyDescent="0.2">
      <c r="A129" s="24"/>
      <c r="B129" s="14"/>
      <c r="C129" s="60"/>
      <c r="D129" s="60"/>
      <c r="E129" s="14"/>
      <c r="F129" s="25"/>
      <c r="G129" s="37"/>
      <c r="H129" s="46"/>
      <c r="I129" s="16"/>
      <c r="J129" s="95"/>
      <c r="K129" s="33"/>
      <c r="L129" s="50"/>
      <c r="M129" s="16"/>
      <c r="N129" s="91"/>
    </row>
    <row r="130" spans="1:14" ht="15.75" customHeight="1" x14ac:dyDescent="0.2">
      <c r="A130" s="24"/>
      <c r="B130" s="14"/>
      <c r="C130" s="60"/>
      <c r="D130" s="60"/>
      <c r="E130" s="14"/>
      <c r="F130" s="25"/>
      <c r="G130" s="37"/>
      <c r="H130" s="46"/>
      <c r="I130" s="16"/>
      <c r="J130" s="95"/>
      <c r="K130" s="33"/>
      <c r="L130" s="50"/>
      <c r="M130" s="16"/>
      <c r="N130" s="91"/>
    </row>
    <row r="131" spans="1:14" ht="15.75" customHeight="1" x14ac:dyDescent="0.2">
      <c r="A131" s="24"/>
      <c r="B131" s="14"/>
      <c r="C131" s="60"/>
      <c r="D131" s="60"/>
      <c r="E131" s="14"/>
      <c r="F131" s="25"/>
      <c r="G131" s="37"/>
      <c r="H131" s="46"/>
      <c r="I131" s="16"/>
      <c r="J131" s="95"/>
      <c r="K131" s="33"/>
      <c r="L131" s="50"/>
      <c r="M131" s="16"/>
      <c r="N131" s="91"/>
    </row>
    <row r="132" spans="1:14" ht="15.75" customHeight="1" x14ac:dyDescent="0.2">
      <c r="A132" s="24"/>
      <c r="B132" s="14"/>
      <c r="C132" s="60"/>
      <c r="D132" s="60"/>
      <c r="E132" s="14"/>
      <c r="F132" s="25"/>
      <c r="G132" s="37"/>
      <c r="H132" s="46"/>
      <c r="I132" s="16"/>
      <c r="J132" s="95"/>
      <c r="K132" s="33"/>
      <c r="L132" s="50"/>
      <c r="M132" s="16"/>
      <c r="N132" s="91"/>
    </row>
    <row r="133" spans="1:14" ht="15.75" customHeight="1" x14ac:dyDescent="0.2">
      <c r="A133" s="24"/>
      <c r="B133" s="14"/>
      <c r="C133" s="60"/>
      <c r="D133" s="60"/>
      <c r="E133" s="14"/>
      <c r="F133" s="25"/>
      <c r="G133" s="37"/>
      <c r="H133" s="46"/>
      <c r="I133" s="16"/>
      <c r="J133" s="95"/>
      <c r="K133" s="33"/>
      <c r="L133" s="50"/>
      <c r="M133" s="16"/>
      <c r="N133" s="91"/>
    </row>
    <row r="134" spans="1:14" ht="15.75" customHeight="1" x14ac:dyDescent="0.2">
      <c r="A134" s="24"/>
      <c r="B134" s="14"/>
      <c r="C134" s="60"/>
      <c r="D134" s="60"/>
      <c r="E134" s="14"/>
      <c r="F134" s="25"/>
      <c r="G134" s="37"/>
      <c r="H134" s="46"/>
      <c r="I134" s="16"/>
      <c r="J134" s="95"/>
      <c r="K134" s="33"/>
      <c r="L134" s="50"/>
      <c r="M134" s="16"/>
      <c r="N134" s="91"/>
    </row>
    <row r="135" spans="1:14" ht="15.75" customHeight="1" x14ac:dyDescent="0.2">
      <c r="A135" s="24"/>
      <c r="B135" s="14"/>
      <c r="C135" s="60"/>
      <c r="D135" s="60"/>
      <c r="E135" s="14"/>
      <c r="F135" s="25"/>
      <c r="G135" s="37"/>
      <c r="H135" s="46"/>
      <c r="I135" s="16"/>
      <c r="J135" s="95"/>
      <c r="K135" s="33"/>
      <c r="L135" s="50"/>
      <c r="M135" s="16"/>
      <c r="N135" s="91"/>
    </row>
    <row r="136" spans="1:14" ht="15.75" customHeight="1" x14ac:dyDescent="0.2">
      <c r="A136" s="24"/>
      <c r="B136" s="14"/>
      <c r="C136" s="60"/>
      <c r="D136" s="60"/>
      <c r="E136" s="14"/>
      <c r="F136" s="25"/>
      <c r="G136" s="37"/>
      <c r="H136" s="46"/>
      <c r="I136" s="16"/>
      <c r="J136" s="95"/>
      <c r="K136" s="33"/>
      <c r="L136" s="50"/>
      <c r="M136" s="16"/>
      <c r="N136" s="91"/>
    </row>
    <row r="137" spans="1:14" ht="15.75" customHeight="1" x14ac:dyDescent="0.2">
      <c r="A137" s="24"/>
      <c r="B137" s="14"/>
      <c r="C137" s="60"/>
      <c r="D137" s="60"/>
      <c r="E137" s="14"/>
      <c r="F137" s="25"/>
      <c r="G137" s="37"/>
      <c r="H137" s="46"/>
      <c r="I137" s="16"/>
      <c r="J137" s="95"/>
      <c r="K137" s="33"/>
      <c r="L137" s="50"/>
      <c r="M137" s="16"/>
      <c r="N137" s="91"/>
    </row>
    <row r="138" spans="1:14" ht="15.75" customHeight="1" x14ac:dyDescent="0.2">
      <c r="A138" s="24"/>
      <c r="B138" s="14"/>
      <c r="C138" s="60"/>
      <c r="D138" s="60"/>
      <c r="E138" s="14"/>
      <c r="F138" s="25"/>
      <c r="G138" s="37"/>
      <c r="H138" s="46"/>
      <c r="I138" s="16"/>
      <c r="J138" s="95"/>
      <c r="K138" s="33"/>
      <c r="L138" s="50"/>
      <c r="M138" s="16"/>
      <c r="N138" s="91"/>
    </row>
    <row r="139" spans="1:14" ht="15.75" customHeight="1" x14ac:dyDescent="0.2">
      <c r="A139" s="24"/>
      <c r="B139" s="14"/>
      <c r="C139" s="60"/>
      <c r="D139" s="60"/>
      <c r="E139" s="14"/>
      <c r="F139" s="25"/>
      <c r="G139" s="37"/>
      <c r="H139" s="46"/>
      <c r="I139" s="16"/>
      <c r="J139" s="95"/>
      <c r="K139" s="33"/>
      <c r="L139" s="50"/>
      <c r="M139" s="16"/>
      <c r="N139" s="91"/>
    </row>
    <row r="140" spans="1:14" ht="15.75" customHeight="1" x14ac:dyDescent="0.2">
      <c r="A140" s="24"/>
      <c r="B140" s="14"/>
      <c r="C140" s="60"/>
      <c r="D140" s="60"/>
      <c r="E140" s="14"/>
      <c r="F140" s="25"/>
      <c r="G140" s="37"/>
      <c r="H140" s="46"/>
      <c r="I140" s="16"/>
      <c r="J140" s="95"/>
      <c r="K140" s="33"/>
      <c r="L140" s="50"/>
      <c r="M140" s="16"/>
      <c r="N140" s="91"/>
    </row>
    <row r="141" spans="1:14" ht="15.75" customHeight="1" x14ac:dyDescent="0.2">
      <c r="A141" s="24"/>
      <c r="B141" s="14"/>
      <c r="C141" s="60"/>
      <c r="D141" s="60"/>
      <c r="E141" s="14"/>
      <c r="F141" s="25"/>
      <c r="G141" s="37"/>
      <c r="H141" s="46"/>
      <c r="I141" s="16"/>
      <c r="J141" s="95"/>
      <c r="K141" s="33"/>
      <c r="L141" s="50"/>
      <c r="M141" s="16"/>
      <c r="N141" s="91"/>
    </row>
    <row r="142" spans="1:14" ht="15.75" customHeight="1" x14ac:dyDescent="0.2">
      <c r="A142" s="24"/>
      <c r="B142" s="14"/>
      <c r="C142" s="60"/>
      <c r="D142" s="60"/>
      <c r="E142" s="14"/>
      <c r="F142" s="25"/>
      <c r="G142" s="37"/>
      <c r="H142" s="46"/>
      <c r="I142" s="16"/>
      <c r="J142" s="95"/>
      <c r="K142" s="33"/>
      <c r="L142" s="50"/>
      <c r="M142" s="16"/>
      <c r="N142" s="91"/>
    </row>
    <row r="143" spans="1:14" ht="15.75" customHeight="1" x14ac:dyDescent="0.2">
      <c r="A143" s="24"/>
      <c r="B143" s="14"/>
      <c r="C143" s="60"/>
      <c r="D143" s="60"/>
      <c r="E143" s="14"/>
      <c r="F143" s="25"/>
      <c r="G143" s="37"/>
      <c r="H143" s="46"/>
      <c r="I143" s="16"/>
      <c r="J143" s="95"/>
      <c r="K143" s="33"/>
      <c r="L143" s="50"/>
      <c r="M143" s="16"/>
      <c r="N143" s="91"/>
    </row>
    <row r="144" spans="1:14" ht="15.75" customHeight="1" x14ac:dyDescent="0.2">
      <c r="A144" s="24"/>
      <c r="B144" s="14"/>
      <c r="C144" s="60"/>
      <c r="D144" s="60"/>
      <c r="E144" s="14"/>
      <c r="F144" s="25"/>
      <c r="G144" s="37"/>
      <c r="H144" s="46"/>
      <c r="I144" s="16"/>
      <c r="J144" s="95"/>
      <c r="K144" s="33"/>
      <c r="L144" s="50"/>
      <c r="M144" s="16"/>
      <c r="N144" s="91"/>
    </row>
    <row r="145" spans="1:14" ht="15.75" customHeight="1" x14ac:dyDescent="0.2">
      <c r="A145" s="24"/>
      <c r="B145" s="14"/>
      <c r="C145" s="60"/>
      <c r="D145" s="60"/>
      <c r="E145" s="14"/>
      <c r="F145" s="25"/>
      <c r="G145" s="37"/>
      <c r="H145" s="46"/>
      <c r="I145" s="16"/>
      <c r="J145" s="95"/>
      <c r="K145" s="33"/>
      <c r="L145" s="50"/>
      <c r="M145" s="16"/>
      <c r="N145" s="91"/>
    </row>
    <row r="146" spans="1:14" ht="15.75" customHeight="1" x14ac:dyDescent="0.2">
      <c r="A146" s="24"/>
      <c r="B146" s="14"/>
      <c r="C146" s="60"/>
      <c r="D146" s="60"/>
      <c r="E146" s="14"/>
      <c r="F146" s="25"/>
      <c r="G146" s="37"/>
      <c r="H146" s="46"/>
      <c r="I146" s="16"/>
      <c r="J146" s="95"/>
      <c r="K146" s="33"/>
      <c r="L146" s="50"/>
      <c r="M146" s="16"/>
      <c r="N146" s="91"/>
    </row>
    <row r="147" spans="1:14" ht="15.75" customHeight="1" x14ac:dyDescent="0.2">
      <c r="A147" s="24"/>
      <c r="B147" s="14"/>
      <c r="C147" s="60"/>
      <c r="D147" s="60"/>
      <c r="E147" s="14"/>
      <c r="F147" s="25"/>
      <c r="G147" s="37"/>
      <c r="H147" s="46"/>
      <c r="I147" s="16"/>
      <c r="J147" s="95"/>
      <c r="K147" s="33"/>
      <c r="L147" s="50"/>
      <c r="M147" s="16"/>
      <c r="N147" s="91"/>
    </row>
    <row r="148" spans="1:14" ht="15.75" customHeight="1" x14ac:dyDescent="0.2">
      <c r="A148" s="24"/>
      <c r="B148" s="14"/>
      <c r="C148" s="60"/>
      <c r="D148" s="60"/>
      <c r="E148" s="14"/>
      <c r="F148" s="25"/>
      <c r="G148" s="37"/>
      <c r="H148" s="46"/>
      <c r="I148" s="16"/>
      <c r="J148" s="95"/>
      <c r="K148" s="33"/>
      <c r="L148" s="50"/>
      <c r="M148" s="16"/>
      <c r="N148" s="91"/>
    </row>
    <row r="149" spans="1:14" ht="15.75" customHeight="1" x14ac:dyDescent="0.2">
      <c r="A149" s="24"/>
      <c r="B149" s="14"/>
      <c r="C149" s="60"/>
      <c r="D149" s="60"/>
      <c r="E149" s="14"/>
      <c r="F149" s="25"/>
      <c r="G149" s="37"/>
      <c r="H149" s="46"/>
      <c r="I149" s="16"/>
      <c r="J149" s="95"/>
      <c r="K149" s="33"/>
      <c r="L149" s="50"/>
      <c r="M149" s="16"/>
      <c r="N149" s="91"/>
    </row>
    <row r="150" spans="1:14" ht="15.75" customHeight="1" x14ac:dyDescent="0.2">
      <c r="A150" s="24"/>
      <c r="B150" s="14"/>
      <c r="C150" s="60"/>
      <c r="D150" s="60"/>
      <c r="E150" s="14"/>
      <c r="F150" s="25"/>
      <c r="G150" s="37"/>
      <c r="H150" s="46"/>
      <c r="I150" s="16"/>
      <c r="J150" s="95"/>
      <c r="K150" s="33"/>
      <c r="L150" s="50"/>
      <c r="M150" s="16"/>
      <c r="N150" s="91"/>
    </row>
    <row r="151" spans="1:14" ht="15.75" customHeight="1" x14ac:dyDescent="0.2">
      <c r="A151" s="24"/>
      <c r="B151" s="14"/>
      <c r="C151" s="60"/>
      <c r="D151" s="60"/>
      <c r="E151" s="14"/>
      <c r="F151" s="25"/>
      <c r="G151" s="37"/>
      <c r="H151" s="46"/>
      <c r="I151" s="16"/>
      <c r="J151" s="95"/>
      <c r="K151" s="33"/>
      <c r="L151" s="50"/>
      <c r="M151" s="16"/>
      <c r="N151" s="91"/>
    </row>
    <row r="152" spans="1:14" ht="15.75" customHeight="1" x14ac:dyDescent="0.2">
      <c r="A152" s="24"/>
      <c r="B152" s="14"/>
      <c r="C152" s="60"/>
      <c r="D152" s="60"/>
      <c r="E152" s="14"/>
      <c r="F152" s="25"/>
      <c r="G152" s="37"/>
      <c r="H152" s="46"/>
      <c r="I152" s="16"/>
      <c r="J152" s="95"/>
      <c r="K152" s="33"/>
      <c r="L152" s="50"/>
      <c r="M152" s="16"/>
      <c r="N152" s="91"/>
    </row>
    <row r="153" spans="1:14" ht="15.75" customHeight="1" x14ac:dyDescent="0.2">
      <c r="A153" s="24"/>
      <c r="B153" s="14"/>
      <c r="C153" s="60"/>
      <c r="D153" s="60"/>
      <c r="E153" s="14"/>
      <c r="F153" s="25"/>
      <c r="G153" s="37"/>
      <c r="H153" s="46"/>
      <c r="I153" s="16"/>
      <c r="J153" s="95"/>
      <c r="K153" s="33"/>
      <c r="L153" s="50"/>
      <c r="M153" s="16"/>
      <c r="N153" s="91"/>
    </row>
    <row r="154" spans="1:14" ht="15.75" customHeight="1" x14ac:dyDescent="0.2">
      <c r="A154" s="24"/>
      <c r="B154" s="14"/>
      <c r="C154" s="60"/>
      <c r="D154" s="60"/>
      <c r="E154" s="14"/>
      <c r="F154" s="25"/>
      <c r="G154" s="37"/>
      <c r="H154" s="46"/>
      <c r="I154" s="16"/>
      <c r="J154" s="95"/>
      <c r="K154" s="33"/>
      <c r="L154" s="50"/>
      <c r="M154" s="16"/>
      <c r="N154" s="91"/>
    </row>
    <row r="155" spans="1:14" ht="15.75" customHeight="1" x14ac:dyDescent="0.2">
      <c r="A155" s="24"/>
      <c r="B155" s="14"/>
      <c r="C155" s="60"/>
      <c r="D155" s="60"/>
      <c r="E155" s="14"/>
      <c r="F155" s="25"/>
      <c r="G155" s="37"/>
      <c r="H155" s="46"/>
      <c r="I155" s="16"/>
      <c r="J155" s="95"/>
      <c r="K155" s="33"/>
      <c r="L155" s="50"/>
      <c r="M155" s="16"/>
      <c r="N155" s="91"/>
    </row>
    <row r="156" spans="1:14" ht="15.75" customHeight="1" x14ac:dyDescent="0.2">
      <c r="A156" s="24"/>
      <c r="B156" s="14"/>
      <c r="C156" s="60"/>
      <c r="D156" s="60"/>
      <c r="E156" s="14"/>
      <c r="F156" s="25"/>
      <c r="G156" s="37"/>
      <c r="H156" s="46"/>
      <c r="I156" s="16"/>
      <c r="J156" s="95"/>
      <c r="K156" s="33"/>
      <c r="L156" s="50"/>
      <c r="M156" s="16"/>
      <c r="N156" s="91"/>
    </row>
    <row r="157" spans="1:14" ht="15.75" customHeight="1" x14ac:dyDescent="0.2">
      <c r="A157" s="24"/>
      <c r="B157" s="14"/>
      <c r="C157" s="60"/>
      <c r="D157" s="60"/>
      <c r="E157" s="14"/>
      <c r="F157" s="25"/>
      <c r="G157" s="37"/>
      <c r="H157" s="46"/>
      <c r="I157" s="16"/>
      <c r="J157" s="95"/>
      <c r="K157" s="33"/>
      <c r="L157" s="50"/>
      <c r="M157" s="16"/>
      <c r="N157" s="91"/>
    </row>
    <row r="158" spans="1:14" ht="15.75" customHeight="1" x14ac:dyDescent="0.2">
      <c r="A158" s="24"/>
      <c r="B158" s="14"/>
      <c r="C158" s="60"/>
      <c r="D158" s="60"/>
      <c r="E158" s="14"/>
      <c r="F158" s="25"/>
      <c r="G158" s="37"/>
      <c r="H158" s="46"/>
      <c r="I158" s="16"/>
      <c r="J158" s="95"/>
      <c r="K158" s="33"/>
      <c r="L158" s="50"/>
      <c r="M158" s="16"/>
      <c r="N158" s="91"/>
    </row>
    <row r="159" spans="1:14" ht="15.75" customHeight="1" x14ac:dyDescent="0.2">
      <c r="A159" s="24"/>
      <c r="B159" s="14"/>
      <c r="C159" s="60"/>
      <c r="D159" s="60"/>
      <c r="E159" s="14"/>
      <c r="F159" s="25"/>
      <c r="G159" s="37"/>
      <c r="H159" s="46"/>
      <c r="I159" s="16"/>
      <c r="J159" s="95"/>
      <c r="K159" s="33"/>
      <c r="L159" s="50"/>
      <c r="M159" s="16"/>
      <c r="N159" s="91"/>
    </row>
    <row r="160" spans="1:14" ht="15.75" customHeight="1" x14ac:dyDescent="0.2">
      <c r="A160" s="24"/>
      <c r="B160" s="14"/>
      <c r="C160" s="60"/>
      <c r="D160" s="60"/>
      <c r="E160" s="14"/>
      <c r="F160" s="25"/>
      <c r="G160" s="37"/>
      <c r="H160" s="46"/>
      <c r="I160" s="16"/>
      <c r="J160" s="95"/>
      <c r="K160" s="33"/>
      <c r="L160" s="50"/>
      <c r="M160" s="16"/>
      <c r="N160" s="91"/>
    </row>
    <row r="161" spans="1:14" ht="15.75" customHeight="1" x14ac:dyDescent="0.2">
      <c r="A161" s="24"/>
      <c r="B161" s="14"/>
      <c r="C161" s="60"/>
      <c r="D161" s="60"/>
      <c r="E161" s="14"/>
      <c r="F161" s="25"/>
      <c r="G161" s="37"/>
      <c r="H161" s="46"/>
      <c r="I161" s="16"/>
      <c r="J161" s="95"/>
      <c r="K161" s="33"/>
      <c r="L161" s="50"/>
      <c r="M161" s="16"/>
      <c r="N161" s="91"/>
    </row>
    <row r="162" spans="1:14" ht="15.75" customHeight="1" x14ac:dyDescent="0.2">
      <c r="A162" s="24"/>
      <c r="B162" s="14"/>
      <c r="C162" s="60"/>
      <c r="D162" s="60"/>
      <c r="E162" s="14"/>
      <c r="F162" s="25"/>
      <c r="G162" s="37"/>
      <c r="H162" s="46"/>
      <c r="I162" s="16"/>
      <c r="J162" s="95"/>
      <c r="K162" s="33"/>
      <c r="L162" s="50"/>
      <c r="M162" s="16"/>
      <c r="N162" s="91"/>
    </row>
    <row r="163" spans="1:14" ht="15.75" customHeight="1" x14ac:dyDescent="0.2">
      <c r="A163" s="24"/>
      <c r="B163" s="14"/>
      <c r="C163" s="60"/>
      <c r="D163" s="60"/>
      <c r="E163" s="14"/>
      <c r="F163" s="25"/>
      <c r="G163" s="37"/>
      <c r="H163" s="46"/>
      <c r="I163" s="16"/>
      <c r="J163" s="95"/>
      <c r="K163" s="33"/>
      <c r="L163" s="50"/>
      <c r="M163" s="16"/>
      <c r="N163" s="91"/>
    </row>
    <row r="164" spans="1:14" ht="15.75" customHeight="1" x14ac:dyDescent="0.2">
      <c r="A164" s="24"/>
      <c r="B164" s="14"/>
      <c r="C164" s="60"/>
      <c r="D164" s="60"/>
      <c r="E164" s="14"/>
      <c r="F164" s="25"/>
      <c r="G164" s="37"/>
      <c r="H164" s="46"/>
      <c r="I164" s="16"/>
      <c r="J164" s="95"/>
      <c r="K164" s="33"/>
      <c r="L164" s="50"/>
      <c r="M164" s="16"/>
      <c r="N164" s="91"/>
    </row>
    <row r="165" spans="1:14" ht="15.75" customHeight="1" x14ac:dyDescent="0.2">
      <c r="A165" s="24"/>
      <c r="B165" s="14"/>
      <c r="C165" s="60"/>
      <c r="D165" s="60"/>
      <c r="E165" s="14"/>
      <c r="F165" s="25"/>
      <c r="G165" s="37"/>
      <c r="H165" s="46"/>
      <c r="I165" s="16"/>
      <c r="J165" s="95"/>
      <c r="K165" s="33"/>
      <c r="L165" s="50"/>
      <c r="M165" s="16"/>
      <c r="N165" s="91"/>
    </row>
    <row r="166" spans="1:14" ht="15.75" customHeight="1" x14ac:dyDescent="0.2">
      <c r="A166" s="24"/>
      <c r="B166" s="14"/>
      <c r="C166" s="60"/>
      <c r="D166" s="60"/>
      <c r="E166" s="14"/>
      <c r="F166" s="25"/>
      <c r="G166" s="37"/>
      <c r="H166" s="46"/>
      <c r="I166" s="16"/>
      <c r="J166" s="95"/>
      <c r="K166" s="33"/>
      <c r="L166" s="50"/>
      <c r="M166" s="16"/>
      <c r="N166" s="91"/>
    </row>
    <row r="167" spans="1:14" ht="15.75" customHeight="1" x14ac:dyDescent="0.2">
      <c r="A167" s="24"/>
      <c r="B167" s="14"/>
      <c r="C167" s="60"/>
      <c r="D167" s="60"/>
      <c r="E167" s="14"/>
      <c r="F167" s="25"/>
      <c r="G167" s="37"/>
      <c r="H167" s="46"/>
      <c r="I167" s="16"/>
      <c r="J167" s="95"/>
      <c r="K167" s="33"/>
      <c r="L167" s="50"/>
      <c r="M167" s="16"/>
      <c r="N167" s="91"/>
    </row>
    <row r="168" spans="1:14" ht="15.75" customHeight="1" x14ac:dyDescent="0.2">
      <c r="A168" s="24"/>
      <c r="B168" s="14"/>
      <c r="C168" s="60"/>
      <c r="D168" s="60"/>
      <c r="E168" s="14"/>
      <c r="F168" s="25"/>
      <c r="G168" s="37"/>
      <c r="H168" s="46"/>
      <c r="I168" s="16"/>
      <c r="J168" s="95"/>
      <c r="K168" s="33"/>
      <c r="L168" s="50"/>
      <c r="M168" s="16"/>
      <c r="N168" s="91"/>
    </row>
    <row r="169" spans="1:14" ht="15.75" customHeight="1" x14ac:dyDescent="0.2">
      <c r="A169" s="24"/>
      <c r="B169" s="14"/>
      <c r="C169" s="60"/>
      <c r="D169" s="60"/>
      <c r="E169" s="14"/>
      <c r="F169" s="25"/>
      <c r="G169" s="37"/>
      <c r="H169" s="46"/>
      <c r="I169" s="16"/>
      <c r="J169" s="95"/>
      <c r="K169" s="33"/>
      <c r="L169" s="50"/>
      <c r="M169" s="16"/>
      <c r="N169" s="91"/>
    </row>
    <row r="170" spans="1:14" ht="15.75" customHeight="1" x14ac:dyDescent="0.2">
      <c r="A170" s="24"/>
      <c r="B170" s="14"/>
      <c r="C170" s="60"/>
      <c r="D170" s="60"/>
      <c r="E170" s="14"/>
      <c r="F170" s="25"/>
      <c r="G170" s="37"/>
      <c r="H170" s="46"/>
      <c r="I170" s="16"/>
      <c r="J170" s="95"/>
      <c r="K170" s="33"/>
      <c r="L170" s="50"/>
      <c r="M170" s="16"/>
      <c r="N170" s="91"/>
    </row>
    <row r="171" spans="1:14" ht="15.75" customHeight="1" x14ac:dyDescent="0.2">
      <c r="A171" s="24"/>
      <c r="B171" s="14"/>
      <c r="C171" s="60"/>
      <c r="D171" s="60"/>
      <c r="E171" s="14"/>
      <c r="F171" s="25"/>
      <c r="G171" s="37"/>
      <c r="H171" s="46"/>
      <c r="I171" s="16"/>
      <c r="J171" s="95"/>
      <c r="K171" s="33"/>
      <c r="L171" s="50"/>
      <c r="M171" s="16"/>
      <c r="N171" s="91"/>
    </row>
    <row r="172" spans="1:14" ht="15.75" customHeight="1" x14ac:dyDescent="0.2">
      <c r="A172" s="24"/>
      <c r="B172" s="14"/>
      <c r="C172" s="60"/>
      <c r="D172" s="60"/>
      <c r="E172" s="14"/>
      <c r="F172" s="25"/>
      <c r="G172" s="37"/>
      <c r="H172" s="46"/>
      <c r="I172" s="16"/>
      <c r="J172" s="95"/>
      <c r="K172" s="33"/>
      <c r="L172" s="50"/>
      <c r="M172" s="16"/>
      <c r="N172" s="91"/>
    </row>
    <row r="173" spans="1:14" ht="15.75" customHeight="1" x14ac:dyDescent="0.2">
      <c r="A173" s="24"/>
      <c r="B173" s="14"/>
      <c r="C173" s="60"/>
      <c r="D173" s="60"/>
      <c r="E173" s="14"/>
      <c r="F173" s="25"/>
      <c r="G173" s="37"/>
      <c r="H173" s="46"/>
      <c r="I173" s="16"/>
      <c r="J173" s="95"/>
      <c r="K173" s="33"/>
      <c r="L173" s="50"/>
      <c r="M173" s="16"/>
      <c r="N173" s="91"/>
    </row>
    <row r="174" spans="1:14" ht="15.75" customHeight="1" x14ac:dyDescent="0.2">
      <c r="A174" s="24"/>
      <c r="B174" s="14"/>
      <c r="C174" s="60"/>
      <c r="D174" s="60"/>
      <c r="E174" s="14"/>
      <c r="F174" s="25"/>
      <c r="G174" s="37"/>
      <c r="H174" s="46"/>
      <c r="I174" s="16"/>
      <c r="J174" s="95"/>
      <c r="K174" s="33"/>
      <c r="L174" s="50"/>
      <c r="M174" s="16"/>
      <c r="N174" s="91"/>
    </row>
    <row r="175" spans="1:14" ht="15.75" customHeight="1" x14ac:dyDescent="0.2">
      <c r="A175" s="24"/>
      <c r="B175" s="14"/>
      <c r="C175" s="60"/>
      <c r="D175" s="60"/>
      <c r="E175" s="14"/>
      <c r="F175" s="25"/>
      <c r="G175" s="37"/>
      <c r="H175" s="46"/>
      <c r="I175" s="16"/>
      <c r="J175" s="95"/>
      <c r="K175" s="33"/>
      <c r="L175" s="50"/>
      <c r="M175" s="16"/>
      <c r="N175" s="91"/>
    </row>
    <row r="176" spans="1:14" ht="15.75" customHeight="1" x14ac:dyDescent="0.2">
      <c r="A176" s="24"/>
      <c r="B176" s="14"/>
      <c r="C176" s="60"/>
      <c r="D176" s="60"/>
      <c r="E176" s="14"/>
      <c r="F176" s="25"/>
      <c r="G176" s="37"/>
      <c r="H176" s="46"/>
      <c r="I176" s="16"/>
      <c r="J176" s="95"/>
      <c r="K176" s="33"/>
      <c r="L176" s="50"/>
      <c r="M176" s="16"/>
      <c r="N176" s="91"/>
    </row>
    <row r="177" spans="1:14" ht="15.75" customHeight="1" x14ac:dyDescent="0.2">
      <c r="A177" s="24"/>
      <c r="B177" s="14"/>
      <c r="C177" s="60"/>
      <c r="D177" s="60"/>
      <c r="E177" s="14"/>
      <c r="F177" s="25"/>
      <c r="G177" s="37"/>
      <c r="H177" s="46"/>
      <c r="I177" s="16"/>
      <c r="J177" s="95"/>
      <c r="K177" s="33"/>
      <c r="L177" s="50"/>
      <c r="M177" s="16"/>
      <c r="N177" s="91"/>
    </row>
    <row r="178" spans="1:14" ht="15.75" customHeight="1" x14ac:dyDescent="0.2">
      <c r="A178" s="24"/>
      <c r="B178" s="14"/>
      <c r="C178" s="60"/>
      <c r="D178" s="60"/>
      <c r="E178" s="14"/>
      <c r="F178" s="25"/>
      <c r="G178" s="37"/>
      <c r="H178" s="46"/>
      <c r="I178" s="16"/>
      <c r="J178" s="95"/>
      <c r="K178" s="33"/>
      <c r="L178" s="50"/>
      <c r="M178" s="16"/>
      <c r="N178" s="91"/>
    </row>
    <row r="179" spans="1:14" ht="15.75" customHeight="1" x14ac:dyDescent="0.2">
      <c r="A179" s="24"/>
      <c r="B179" s="14"/>
      <c r="C179" s="60"/>
      <c r="D179" s="60"/>
      <c r="E179" s="14"/>
      <c r="F179" s="25"/>
      <c r="G179" s="37"/>
      <c r="H179" s="46"/>
      <c r="I179" s="16"/>
      <c r="J179" s="95"/>
      <c r="K179" s="33"/>
      <c r="L179" s="50"/>
      <c r="M179" s="16"/>
      <c r="N179" s="91"/>
    </row>
    <row r="180" spans="1:14" ht="15.75" customHeight="1" x14ac:dyDescent="0.2">
      <c r="A180" s="24"/>
      <c r="B180" s="14"/>
      <c r="C180" s="60"/>
      <c r="D180" s="60"/>
      <c r="E180" s="14"/>
      <c r="F180" s="25"/>
      <c r="G180" s="37"/>
      <c r="H180" s="46"/>
      <c r="I180" s="16"/>
      <c r="J180" s="95"/>
      <c r="K180" s="33"/>
      <c r="L180" s="50"/>
      <c r="M180" s="16"/>
      <c r="N180" s="91"/>
    </row>
    <row r="181" spans="1:14" ht="15.75" customHeight="1" x14ac:dyDescent="0.2">
      <c r="A181" s="24"/>
      <c r="B181" s="14"/>
      <c r="C181" s="60"/>
      <c r="D181" s="60"/>
      <c r="E181" s="14"/>
      <c r="F181" s="25"/>
      <c r="G181" s="37"/>
      <c r="H181" s="46"/>
      <c r="I181" s="16"/>
      <c r="J181" s="95"/>
      <c r="K181" s="33"/>
      <c r="L181" s="50"/>
      <c r="M181" s="16"/>
      <c r="N181" s="91"/>
    </row>
    <row r="182" spans="1:14" ht="15.75" customHeight="1" x14ac:dyDescent="0.2">
      <c r="A182" s="24"/>
      <c r="B182" s="14"/>
      <c r="C182" s="60"/>
      <c r="D182" s="60"/>
      <c r="E182" s="14"/>
      <c r="F182" s="25"/>
      <c r="G182" s="37"/>
      <c r="H182" s="46"/>
      <c r="I182" s="16"/>
      <c r="J182" s="95"/>
      <c r="K182" s="33"/>
      <c r="L182" s="50"/>
      <c r="M182" s="16"/>
      <c r="N182" s="91"/>
    </row>
    <row r="183" spans="1:14" ht="15.75" customHeight="1" x14ac:dyDescent="0.2">
      <c r="A183" s="24"/>
      <c r="B183" s="14"/>
      <c r="C183" s="60"/>
      <c r="D183" s="60"/>
      <c r="E183" s="14"/>
      <c r="F183" s="25"/>
      <c r="G183" s="37"/>
      <c r="H183" s="46"/>
      <c r="I183" s="16"/>
      <c r="J183" s="95"/>
      <c r="K183" s="33"/>
      <c r="L183" s="50"/>
      <c r="M183" s="16"/>
      <c r="N183" s="91"/>
    </row>
    <row r="184" spans="1:14" ht="15.75" customHeight="1" x14ac:dyDescent="0.2">
      <c r="A184" s="24"/>
      <c r="B184" s="14"/>
      <c r="C184" s="60"/>
      <c r="D184" s="60"/>
      <c r="E184" s="14"/>
      <c r="F184" s="25"/>
      <c r="G184" s="37"/>
      <c r="H184" s="46"/>
      <c r="I184" s="16"/>
      <c r="J184" s="95"/>
      <c r="K184" s="33"/>
      <c r="L184" s="50"/>
      <c r="M184" s="16"/>
      <c r="N184" s="91"/>
    </row>
    <row r="185" spans="1:14" ht="15.75" customHeight="1" x14ac:dyDescent="0.2">
      <c r="A185" s="24"/>
      <c r="B185" s="14"/>
      <c r="C185" s="60"/>
      <c r="D185" s="60"/>
      <c r="E185" s="14"/>
      <c r="F185" s="25"/>
      <c r="G185" s="37"/>
      <c r="H185" s="46"/>
      <c r="I185" s="16"/>
      <c r="J185" s="95"/>
      <c r="K185" s="33"/>
      <c r="L185" s="50"/>
      <c r="M185" s="16"/>
      <c r="N185" s="91"/>
    </row>
    <row r="186" spans="1:14" ht="15.75" customHeight="1" x14ac:dyDescent="0.2">
      <c r="A186" s="24"/>
      <c r="B186" s="14"/>
      <c r="C186" s="60"/>
      <c r="D186" s="60"/>
      <c r="E186" s="14"/>
      <c r="F186" s="25"/>
      <c r="G186" s="37"/>
      <c r="H186" s="46"/>
      <c r="I186" s="16"/>
      <c r="J186" s="95"/>
      <c r="K186" s="33"/>
      <c r="L186" s="50"/>
      <c r="M186" s="16"/>
      <c r="N186" s="91"/>
    </row>
    <row r="187" spans="1:14" ht="15.75" customHeight="1" x14ac:dyDescent="0.2">
      <c r="A187" s="24"/>
      <c r="B187" s="14"/>
      <c r="C187" s="60"/>
      <c r="D187" s="60"/>
      <c r="E187" s="14"/>
      <c r="F187" s="25"/>
      <c r="G187" s="37"/>
      <c r="H187" s="46"/>
      <c r="I187" s="16"/>
      <c r="J187" s="95"/>
      <c r="K187" s="33"/>
      <c r="L187" s="50"/>
      <c r="M187" s="16"/>
      <c r="N187" s="91"/>
    </row>
    <row r="188" spans="1:14" ht="15.75" customHeight="1" x14ac:dyDescent="0.2">
      <c r="A188" s="24"/>
      <c r="B188" s="14"/>
      <c r="C188" s="60"/>
      <c r="D188" s="60"/>
      <c r="E188" s="14"/>
      <c r="F188" s="25"/>
      <c r="G188" s="37"/>
      <c r="H188" s="46"/>
      <c r="I188" s="16"/>
      <c r="J188" s="95"/>
      <c r="K188" s="33"/>
      <c r="L188" s="50"/>
      <c r="M188" s="16"/>
      <c r="N188" s="91"/>
    </row>
    <row r="189" spans="1:14" ht="15.75" customHeight="1" x14ac:dyDescent="0.2">
      <c r="A189" s="24"/>
      <c r="B189" s="14"/>
      <c r="C189" s="60"/>
      <c r="D189" s="60"/>
      <c r="E189" s="14"/>
      <c r="F189" s="25"/>
      <c r="G189" s="37"/>
      <c r="H189" s="46"/>
      <c r="I189" s="16"/>
      <c r="J189" s="95"/>
      <c r="K189" s="33"/>
      <c r="L189" s="50"/>
      <c r="M189" s="16"/>
      <c r="N189" s="91"/>
    </row>
    <row r="190" spans="1:14" ht="15.75" customHeight="1" x14ac:dyDescent="0.2">
      <c r="A190" s="24"/>
      <c r="B190" s="14"/>
      <c r="C190" s="60"/>
      <c r="D190" s="60"/>
      <c r="E190" s="14"/>
      <c r="F190" s="25"/>
      <c r="G190" s="37"/>
      <c r="H190" s="46"/>
      <c r="I190" s="16"/>
      <c r="J190" s="95"/>
      <c r="K190" s="33"/>
      <c r="L190" s="50"/>
      <c r="M190" s="16"/>
      <c r="N190" s="91"/>
    </row>
    <row r="191" spans="1:14" ht="15.75" customHeight="1" x14ac:dyDescent="0.2">
      <c r="A191" s="24"/>
      <c r="B191" s="14"/>
      <c r="C191" s="60"/>
      <c r="D191" s="60"/>
      <c r="E191" s="14"/>
      <c r="F191" s="25"/>
      <c r="G191" s="37"/>
      <c r="H191" s="46"/>
      <c r="I191" s="16"/>
      <c r="J191" s="95"/>
      <c r="K191" s="33"/>
      <c r="L191" s="50"/>
      <c r="M191" s="16"/>
      <c r="N191" s="91"/>
    </row>
    <row r="192" spans="1:14" ht="15.75" customHeight="1" x14ac:dyDescent="0.2">
      <c r="A192" s="24"/>
      <c r="B192" s="14"/>
      <c r="C192" s="60"/>
      <c r="D192" s="60"/>
      <c r="E192" s="14"/>
      <c r="F192" s="25"/>
      <c r="G192" s="37"/>
      <c r="H192" s="46"/>
      <c r="I192" s="16"/>
      <c r="J192" s="95"/>
      <c r="K192" s="33"/>
      <c r="L192" s="50"/>
      <c r="M192" s="16"/>
      <c r="N192" s="91"/>
    </row>
    <row r="193" spans="1:14" ht="15.75" customHeight="1" x14ac:dyDescent="0.2">
      <c r="A193" s="24"/>
      <c r="B193" s="14"/>
      <c r="C193" s="60"/>
      <c r="D193" s="60"/>
      <c r="E193" s="14"/>
      <c r="F193" s="25"/>
      <c r="G193" s="37"/>
      <c r="H193" s="46"/>
      <c r="I193" s="16"/>
      <c r="J193" s="95"/>
      <c r="K193" s="33"/>
      <c r="L193" s="50"/>
      <c r="M193" s="16"/>
      <c r="N193" s="91"/>
    </row>
    <row r="194" spans="1:14" ht="15.75" customHeight="1" x14ac:dyDescent="0.2">
      <c r="A194" s="24"/>
      <c r="B194" s="14"/>
      <c r="C194" s="60"/>
      <c r="D194" s="60"/>
      <c r="E194" s="14"/>
      <c r="F194" s="25"/>
      <c r="G194" s="37"/>
      <c r="H194" s="46"/>
      <c r="I194" s="16"/>
      <c r="J194" s="95"/>
      <c r="K194" s="33"/>
      <c r="L194" s="50"/>
      <c r="M194" s="16"/>
      <c r="N194" s="91"/>
    </row>
    <row r="195" spans="1:14" ht="15.75" customHeight="1" x14ac:dyDescent="0.2">
      <c r="A195" s="24"/>
      <c r="B195" s="14"/>
      <c r="C195" s="60"/>
      <c r="D195" s="60"/>
      <c r="E195" s="14"/>
      <c r="F195" s="25"/>
      <c r="G195" s="37"/>
      <c r="H195" s="46"/>
      <c r="I195" s="16"/>
      <c r="J195" s="95"/>
      <c r="K195" s="33"/>
      <c r="L195" s="50"/>
      <c r="M195" s="16"/>
      <c r="N195" s="91"/>
    </row>
    <row r="196" spans="1:14" ht="15.75" customHeight="1" x14ac:dyDescent="0.2">
      <c r="A196" s="24"/>
      <c r="B196" s="14"/>
      <c r="C196" s="60"/>
      <c r="D196" s="60"/>
      <c r="E196" s="14"/>
      <c r="F196" s="25"/>
      <c r="G196" s="37"/>
      <c r="H196" s="46"/>
      <c r="I196" s="16"/>
      <c r="J196" s="95"/>
      <c r="K196" s="33"/>
      <c r="L196" s="50"/>
      <c r="M196" s="16"/>
      <c r="N196" s="91"/>
    </row>
    <row r="197" spans="1:14" ht="15.75" customHeight="1" x14ac:dyDescent="0.2">
      <c r="A197" s="24"/>
      <c r="B197" s="14"/>
      <c r="C197" s="60"/>
      <c r="D197" s="60"/>
      <c r="E197" s="14"/>
      <c r="F197" s="25"/>
      <c r="G197" s="37"/>
      <c r="H197" s="46"/>
      <c r="I197" s="16"/>
      <c r="J197" s="95"/>
      <c r="K197" s="33"/>
      <c r="L197" s="50"/>
      <c r="M197" s="16"/>
      <c r="N197" s="91"/>
    </row>
    <row r="198" spans="1:14" ht="15.75" customHeight="1" x14ac:dyDescent="0.2">
      <c r="A198" s="24"/>
      <c r="B198" s="14"/>
      <c r="C198" s="60"/>
      <c r="D198" s="60"/>
      <c r="E198" s="14"/>
      <c r="F198" s="25"/>
      <c r="G198" s="37"/>
      <c r="H198" s="46"/>
      <c r="I198" s="16"/>
      <c r="J198" s="95"/>
      <c r="K198" s="33"/>
      <c r="L198" s="50"/>
      <c r="M198" s="16"/>
      <c r="N198" s="91"/>
    </row>
    <row r="199" spans="1:14" ht="15.75" customHeight="1" x14ac:dyDescent="0.2">
      <c r="A199" s="24"/>
      <c r="B199" s="14"/>
      <c r="C199" s="60"/>
      <c r="D199" s="60"/>
      <c r="E199" s="14"/>
      <c r="F199" s="25"/>
      <c r="G199" s="37"/>
      <c r="H199" s="46"/>
      <c r="I199" s="16"/>
      <c r="J199" s="95"/>
      <c r="K199" s="33"/>
      <c r="L199" s="50"/>
      <c r="M199" s="16"/>
      <c r="N199" s="91"/>
    </row>
    <row r="200" spans="1:14" ht="15.75" customHeight="1" x14ac:dyDescent="0.2">
      <c r="A200" s="24"/>
      <c r="B200" s="14"/>
      <c r="C200" s="60"/>
      <c r="D200" s="60"/>
      <c r="E200" s="14"/>
      <c r="F200" s="25"/>
      <c r="G200" s="37"/>
      <c r="H200" s="46"/>
      <c r="I200" s="16"/>
      <c r="J200" s="95"/>
      <c r="K200" s="33"/>
      <c r="L200" s="50"/>
      <c r="M200" s="16"/>
      <c r="N200" s="91"/>
    </row>
    <row r="201" spans="1:14" ht="15.75" customHeight="1" x14ac:dyDescent="0.2">
      <c r="A201" s="24"/>
      <c r="B201" s="14"/>
      <c r="C201" s="60"/>
      <c r="D201" s="60"/>
      <c r="E201" s="14"/>
      <c r="F201" s="25"/>
      <c r="G201" s="37"/>
      <c r="H201" s="46"/>
      <c r="I201" s="16"/>
      <c r="J201" s="95"/>
      <c r="K201" s="33"/>
      <c r="L201" s="50"/>
      <c r="M201" s="16"/>
      <c r="N201" s="91"/>
    </row>
    <row r="202" spans="1:14" ht="15.75" customHeight="1" x14ac:dyDescent="0.2">
      <c r="A202" s="24"/>
      <c r="B202" s="14"/>
      <c r="C202" s="60"/>
      <c r="D202" s="60"/>
      <c r="E202" s="14"/>
      <c r="F202" s="25"/>
      <c r="G202" s="37"/>
      <c r="H202" s="46"/>
      <c r="I202" s="16"/>
      <c r="J202" s="95"/>
      <c r="K202" s="33"/>
      <c r="L202" s="50"/>
      <c r="M202" s="16"/>
      <c r="N202" s="91"/>
    </row>
    <row r="203" spans="1:14" ht="15.75" customHeight="1" x14ac:dyDescent="0.2">
      <c r="A203" s="24"/>
      <c r="B203" s="14"/>
      <c r="C203" s="60"/>
      <c r="D203" s="60"/>
      <c r="E203" s="14"/>
      <c r="F203" s="25"/>
      <c r="G203" s="37"/>
      <c r="H203" s="46"/>
      <c r="I203" s="16"/>
      <c r="J203" s="95"/>
      <c r="K203" s="33"/>
      <c r="L203" s="50"/>
      <c r="M203" s="16"/>
      <c r="N203" s="91"/>
    </row>
    <row r="204" spans="1:14" ht="15.75" customHeight="1" x14ac:dyDescent="0.2">
      <c r="A204" s="24"/>
      <c r="B204" s="14"/>
      <c r="C204" s="60"/>
      <c r="D204" s="60"/>
      <c r="E204" s="14"/>
      <c r="F204" s="25"/>
      <c r="G204" s="37"/>
      <c r="H204" s="46"/>
      <c r="I204" s="16"/>
      <c r="J204" s="95"/>
      <c r="K204" s="33"/>
      <c r="L204" s="50"/>
      <c r="M204" s="16"/>
      <c r="N204" s="91"/>
    </row>
    <row r="205" spans="1:14" ht="15.75" customHeight="1" x14ac:dyDescent="0.2">
      <c r="A205" s="24"/>
      <c r="B205" s="14"/>
      <c r="C205" s="60"/>
      <c r="D205" s="60"/>
      <c r="E205" s="14"/>
      <c r="F205" s="25"/>
      <c r="G205" s="37"/>
      <c r="H205" s="46"/>
      <c r="I205" s="16"/>
      <c r="J205" s="95"/>
      <c r="K205" s="33"/>
      <c r="L205" s="50"/>
      <c r="M205" s="16"/>
      <c r="N205" s="91"/>
    </row>
    <row r="206" spans="1:14" ht="15.75" customHeight="1" x14ac:dyDescent="0.2">
      <c r="A206" s="24"/>
      <c r="B206" s="14"/>
      <c r="C206" s="60"/>
      <c r="D206" s="60"/>
      <c r="E206" s="14"/>
      <c r="F206" s="25"/>
      <c r="G206" s="37"/>
      <c r="H206" s="46"/>
      <c r="I206" s="16"/>
      <c r="J206" s="95"/>
      <c r="K206" s="33"/>
      <c r="L206" s="50"/>
      <c r="M206" s="16"/>
      <c r="N206" s="91"/>
    </row>
    <row r="207" spans="1:14" ht="15.75" customHeight="1" x14ac:dyDescent="0.2">
      <c r="A207" s="24"/>
      <c r="B207" s="14"/>
      <c r="C207" s="60"/>
      <c r="D207" s="60"/>
      <c r="E207" s="14"/>
      <c r="F207" s="25"/>
      <c r="G207" s="37"/>
      <c r="H207" s="46"/>
      <c r="I207" s="16"/>
      <c r="J207" s="95"/>
      <c r="K207" s="33"/>
      <c r="L207" s="50"/>
      <c r="M207" s="16"/>
      <c r="N207" s="91"/>
    </row>
    <row r="208" spans="1:14" ht="15.75" customHeight="1" x14ac:dyDescent="0.2">
      <c r="A208" s="24"/>
      <c r="B208" s="14"/>
      <c r="C208" s="60"/>
      <c r="D208" s="60"/>
      <c r="E208" s="14"/>
      <c r="F208" s="25"/>
      <c r="G208" s="37"/>
      <c r="H208" s="46"/>
      <c r="I208" s="16"/>
      <c r="J208" s="95"/>
      <c r="K208" s="33"/>
      <c r="L208" s="50"/>
      <c r="M208" s="16"/>
      <c r="N208" s="91"/>
    </row>
    <row r="209" spans="1:14" ht="15.75" customHeight="1" x14ac:dyDescent="0.2">
      <c r="A209" s="24"/>
      <c r="B209" s="14"/>
      <c r="C209" s="60"/>
      <c r="D209" s="60"/>
      <c r="E209" s="14"/>
      <c r="F209" s="25"/>
      <c r="G209" s="37"/>
      <c r="H209" s="46"/>
      <c r="I209" s="16"/>
      <c r="J209" s="95"/>
      <c r="K209" s="33"/>
      <c r="L209" s="50"/>
      <c r="M209" s="16"/>
      <c r="N209" s="91"/>
    </row>
    <row r="210" spans="1:14" ht="15.75" customHeight="1" x14ac:dyDescent="0.2">
      <c r="A210" s="24"/>
      <c r="B210" s="14"/>
      <c r="C210" s="60"/>
      <c r="D210" s="60"/>
      <c r="E210" s="14"/>
      <c r="F210" s="25"/>
      <c r="G210" s="37"/>
      <c r="H210" s="46"/>
      <c r="I210" s="16"/>
      <c r="J210" s="95"/>
      <c r="K210" s="33"/>
      <c r="L210" s="50"/>
      <c r="M210" s="16"/>
      <c r="N210" s="91"/>
    </row>
    <row r="211" spans="1:14" ht="15.75" customHeight="1" x14ac:dyDescent="0.2">
      <c r="A211" s="24"/>
      <c r="B211" s="14"/>
      <c r="C211" s="60"/>
      <c r="D211" s="60"/>
      <c r="E211" s="14"/>
      <c r="F211" s="25"/>
      <c r="G211" s="37"/>
      <c r="H211" s="46"/>
      <c r="I211" s="16"/>
      <c r="J211" s="95"/>
      <c r="K211" s="33"/>
      <c r="L211" s="50"/>
      <c r="M211" s="16"/>
      <c r="N211" s="91"/>
    </row>
    <row r="212" spans="1:14" ht="15.75" customHeight="1" x14ac:dyDescent="0.2">
      <c r="A212" s="24"/>
      <c r="B212" s="14"/>
      <c r="C212" s="60"/>
      <c r="D212" s="60"/>
      <c r="E212" s="14"/>
      <c r="F212" s="25"/>
      <c r="G212" s="37"/>
      <c r="H212" s="46"/>
      <c r="I212" s="16"/>
      <c r="J212" s="95"/>
      <c r="K212" s="33"/>
      <c r="L212" s="50"/>
      <c r="M212" s="16"/>
      <c r="N212" s="91"/>
    </row>
    <row r="213" spans="1:14" ht="15.75" customHeight="1" x14ac:dyDescent="0.2">
      <c r="A213" s="24"/>
      <c r="B213" s="14"/>
      <c r="C213" s="60"/>
      <c r="D213" s="60"/>
      <c r="E213" s="14"/>
      <c r="F213" s="25"/>
      <c r="G213" s="37"/>
      <c r="H213" s="46"/>
      <c r="I213" s="16"/>
      <c r="J213" s="95"/>
      <c r="K213" s="33"/>
      <c r="L213" s="50"/>
      <c r="M213" s="16"/>
      <c r="N213" s="91"/>
    </row>
    <row r="214" spans="1:14" ht="15.75" customHeight="1" x14ac:dyDescent="0.2">
      <c r="A214" s="24"/>
      <c r="B214" s="14"/>
      <c r="C214" s="60"/>
      <c r="D214" s="60"/>
      <c r="E214" s="14"/>
      <c r="F214" s="25"/>
      <c r="G214" s="37"/>
      <c r="H214" s="46"/>
      <c r="I214" s="16"/>
      <c r="J214" s="95"/>
      <c r="K214" s="33"/>
      <c r="L214" s="50"/>
      <c r="M214" s="16"/>
      <c r="N214" s="91"/>
    </row>
    <row r="215" spans="1:14" ht="15.75" customHeight="1" x14ac:dyDescent="0.2">
      <c r="A215" s="24"/>
      <c r="B215" s="14"/>
      <c r="C215" s="60"/>
      <c r="D215" s="60"/>
      <c r="E215" s="14"/>
      <c r="F215" s="25"/>
      <c r="G215" s="37"/>
      <c r="H215" s="46"/>
      <c r="I215" s="16"/>
      <c r="J215" s="95"/>
      <c r="K215" s="33"/>
      <c r="L215" s="50"/>
      <c r="M215" s="16"/>
      <c r="N215" s="91"/>
    </row>
    <row r="216" spans="1:14" ht="15.75" customHeight="1" x14ac:dyDescent="0.2">
      <c r="A216" s="24"/>
      <c r="B216" s="14"/>
      <c r="C216" s="60"/>
      <c r="D216" s="60"/>
      <c r="E216" s="14"/>
      <c r="F216" s="25"/>
      <c r="G216" s="37"/>
      <c r="H216" s="46"/>
      <c r="I216" s="16"/>
      <c r="J216" s="95"/>
      <c r="K216" s="33"/>
      <c r="L216" s="50"/>
      <c r="M216" s="16"/>
      <c r="N216" s="91"/>
    </row>
    <row r="217" spans="1:14" ht="15.75" customHeight="1" x14ac:dyDescent="0.2">
      <c r="A217" s="24"/>
      <c r="B217" s="14"/>
      <c r="C217" s="60"/>
      <c r="D217" s="60"/>
      <c r="E217" s="14"/>
      <c r="F217" s="25"/>
      <c r="G217" s="37"/>
      <c r="H217" s="46"/>
      <c r="I217" s="16"/>
      <c r="J217" s="95"/>
      <c r="K217" s="33"/>
      <c r="L217" s="50"/>
      <c r="M217" s="16"/>
      <c r="N217" s="91"/>
    </row>
    <row r="218" spans="1:14" ht="15.75" customHeight="1" x14ac:dyDescent="0.2">
      <c r="A218" s="24"/>
      <c r="B218" s="14"/>
      <c r="C218" s="60"/>
      <c r="D218" s="60"/>
      <c r="E218" s="14"/>
      <c r="F218" s="25"/>
      <c r="G218" s="37"/>
      <c r="H218" s="46"/>
      <c r="I218" s="16"/>
      <c r="J218" s="95"/>
      <c r="K218" s="33"/>
      <c r="L218" s="50"/>
      <c r="M218" s="16"/>
      <c r="N218" s="91"/>
    </row>
    <row r="219" spans="1:14" ht="15.75" customHeight="1" x14ac:dyDescent="0.2">
      <c r="A219" s="24"/>
      <c r="B219" s="14"/>
      <c r="C219" s="60"/>
      <c r="D219" s="60"/>
      <c r="E219" s="14"/>
      <c r="F219" s="25"/>
      <c r="G219" s="37"/>
      <c r="H219" s="46"/>
      <c r="I219" s="16"/>
      <c r="J219" s="95"/>
      <c r="K219" s="33"/>
      <c r="L219" s="50"/>
      <c r="M219" s="16"/>
      <c r="N219" s="91"/>
    </row>
    <row r="220" spans="1:14" ht="15.75" customHeight="1" x14ac:dyDescent="0.2">
      <c r="A220" s="24"/>
      <c r="B220" s="14"/>
      <c r="C220" s="60"/>
      <c r="D220" s="60"/>
      <c r="E220" s="14"/>
      <c r="F220" s="25"/>
      <c r="G220" s="37"/>
      <c r="H220" s="46"/>
      <c r="I220" s="16"/>
      <c r="J220" s="95"/>
      <c r="K220" s="33"/>
      <c r="L220" s="50"/>
      <c r="M220" s="16"/>
      <c r="N220" s="91"/>
    </row>
    <row r="221" spans="1:14" ht="15.75" customHeight="1" x14ac:dyDescent="0.2">
      <c r="A221" s="24"/>
      <c r="B221" s="14"/>
      <c r="C221" s="60"/>
      <c r="D221" s="60"/>
      <c r="E221" s="14"/>
      <c r="F221" s="25"/>
      <c r="G221" s="37"/>
      <c r="H221" s="46"/>
      <c r="I221" s="16"/>
      <c r="J221" s="95"/>
      <c r="K221" s="33"/>
      <c r="L221" s="50"/>
      <c r="M221" s="16"/>
      <c r="N221" s="91"/>
    </row>
    <row r="222" spans="1:14" ht="15.75" customHeight="1" x14ac:dyDescent="0.2">
      <c r="A222" s="24"/>
      <c r="B222" s="14"/>
      <c r="C222" s="60"/>
      <c r="D222" s="60"/>
      <c r="E222" s="14"/>
      <c r="F222" s="25"/>
      <c r="G222" s="37"/>
      <c r="H222" s="46"/>
      <c r="I222" s="16"/>
      <c r="J222" s="95"/>
      <c r="K222" s="33"/>
      <c r="L222" s="50"/>
      <c r="M222" s="16"/>
      <c r="N222" s="91"/>
    </row>
    <row r="223" spans="1:14" ht="15.75" customHeight="1" x14ac:dyDescent="0.2">
      <c r="A223" s="24"/>
      <c r="B223" s="14"/>
      <c r="C223" s="60"/>
      <c r="D223" s="60"/>
      <c r="E223" s="14"/>
      <c r="F223" s="25"/>
      <c r="G223" s="37"/>
      <c r="H223" s="46"/>
      <c r="I223" s="16"/>
      <c r="J223" s="95"/>
      <c r="K223" s="33"/>
      <c r="L223" s="50"/>
      <c r="M223" s="16"/>
      <c r="N223" s="91"/>
    </row>
    <row r="224" spans="1:14" ht="15.75" customHeight="1" x14ac:dyDescent="0.2">
      <c r="A224" s="24"/>
      <c r="B224" s="14"/>
      <c r="C224" s="60"/>
      <c r="D224" s="60"/>
      <c r="E224" s="14"/>
      <c r="F224" s="25"/>
      <c r="G224" s="37"/>
      <c r="H224" s="46"/>
      <c r="I224" s="16"/>
      <c r="J224" s="95"/>
      <c r="K224" s="33"/>
      <c r="L224" s="50"/>
      <c r="M224" s="16"/>
      <c r="N224" s="91"/>
    </row>
    <row r="225" spans="1:14" ht="15.75" customHeight="1" x14ac:dyDescent="0.2">
      <c r="A225" s="24"/>
      <c r="B225" s="14"/>
      <c r="C225" s="60"/>
      <c r="D225" s="60"/>
      <c r="E225" s="14"/>
      <c r="F225" s="25"/>
      <c r="G225" s="37"/>
      <c r="H225" s="46"/>
      <c r="I225" s="16"/>
      <c r="J225" s="95"/>
      <c r="K225" s="33"/>
      <c r="L225" s="50"/>
      <c r="M225" s="16"/>
      <c r="N225" s="91"/>
    </row>
    <row r="226" spans="1:14" ht="15.75" customHeight="1" x14ac:dyDescent="0.2">
      <c r="A226" s="24"/>
      <c r="B226" s="14"/>
      <c r="C226" s="60"/>
      <c r="D226" s="60"/>
      <c r="E226" s="14"/>
      <c r="F226" s="25"/>
      <c r="G226" s="37"/>
      <c r="H226" s="46"/>
      <c r="I226" s="16"/>
      <c r="J226" s="95"/>
      <c r="K226" s="33"/>
      <c r="L226" s="50"/>
      <c r="M226" s="16"/>
      <c r="N226" s="91"/>
    </row>
    <row r="227" spans="1:14" ht="15.75" customHeight="1" x14ac:dyDescent="0.2">
      <c r="A227" s="24"/>
      <c r="B227" s="14"/>
      <c r="C227" s="60"/>
      <c r="D227" s="60"/>
      <c r="E227" s="14"/>
      <c r="F227" s="25"/>
      <c r="G227" s="37"/>
      <c r="H227" s="46"/>
      <c r="I227" s="16"/>
      <c r="J227" s="95"/>
      <c r="K227" s="33"/>
      <c r="L227" s="50"/>
      <c r="M227" s="16"/>
      <c r="N227" s="91"/>
    </row>
    <row r="228" spans="1:14" ht="15.75" customHeight="1" x14ac:dyDescent="0.2">
      <c r="A228" s="24"/>
      <c r="B228" s="14"/>
      <c r="C228" s="60"/>
      <c r="D228" s="60"/>
      <c r="E228" s="14"/>
      <c r="F228" s="25"/>
      <c r="G228" s="37"/>
      <c r="H228" s="46"/>
      <c r="I228" s="16"/>
      <c r="J228" s="95"/>
      <c r="K228" s="33"/>
      <c r="L228" s="50"/>
      <c r="M228" s="16"/>
      <c r="N228" s="91"/>
    </row>
    <row r="229" spans="1:14" ht="15.75" customHeight="1" x14ac:dyDescent="0.2">
      <c r="A229" s="24"/>
      <c r="B229" s="14"/>
      <c r="C229" s="60"/>
      <c r="D229" s="60"/>
      <c r="E229" s="14"/>
      <c r="F229" s="25"/>
      <c r="G229" s="37"/>
      <c r="H229" s="46"/>
      <c r="I229" s="16"/>
      <c r="J229" s="95"/>
      <c r="K229" s="33"/>
      <c r="L229" s="50"/>
      <c r="M229" s="16"/>
      <c r="N229" s="91"/>
    </row>
    <row r="230" spans="1:14" ht="15.75" customHeight="1" x14ac:dyDescent="0.2">
      <c r="A230" s="24"/>
      <c r="B230" s="14"/>
      <c r="C230" s="60"/>
      <c r="D230" s="60"/>
      <c r="E230" s="14"/>
      <c r="F230" s="25"/>
      <c r="G230" s="37"/>
      <c r="H230" s="46"/>
      <c r="I230" s="16"/>
      <c r="J230" s="95"/>
      <c r="K230" s="33"/>
      <c r="L230" s="50"/>
      <c r="M230" s="16"/>
      <c r="N230" s="91"/>
    </row>
    <row r="231" spans="1:14" ht="15.75" customHeight="1" x14ac:dyDescent="0.2">
      <c r="A231" s="24"/>
      <c r="B231" s="14"/>
      <c r="C231" s="60"/>
      <c r="D231" s="60"/>
      <c r="E231" s="14"/>
      <c r="F231" s="25"/>
      <c r="G231" s="37"/>
      <c r="H231" s="46"/>
      <c r="I231" s="16"/>
      <c r="J231" s="95"/>
      <c r="K231" s="33"/>
      <c r="L231" s="50"/>
      <c r="M231" s="16"/>
      <c r="N231" s="91"/>
    </row>
    <row r="232" spans="1:14" ht="15.75" customHeight="1" x14ac:dyDescent="0.2">
      <c r="A232" s="24"/>
      <c r="B232" s="14"/>
      <c r="C232" s="60"/>
      <c r="D232" s="60"/>
      <c r="E232" s="14"/>
      <c r="F232" s="25"/>
      <c r="G232" s="37"/>
      <c r="H232" s="46"/>
      <c r="I232" s="16"/>
      <c r="J232" s="95"/>
      <c r="K232" s="33"/>
      <c r="L232" s="50"/>
      <c r="M232" s="16"/>
      <c r="N232" s="91"/>
    </row>
    <row r="233" spans="1:14" ht="15.75" customHeight="1" x14ac:dyDescent="0.2">
      <c r="A233" s="24"/>
      <c r="B233" s="14"/>
      <c r="C233" s="60"/>
      <c r="D233" s="60"/>
      <c r="E233" s="14"/>
      <c r="F233" s="25"/>
      <c r="G233" s="37"/>
      <c r="H233" s="46"/>
      <c r="I233" s="16"/>
      <c r="J233" s="95"/>
      <c r="K233" s="33"/>
      <c r="L233" s="50"/>
      <c r="M233" s="16"/>
      <c r="N233" s="91"/>
    </row>
    <row r="234" spans="1:14" ht="15.75" customHeight="1" x14ac:dyDescent="0.2">
      <c r="A234" s="24"/>
      <c r="B234" s="14"/>
      <c r="C234" s="60"/>
      <c r="D234" s="60"/>
      <c r="E234" s="14"/>
      <c r="F234" s="25"/>
      <c r="G234" s="37"/>
      <c r="H234" s="46"/>
      <c r="I234" s="16"/>
      <c r="J234" s="95"/>
      <c r="K234" s="33"/>
      <c r="L234" s="50"/>
      <c r="M234" s="16"/>
      <c r="N234" s="91"/>
    </row>
    <row r="235" spans="1:14" ht="15.75" customHeight="1" x14ac:dyDescent="0.2">
      <c r="A235" s="24"/>
      <c r="B235" s="14"/>
      <c r="C235" s="60"/>
      <c r="D235" s="60"/>
      <c r="E235" s="14"/>
      <c r="F235" s="25"/>
      <c r="G235" s="37"/>
      <c r="H235" s="46"/>
      <c r="I235" s="16"/>
      <c r="J235" s="95"/>
      <c r="K235" s="33"/>
      <c r="L235" s="50"/>
      <c r="M235" s="16"/>
      <c r="N235" s="91"/>
    </row>
    <row r="236" spans="1:14" ht="15.75" customHeight="1" x14ac:dyDescent="0.2">
      <c r="A236" s="24"/>
      <c r="B236" s="15"/>
      <c r="C236" s="61"/>
      <c r="D236" s="61"/>
      <c r="E236" s="14"/>
      <c r="F236" s="25"/>
      <c r="G236" s="37"/>
      <c r="H236" s="46"/>
      <c r="I236" s="16"/>
      <c r="J236" s="95"/>
      <c r="K236" s="33"/>
      <c r="L236" s="50"/>
      <c r="M236" s="16"/>
      <c r="N236" s="91"/>
    </row>
    <row r="237" spans="1:14" ht="15.75" customHeight="1" x14ac:dyDescent="0.2">
      <c r="A237" s="24"/>
      <c r="B237" s="14"/>
      <c r="C237" s="60"/>
      <c r="D237" s="60"/>
      <c r="E237" s="14"/>
      <c r="F237" s="25"/>
      <c r="G237" s="37"/>
      <c r="H237" s="46"/>
      <c r="I237" s="16"/>
      <c r="J237" s="95"/>
      <c r="K237" s="33"/>
      <c r="L237" s="50"/>
      <c r="M237" s="16"/>
      <c r="N237" s="91"/>
    </row>
    <row r="238" spans="1:14" ht="15.75" customHeight="1" x14ac:dyDescent="0.2">
      <c r="A238" s="24"/>
      <c r="B238" s="14"/>
      <c r="C238" s="60"/>
      <c r="D238" s="60"/>
      <c r="E238" s="14"/>
      <c r="F238" s="25"/>
      <c r="G238" s="37"/>
      <c r="H238" s="46"/>
      <c r="I238" s="16"/>
      <c r="J238" s="95"/>
      <c r="K238" s="33"/>
      <c r="L238" s="50"/>
      <c r="M238" s="16"/>
      <c r="N238" s="91"/>
    </row>
    <row r="239" spans="1:14" ht="15.75" customHeight="1" x14ac:dyDescent="0.2">
      <c r="A239" s="24"/>
      <c r="B239" s="14"/>
      <c r="C239" s="60"/>
      <c r="D239" s="60"/>
      <c r="E239" s="14"/>
      <c r="F239" s="25"/>
      <c r="G239" s="37"/>
      <c r="H239" s="46"/>
      <c r="I239" s="16"/>
      <c r="J239" s="95"/>
      <c r="K239" s="33"/>
      <c r="L239" s="50"/>
      <c r="M239" s="16"/>
      <c r="N239" s="91"/>
    </row>
    <row r="240" spans="1:14" ht="15.75" customHeight="1" x14ac:dyDescent="0.2">
      <c r="A240" s="24"/>
      <c r="B240" s="14"/>
      <c r="C240" s="60"/>
      <c r="D240" s="60"/>
      <c r="E240" s="14"/>
      <c r="F240" s="25"/>
      <c r="G240" s="37"/>
      <c r="H240" s="46"/>
      <c r="I240" s="16"/>
      <c r="J240" s="95"/>
      <c r="K240" s="33"/>
      <c r="L240" s="50"/>
      <c r="M240" s="16"/>
      <c r="N240" s="91"/>
    </row>
    <row r="241" spans="1:14" ht="15.75" customHeight="1" x14ac:dyDescent="0.2">
      <c r="A241" s="24"/>
      <c r="B241" s="14"/>
      <c r="C241" s="60"/>
      <c r="D241" s="60"/>
      <c r="E241" s="14"/>
      <c r="F241" s="25"/>
      <c r="G241" s="37"/>
      <c r="H241" s="46"/>
      <c r="I241" s="16"/>
      <c r="J241" s="95"/>
      <c r="K241" s="33"/>
      <c r="L241" s="50"/>
      <c r="M241" s="16"/>
      <c r="N241" s="91"/>
    </row>
    <row r="242" spans="1:14" ht="15.75" customHeight="1" x14ac:dyDescent="0.2">
      <c r="A242" s="24"/>
      <c r="B242" s="14"/>
      <c r="C242" s="60"/>
      <c r="D242" s="60"/>
      <c r="E242" s="14"/>
      <c r="F242" s="25"/>
      <c r="G242" s="37"/>
      <c r="H242" s="46"/>
      <c r="I242" s="16"/>
      <c r="J242" s="95"/>
      <c r="K242" s="33"/>
      <c r="L242" s="50"/>
      <c r="M242" s="16"/>
      <c r="N242" s="91"/>
    </row>
    <row r="243" spans="1:14" ht="15.75" customHeight="1" x14ac:dyDescent="0.2">
      <c r="A243" s="24"/>
      <c r="B243" s="14"/>
      <c r="C243" s="60"/>
      <c r="D243" s="60"/>
      <c r="E243" s="14"/>
      <c r="F243" s="25"/>
      <c r="G243" s="37"/>
      <c r="H243" s="46"/>
      <c r="I243" s="16"/>
      <c r="J243" s="95"/>
      <c r="K243" s="33"/>
      <c r="L243" s="50"/>
      <c r="M243" s="16"/>
      <c r="N243" s="91"/>
    </row>
    <row r="244" spans="1:14" ht="15.75" customHeight="1" x14ac:dyDescent="0.2">
      <c r="A244" s="24"/>
      <c r="B244" s="14"/>
      <c r="C244" s="60"/>
      <c r="D244" s="60"/>
      <c r="E244" s="14"/>
      <c r="F244" s="25"/>
      <c r="G244" s="37"/>
      <c r="H244" s="46"/>
      <c r="I244" s="16"/>
      <c r="J244" s="95"/>
      <c r="K244" s="33"/>
      <c r="L244" s="50"/>
      <c r="M244" s="16"/>
      <c r="N244" s="91"/>
    </row>
    <row r="245" spans="1:14" ht="15.75" customHeight="1" x14ac:dyDescent="0.2">
      <c r="A245" s="24"/>
      <c r="B245" s="14"/>
      <c r="C245" s="60"/>
      <c r="D245" s="60"/>
      <c r="E245" s="14"/>
      <c r="F245" s="25"/>
      <c r="G245" s="37"/>
      <c r="H245" s="46"/>
      <c r="I245" s="16"/>
      <c r="J245" s="95"/>
      <c r="K245" s="33"/>
      <c r="L245" s="50"/>
      <c r="M245" s="16"/>
      <c r="N245" s="91"/>
    </row>
    <row r="246" spans="1:14" ht="15.75" customHeight="1" x14ac:dyDescent="0.2">
      <c r="A246" s="24"/>
      <c r="B246" s="14"/>
      <c r="C246" s="60"/>
      <c r="D246" s="60"/>
      <c r="E246" s="14"/>
      <c r="F246" s="25"/>
      <c r="G246" s="37"/>
      <c r="H246" s="46"/>
      <c r="I246" s="16"/>
      <c r="J246" s="95"/>
      <c r="K246" s="33"/>
      <c r="L246" s="50"/>
      <c r="M246" s="16"/>
      <c r="N246" s="91"/>
    </row>
    <row r="247" spans="1:14" ht="15.75" customHeight="1" x14ac:dyDescent="0.2">
      <c r="A247" s="24"/>
      <c r="B247" s="14"/>
      <c r="C247" s="60"/>
      <c r="D247" s="60"/>
      <c r="E247" s="14"/>
      <c r="F247" s="25"/>
      <c r="G247" s="37"/>
      <c r="H247" s="46"/>
      <c r="I247" s="16"/>
      <c r="J247" s="95"/>
      <c r="K247" s="33"/>
      <c r="L247" s="50"/>
      <c r="M247" s="16"/>
      <c r="N247" s="91"/>
    </row>
    <row r="248" spans="1:14" ht="15.75" customHeight="1" x14ac:dyDescent="0.2">
      <c r="A248" s="24"/>
      <c r="B248" s="14"/>
      <c r="C248" s="60"/>
      <c r="D248" s="60"/>
      <c r="E248" s="14"/>
      <c r="F248" s="25"/>
      <c r="G248" s="37"/>
      <c r="H248" s="46"/>
      <c r="I248" s="16"/>
      <c r="J248" s="95"/>
      <c r="K248" s="33"/>
      <c r="L248" s="50"/>
      <c r="M248" s="16"/>
      <c r="N248" s="91"/>
    </row>
    <row r="249" spans="1:14" ht="15.75" customHeight="1" x14ac:dyDescent="0.2">
      <c r="A249" s="24"/>
      <c r="B249" s="14"/>
      <c r="C249" s="60"/>
      <c r="D249" s="60"/>
      <c r="E249" s="14"/>
      <c r="F249" s="25"/>
      <c r="G249" s="37"/>
      <c r="H249" s="46"/>
      <c r="I249" s="16"/>
      <c r="J249" s="95"/>
      <c r="K249" s="33"/>
      <c r="L249" s="50"/>
      <c r="M249" s="16"/>
      <c r="N249" s="91"/>
    </row>
    <row r="250" spans="1:14" ht="15.75" customHeight="1" x14ac:dyDescent="0.2">
      <c r="A250" s="24"/>
      <c r="B250" s="14"/>
      <c r="C250" s="60"/>
      <c r="D250" s="60"/>
      <c r="E250" s="14"/>
      <c r="F250" s="25"/>
      <c r="G250" s="37"/>
      <c r="H250" s="46"/>
      <c r="I250" s="16"/>
      <c r="J250" s="95"/>
      <c r="K250" s="33"/>
      <c r="L250" s="50"/>
      <c r="M250" s="16"/>
      <c r="N250" s="91"/>
    </row>
    <row r="251" spans="1:14" ht="15.75" customHeight="1" x14ac:dyDescent="0.2">
      <c r="A251" s="24"/>
      <c r="B251" s="14"/>
      <c r="C251" s="60"/>
      <c r="D251" s="60"/>
      <c r="E251" s="14"/>
      <c r="F251" s="25"/>
      <c r="G251" s="37"/>
      <c r="H251" s="46"/>
      <c r="I251" s="16"/>
      <c r="J251" s="95"/>
      <c r="K251" s="33"/>
      <c r="L251" s="50"/>
      <c r="M251" s="16"/>
      <c r="N251" s="91"/>
    </row>
    <row r="252" spans="1:14" ht="15.75" customHeight="1" x14ac:dyDescent="0.2">
      <c r="A252" s="24"/>
      <c r="B252" s="14"/>
      <c r="C252" s="60"/>
      <c r="D252" s="60"/>
      <c r="E252" s="14"/>
      <c r="F252" s="25"/>
      <c r="G252" s="37"/>
      <c r="H252" s="46"/>
      <c r="I252" s="16"/>
      <c r="J252" s="95"/>
      <c r="K252" s="33"/>
      <c r="L252" s="50"/>
      <c r="M252" s="16"/>
      <c r="N252" s="91"/>
    </row>
    <row r="253" spans="1:14" ht="15.75" customHeight="1" x14ac:dyDescent="0.2">
      <c r="A253" s="24"/>
      <c r="B253" s="14"/>
      <c r="C253" s="60"/>
      <c r="D253" s="60"/>
      <c r="E253" s="14"/>
      <c r="F253" s="25"/>
      <c r="G253" s="37"/>
      <c r="H253" s="46"/>
      <c r="I253" s="16"/>
      <c r="J253" s="95"/>
      <c r="K253" s="33"/>
      <c r="L253" s="50"/>
      <c r="M253" s="16"/>
      <c r="N253" s="91"/>
    </row>
    <row r="254" spans="1:14" ht="15.75" customHeight="1" x14ac:dyDescent="0.2">
      <c r="A254" s="24"/>
      <c r="B254" s="14"/>
      <c r="C254" s="60"/>
      <c r="D254" s="60"/>
      <c r="E254" s="14"/>
      <c r="F254" s="25"/>
      <c r="G254" s="37"/>
      <c r="H254" s="46"/>
      <c r="I254" s="16"/>
      <c r="J254" s="95"/>
      <c r="K254" s="33"/>
      <c r="L254" s="50"/>
      <c r="M254" s="16"/>
      <c r="N254" s="91"/>
    </row>
    <row r="255" spans="1:14" ht="15.75" customHeight="1" x14ac:dyDescent="0.2">
      <c r="A255" s="24"/>
      <c r="B255" s="14"/>
      <c r="C255" s="60"/>
      <c r="D255" s="60"/>
      <c r="E255" s="14"/>
      <c r="F255" s="25"/>
      <c r="G255" s="37"/>
      <c r="H255" s="46"/>
      <c r="I255" s="16"/>
      <c r="J255" s="95"/>
      <c r="K255" s="33"/>
      <c r="L255" s="50"/>
      <c r="M255" s="16"/>
      <c r="N255" s="91"/>
    </row>
    <row r="256" spans="1:14" ht="15.75" customHeight="1" x14ac:dyDescent="0.2">
      <c r="A256" s="24"/>
      <c r="B256" s="14"/>
      <c r="C256" s="60"/>
      <c r="D256" s="60"/>
      <c r="E256" s="14"/>
      <c r="F256" s="25"/>
      <c r="G256" s="37"/>
      <c r="H256" s="46"/>
      <c r="I256" s="16"/>
      <c r="J256" s="95"/>
      <c r="K256" s="33"/>
      <c r="L256" s="50"/>
      <c r="M256" s="16"/>
      <c r="N256" s="91"/>
    </row>
    <row r="257" spans="1:14" ht="15.75" customHeight="1" x14ac:dyDescent="0.2">
      <c r="A257" s="24"/>
      <c r="B257" s="14"/>
      <c r="C257" s="60"/>
      <c r="D257" s="60"/>
      <c r="E257" s="14"/>
      <c r="F257" s="25"/>
      <c r="G257" s="37"/>
      <c r="H257" s="46"/>
      <c r="I257" s="16"/>
      <c r="J257" s="95"/>
      <c r="K257" s="33"/>
      <c r="L257" s="50"/>
      <c r="M257" s="16"/>
      <c r="N257" s="91"/>
    </row>
    <row r="258" spans="1:14" ht="15.75" customHeight="1" x14ac:dyDescent="0.2">
      <c r="A258" s="24"/>
      <c r="B258" s="14"/>
      <c r="C258" s="60"/>
      <c r="D258" s="60"/>
      <c r="E258" s="14"/>
      <c r="F258" s="25"/>
      <c r="G258" s="37"/>
      <c r="H258" s="46"/>
      <c r="I258" s="16"/>
      <c r="J258" s="95"/>
      <c r="K258" s="33"/>
      <c r="L258" s="50"/>
      <c r="M258" s="16"/>
      <c r="N258" s="91"/>
    </row>
    <row r="259" spans="1:14" ht="15.75" customHeight="1" x14ac:dyDescent="0.2">
      <c r="A259" s="24"/>
      <c r="B259" s="14"/>
      <c r="C259" s="60"/>
      <c r="D259" s="60"/>
      <c r="E259" s="14"/>
      <c r="F259" s="25"/>
      <c r="G259" s="37"/>
      <c r="H259" s="46"/>
      <c r="I259" s="16"/>
      <c r="J259" s="95"/>
      <c r="K259" s="33"/>
      <c r="L259" s="50"/>
      <c r="M259" s="16"/>
      <c r="N259" s="91"/>
    </row>
    <row r="260" spans="1:14" ht="15.75" customHeight="1" x14ac:dyDescent="0.2">
      <c r="A260" s="24"/>
      <c r="B260" s="14"/>
      <c r="C260" s="60"/>
      <c r="D260" s="60"/>
      <c r="E260" s="14"/>
      <c r="F260" s="25"/>
      <c r="G260" s="37"/>
      <c r="H260" s="46"/>
      <c r="I260" s="16"/>
      <c r="J260" s="95"/>
      <c r="K260" s="33"/>
      <c r="L260" s="50"/>
      <c r="M260" s="16"/>
      <c r="N260" s="91"/>
    </row>
    <row r="261" spans="1:14" ht="15.75" customHeight="1" x14ac:dyDescent="0.2">
      <c r="A261" s="24"/>
      <c r="B261" s="14"/>
      <c r="C261" s="60"/>
      <c r="D261" s="60"/>
      <c r="E261" s="14"/>
      <c r="F261" s="25"/>
      <c r="G261" s="37"/>
      <c r="H261" s="46"/>
      <c r="I261" s="16"/>
      <c r="J261" s="95"/>
      <c r="K261" s="33"/>
      <c r="L261" s="50"/>
      <c r="M261" s="16"/>
      <c r="N261" s="91"/>
    </row>
    <row r="262" spans="1:14" ht="15.75" customHeight="1" x14ac:dyDescent="0.2">
      <c r="A262" s="24"/>
      <c r="B262" s="14"/>
      <c r="C262" s="60"/>
      <c r="D262" s="60"/>
      <c r="E262" s="14"/>
      <c r="F262" s="25"/>
      <c r="G262" s="37"/>
      <c r="H262" s="46"/>
      <c r="I262" s="16"/>
      <c r="J262" s="95"/>
      <c r="K262" s="33"/>
      <c r="L262" s="50"/>
      <c r="M262" s="16"/>
      <c r="N262" s="91"/>
    </row>
    <row r="263" spans="1:14" ht="15.75" customHeight="1" x14ac:dyDescent="0.2">
      <c r="A263" s="24"/>
      <c r="B263" s="14"/>
      <c r="C263" s="60"/>
      <c r="D263" s="60"/>
      <c r="E263" s="14"/>
      <c r="F263" s="25"/>
      <c r="G263" s="37"/>
      <c r="H263" s="46"/>
      <c r="I263" s="16"/>
      <c r="J263" s="95"/>
      <c r="K263" s="33"/>
      <c r="L263" s="50"/>
      <c r="M263" s="16"/>
      <c r="N263" s="91"/>
    </row>
    <row r="264" spans="1:14" ht="15.75" customHeight="1" x14ac:dyDescent="0.2">
      <c r="A264" s="24"/>
      <c r="B264" s="14"/>
      <c r="C264" s="60"/>
      <c r="D264" s="60"/>
      <c r="E264" s="14"/>
      <c r="F264" s="25"/>
      <c r="G264" s="37"/>
      <c r="H264" s="46"/>
      <c r="I264" s="16"/>
      <c r="J264" s="95"/>
      <c r="K264" s="33"/>
      <c r="L264" s="50"/>
      <c r="M264" s="16"/>
      <c r="N264" s="91"/>
    </row>
    <row r="265" spans="1:14" ht="15.75" customHeight="1" x14ac:dyDescent="0.2">
      <c r="A265" s="24"/>
      <c r="B265" s="14"/>
      <c r="C265" s="60"/>
      <c r="D265" s="60"/>
      <c r="E265" s="14"/>
      <c r="F265" s="25"/>
      <c r="G265" s="37"/>
      <c r="H265" s="46"/>
      <c r="I265" s="16"/>
      <c r="J265" s="95"/>
      <c r="K265" s="33"/>
      <c r="L265" s="50"/>
      <c r="M265" s="16"/>
      <c r="N265" s="91"/>
    </row>
    <row r="266" spans="1:14" ht="15.75" customHeight="1" x14ac:dyDescent="0.2">
      <c r="A266" s="24"/>
      <c r="B266" s="14"/>
      <c r="C266" s="60"/>
      <c r="D266" s="60"/>
      <c r="E266" s="14"/>
      <c r="F266" s="25"/>
      <c r="G266" s="37"/>
      <c r="H266" s="46"/>
      <c r="I266" s="16"/>
      <c r="J266" s="95"/>
      <c r="K266" s="33"/>
      <c r="L266" s="50"/>
      <c r="M266" s="16"/>
      <c r="N266" s="91"/>
    </row>
    <row r="267" spans="1:14" ht="15.75" customHeight="1" x14ac:dyDescent="0.2">
      <c r="A267" s="24"/>
      <c r="B267" s="14"/>
      <c r="C267" s="60"/>
      <c r="D267" s="60"/>
      <c r="E267" s="14"/>
      <c r="F267" s="25"/>
      <c r="G267" s="37"/>
      <c r="H267" s="46"/>
      <c r="I267" s="16"/>
      <c r="J267" s="95"/>
      <c r="K267" s="33"/>
      <c r="L267" s="50"/>
      <c r="M267" s="16"/>
      <c r="N267" s="91"/>
    </row>
    <row r="268" spans="1:14" ht="15.75" customHeight="1" x14ac:dyDescent="0.2">
      <c r="A268" s="24"/>
      <c r="B268" s="14"/>
      <c r="C268" s="60"/>
      <c r="D268" s="60"/>
      <c r="E268" s="14"/>
      <c r="F268" s="25"/>
      <c r="G268" s="37"/>
      <c r="H268" s="46"/>
      <c r="I268" s="16"/>
      <c r="J268" s="95"/>
      <c r="K268" s="33"/>
      <c r="L268" s="50"/>
      <c r="M268" s="16"/>
      <c r="N268" s="91"/>
    </row>
    <row r="269" spans="1:14" ht="15.75" customHeight="1" x14ac:dyDescent="0.2">
      <c r="A269" s="24"/>
      <c r="B269" s="14"/>
      <c r="C269" s="60"/>
      <c r="D269" s="60"/>
      <c r="E269" s="14"/>
      <c r="F269" s="25"/>
      <c r="G269" s="37"/>
      <c r="H269" s="46"/>
      <c r="I269" s="16"/>
      <c r="J269" s="95"/>
      <c r="K269" s="33"/>
      <c r="L269" s="50"/>
      <c r="M269" s="16"/>
      <c r="N269" s="91"/>
    </row>
    <row r="270" spans="1:14" ht="15.75" customHeight="1" x14ac:dyDescent="0.2">
      <c r="A270" s="24"/>
      <c r="B270" s="14"/>
      <c r="C270" s="60"/>
      <c r="D270" s="60"/>
      <c r="E270" s="14"/>
      <c r="F270" s="25"/>
      <c r="G270" s="37"/>
      <c r="H270" s="46"/>
      <c r="I270" s="16"/>
      <c r="J270" s="95"/>
      <c r="K270" s="33"/>
      <c r="L270" s="50"/>
      <c r="M270" s="16"/>
      <c r="N270" s="91"/>
    </row>
    <row r="271" spans="1:14" ht="15.75" customHeight="1" x14ac:dyDescent="0.2">
      <c r="A271" s="24"/>
      <c r="B271" s="14"/>
      <c r="C271" s="60"/>
      <c r="D271" s="60"/>
      <c r="E271" s="14"/>
      <c r="F271" s="25"/>
      <c r="G271" s="37"/>
      <c r="H271" s="46"/>
      <c r="I271" s="16"/>
      <c r="J271" s="95"/>
      <c r="K271" s="33"/>
      <c r="L271" s="50"/>
      <c r="M271" s="16"/>
      <c r="N271" s="91"/>
    </row>
    <row r="272" spans="1:14" ht="15.75" customHeight="1" x14ac:dyDescent="0.2">
      <c r="A272" s="24"/>
      <c r="B272" s="14"/>
      <c r="C272" s="60"/>
      <c r="D272" s="60"/>
      <c r="E272" s="14"/>
      <c r="F272" s="25"/>
      <c r="G272" s="37"/>
      <c r="H272" s="46"/>
      <c r="I272" s="16"/>
      <c r="J272" s="95"/>
      <c r="K272" s="33"/>
      <c r="L272" s="50"/>
      <c r="M272" s="16"/>
      <c r="N272" s="91"/>
    </row>
    <row r="273" spans="1:14" ht="15.75" customHeight="1" x14ac:dyDescent="0.2">
      <c r="A273" s="24"/>
      <c r="B273" s="14"/>
      <c r="C273" s="60"/>
      <c r="D273" s="60"/>
      <c r="E273" s="14"/>
      <c r="F273" s="25"/>
      <c r="G273" s="37"/>
      <c r="H273" s="46"/>
      <c r="I273" s="16"/>
      <c r="J273" s="95"/>
      <c r="K273" s="33"/>
      <c r="L273" s="50"/>
      <c r="M273" s="16"/>
      <c r="N273" s="91"/>
    </row>
    <row r="274" spans="1:14" ht="15.75" customHeight="1" x14ac:dyDescent="0.2">
      <c r="A274" s="24"/>
      <c r="B274" s="14"/>
      <c r="C274" s="60"/>
      <c r="D274" s="60"/>
      <c r="E274" s="14"/>
      <c r="F274" s="25"/>
      <c r="G274" s="37"/>
      <c r="H274" s="46"/>
      <c r="I274" s="16"/>
      <c r="J274" s="95"/>
      <c r="K274" s="33"/>
      <c r="L274" s="50"/>
      <c r="M274" s="16"/>
      <c r="N274" s="91"/>
    </row>
    <row r="275" spans="1:14" ht="15.75" customHeight="1" x14ac:dyDescent="0.2">
      <c r="A275" s="24"/>
      <c r="B275" s="14"/>
      <c r="C275" s="60"/>
      <c r="D275" s="60"/>
      <c r="E275" s="14"/>
      <c r="F275" s="25"/>
      <c r="G275" s="37"/>
      <c r="H275" s="46"/>
      <c r="I275" s="16"/>
      <c r="J275" s="95"/>
      <c r="K275" s="33"/>
      <c r="L275" s="50"/>
      <c r="M275" s="16"/>
      <c r="N275" s="91"/>
    </row>
    <row r="276" spans="1:14" ht="15.75" customHeight="1" x14ac:dyDescent="0.2">
      <c r="A276" s="24"/>
      <c r="B276" s="14"/>
      <c r="C276" s="60"/>
      <c r="D276" s="60"/>
      <c r="E276" s="14"/>
      <c r="F276" s="25"/>
      <c r="G276" s="37"/>
      <c r="H276" s="46"/>
      <c r="I276" s="16"/>
      <c r="J276" s="95"/>
      <c r="K276" s="33"/>
      <c r="L276" s="50"/>
      <c r="M276" s="16"/>
      <c r="N276" s="91"/>
    </row>
    <row r="277" spans="1:14" ht="15.75" customHeight="1" x14ac:dyDescent="0.2">
      <c r="A277" s="24"/>
      <c r="B277" s="14"/>
      <c r="C277" s="60"/>
      <c r="D277" s="60"/>
      <c r="E277" s="14"/>
      <c r="F277" s="25"/>
      <c r="G277" s="37"/>
      <c r="H277" s="46"/>
      <c r="I277" s="16"/>
      <c r="J277" s="95"/>
      <c r="K277" s="33"/>
      <c r="L277" s="50"/>
      <c r="M277" s="16"/>
      <c r="N277" s="91"/>
    </row>
    <row r="278" spans="1:14" ht="15.75" customHeight="1" x14ac:dyDescent="0.2">
      <c r="A278" s="24"/>
      <c r="B278" s="14"/>
      <c r="C278" s="60"/>
      <c r="D278" s="60"/>
      <c r="E278" s="14"/>
      <c r="F278" s="25"/>
      <c r="G278" s="37"/>
      <c r="H278" s="46"/>
      <c r="I278" s="16"/>
      <c r="J278" s="95"/>
      <c r="K278" s="33"/>
      <c r="L278" s="50"/>
      <c r="M278" s="16"/>
      <c r="N278" s="91"/>
    </row>
    <row r="279" spans="1:14" ht="15.75" customHeight="1" x14ac:dyDescent="0.2">
      <c r="A279" s="24"/>
      <c r="B279" s="14"/>
      <c r="C279" s="60"/>
      <c r="D279" s="60"/>
      <c r="E279" s="14"/>
      <c r="F279" s="25"/>
      <c r="G279" s="37"/>
      <c r="H279" s="46"/>
      <c r="I279" s="16"/>
      <c r="J279" s="95"/>
      <c r="K279" s="33"/>
      <c r="L279" s="50"/>
      <c r="M279" s="16"/>
      <c r="N279" s="91"/>
    </row>
    <row r="280" spans="1:14" ht="15.75" customHeight="1" x14ac:dyDescent="0.2">
      <c r="A280" s="24"/>
      <c r="B280" s="14"/>
      <c r="C280" s="60"/>
      <c r="D280" s="60"/>
      <c r="E280" s="14"/>
      <c r="F280" s="25"/>
      <c r="G280" s="37"/>
      <c r="H280" s="46"/>
      <c r="I280" s="16"/>
      <c r="J280" s="95"/>
      <c r="K280" s="33"/>
      <c r="L280" s="50"/>
      <c r="M280" s="16"/>
      <c r="N280" s="91"/>
    </row>
    <row r="281" spans="1:14" ht="15.75" customHeight="1" x14ac:dyDescent="0.2">
      <c r="A281" s="24"/>
      <c r="B281" s="14"/>
      <c r="C281" s="60"/>
      <c r="D281" s="60"/>
      <c r="E281" s="14"/>
      <c r="F281" s="25"/>
      <c r="G281" s="37"/>
      <c r="H281" s="46"/>
      <c r="I281" s="16"/>
      <c r="J281" s="95"/>
      <c r="K281" s="33"/>
      <c r="L281" s="50"/>
      <c r="M281" s="16"/>
      <c r="N281" s="91"/>
    </row>
    <row r="282" spans="1:14" ht="15.75" customHeight="1" x14ac:dyDescent="0.2">
      <c r="A282" s="24"/>
      <c r="B282" s="14"/>
      <c r="C282" s="60"/>
      <c r="D282" s="60"/>
      <c r="E282" s="14"/>
      <c r="F282" s="25"/>
      <c r="G282" s="37"/>
      <c r="H282" s="46"/>
      <c r="I282" s="16"/>
      <c r="J282" s="95"/>
      <c r="K282" s="33"/>
      <c r="L282" s="50"/>
      <c r="M282" s="16"/>
      <c r="N282" s="91"/>
    </row>
    <row r="283" spans="1:14" ht="15.75" customHeight="1" x14ac:dyDescent="0.2">
      <c r="A283" s="24"/>
      <c r="B283" s="14"/>
      <c r="C283" s="60"/>
      <c r="D283" s="60"/>
      <c r="E283" s="14"/>
      <c r="F283" s="25"/>
      <c r="G283" s="37"/>
      <c r="H283" s="46"/>
      <c r="I283" s="16"/>
      <c r="J283" s="95"/>
      <c r="K283" s="33"/>
      <c r="L283" s="50"/>
      <c r="M283" s="16"/>
      <c r="N283" s="91"/>
    </row>
    <row r="284" spans="1:14" ht="15.75" customHeight="1" x14ac:dyDescent="0.2">
      <c r="A284" s="24"/>
      <c r="B284" s="14"/>
      <c r="C284" s="60"/>
      <c r="D284" s="60"/>
      <c r="E284" s="14"/>
      <c r="F284" s="25"/>
      <c r="G284" s="37"/>
      <c r="H284" s="46"/>
      <c r="I284" s="16"/>
      <c r="J284" s="95"/>
      <c r="K284" s="33"/>
      <c r="L284" s="50"/>
      <c r="M284" s="16"/>
      <c r="N284" s="91"/>
    </row>
    <row r="285" spans="1:14" ht="15.75" customHeight="1" x14ac:dyDescent="0.2">
      <c r="A285" s="24"/>
      <c r="B285" s="14"/>
      <c r="C285" s="60"/>
      <c r="D285" s="60"/>
      <c r="E285" s="14"/>
      <c r="F285" s="25"/>
      <c r="G285" s="37"/>
      <c r="H285" s="46"/>
      <c r="I285" s="16"/>
      <c r="J285" s="95"/>
      <c r="K285" s="33"/>
      <c r="L285" s="50"/>
      <c r="M285" s="16"/>
      <c r="N285" s="91"/>
    </row>
    <row r="286" spans="1:14" ht="15.75" customHeight="1" x14ac:dyDescent="0.2">
      <c r="A286" s="24"/>
      <c r="B286" s="14"/>
      <c r="C286" s="60"/>
      <c r="D286" s="60"/>
      <c r="E286" s="14"/>
      <c r="F286" s="25"/>
      <c r="G286" s="37"/>
      <c r="H286" s="46"/>
      <c r="I286" s="16"/>
      <c r="J286" s="95"/>
      <c r="K286" s="33"/>
      <c r="L286" s="50"/>
      <c r="M286" s="16"/>
      <c r="N286" s="91"/>
    </row>
    <row r="287" spans="1:14" ht="15.75" customHeight="1" x14ac:dyDescent="0.2">
      <c r="A287" s="24"/>
      <c r="B287" s="14"/>
      <c r="C287" s="60"/>
      <c r="D287" s="60"/>
      <c r="E287" s="14"/>
      <c r="F287" s="25"/>
      <c r="G287" s="37"/>
      <c r="H287" s="46"/>
      <c r="I287" s="16"/>
      <c r="J287" s="95"/>
      <c r="K287" s="33"/>
      <c r="L287" s="50"/>
      <c r="M287" s="16"/>
      <c r="N287" s="91"/>
    </row>
    <row r="288" spans="1:14" ht="15.75" customHeight="1" x14ac:dyDescent="0.2">
      <c r="A288" s="24"/>
      <c r="B288" s="14"/>
      <c r="C288" s="60"/>
      <c r="D288" s="60"/>
      <c r="E288" s="14"/>
      <c r="F288" s="25"/>
      <c r="G288" s="37"/>
      <c r="H288" s="46"/>
      <c r="I288" s="16"/>
      <c r="J288" s="95"/>
      <c r="K288" s="33"/>
      <c r="L288" s="50"/>
      <c r="M288" s="16"/>
      <c r="N288" s="91"/>
    </row>
    <row r="289" spans="1:14" ht="15.75" customHeight="1" x14ac:dyDescent="0.2">
      <c r="A289" s="24"/>
      <c r="B289" s="14"/>
      <c r="C289" s="60"/>
      <c r="D289" s="60"/>
      <c r="E289" s="14"/>
      <c r="F289" s="25"/>
      <c r="G289" s="37"/>
      <c r="H289" s="46"/>
      <c r="I289" s="16"/>
      <c r="J289" s="95"/>
      <c r="K289" s="33"/>
      <c r="L289" s="50"/>
      <c r="M289" s="16"/>
      <c r="N289" s="91"/>
    </row>
    <row r="290" spans="1:14" ht="15.75" customHeight="1" x14ac:dyDescent="0.2">
      <c r="A290" s="24"/>
      <c r="B290" s="14"/>
      <c r="C290" s="60"/>
      <c r="D290" s="60"/>
      <c r="E290" s="14"/>
      <c r="F290" s="25"/>
      <c r="G290" s="37"/>
      <c r="H290" s="46"/>
      <c r="I290" s="16"/>
      <c r="J290" s="95"/>
      <c r="K290" s="33"/>
      <c r="L290" s="50"/>
      <c r="M290" s="16"/>
      <c r="N290" s="91"/>
    </row>
    <row r="291" spans="1:14" ht="15.75" customHeight="1" x14ac:dyDescent="0.2">
      <c r="A291" s="24"/>
      <c r="B291" s="14"/>
      <c r="C291" s="60"/>
      <c r="D291" s="60"/>
      <c r="E291" s="14"/>
      <c r="F291" s="25"/>
      <c r="G291" s="37"/>
      <c r="H291" s="46"/>
      <c r="I291" s="16"/>
      <c r="J291" s="95"/>
      <c r="K291" s="33"/>
      <c r="L291" s="50"/>
      <c r="M291" s="16"/>
      <c r="N291" s="91"/>
    </row>
    <row r="292" spans="1:14" ht="15.75" customHeight="1" x14ac:dyDescent="0.2">
      <c r="A292" s="24"/>
      <c r="B292" s="14"/>
      <c r="C292" s="60"/>
      <c r="D292" s="60"/>
      <c r="E292" s="14"/>
      <c r="F292" s="25"/>
      <c r="G292" s="37"/>
      <c r="H292" s="46"/>
      <c r="I292" s="16"/>
      <c r="J292" s="95"/>
      <c r="K292" s="33"/>
      <c r="L292" s="50"/>
      <c r="M292" s="16"/>
      <c r="N292" s="91"/>
    </row>
    <row r="293" spans="1:14" ht="15.75" customHeight="1" x14ac:dyDescent="0.2">
      <c r="A293" s="24"/>
      <c r="B293" s="14"/>
      <c r="C293" s="60"/>
      <c r="D293" s="60"/>
      <c r="E293" s="14"/>
      <c r="F293" s="25"/>
      <c r="G293" s="37"/>
      <c r="H293" s="46"/>
      <c r="I293" s="16"/>
      <c r="J293" s="95"/>
      <c r="K293" s="33"/>
      <c r="L293" s="50"/>
      <c r="M293" s="16"/>
      <c r="N293" s="91"/>
    </row>
    <row r="294" spans="1:14" ht="15.75" customHeight="1" x14ac:dyDescent="0.2">
      <c r="A294" s="24"/>
      <c r="B294" s="14"/>
      <c r="C294" s="60"/>
      <c r="D294" s="60"/>
      <c r="E294" s="14"/>
      <c r="F294" s="25"/>
      <c r="G294" s="37"/>
      <c r="H294" s="46"/>
      <c r="I294" s="16"/>
      <c r="J294" s="95"/>
      <c r="K294" s="33"/>
      <c r="L294" s="50"/>
      <c r="M294" s="16"/>
      <c r="N294" s="91"/>
    </row>
    <row r="295" spans="1:14" ht="15.75" customHeight="1" x14ac:dyDescent="0.2">
      <c r="A295" s="24"/>
      <c r="B295" s="14"/>
      <c r="C295" s="60"/>
      <c r="D295" s="60"/>
      <c r="E295" s="14"/>
      <c r="F295" s="25"/>
      <c r="G295" s="37"/>
      <c r="H295" s="46"/>
      <c r="I295" s="16"/>
      <c r="J295" s="95"/>
      <c r="K295" s="33"/>
      <c r="L295" s="50"/>
      <c r="M295" s="16"/>
      <c r="N295" s="91"/>
    </row>
    <row r="296" spans="1:14" ht="15.75" customHeight="1" x14ac:dyDescent="0.2">
      <c r="A296" s="24"/>
      <c r="B296" s="14"/>
      <c r="C296" s="60"/>
      <c r="D296" s="60"/>
      <c r="E296" s="14"/>
      <c r="F296" s="25"/>
      <c r="G296" s="37"/>
      <c r="H296" s="46"/>
      <c r="I296" s="16"/>
      <c r="J296" s="95"/>
      <c r="K296" s="33"/>
      <c r="L296" s="50"/>
      <c r="M296" s="16"/>
      <c r="N296" s="91"/>
    </row>
    <row r="297" spans="1:14" ht="15.75" customHeight="1" x14ac:dyDescent="0.2">
      <c r="A297" s="24"/>
      <c r="B297" s="14"/>
      <c r="C297" s="60"/>
      <c r="D297" s="60"/>
      <c r="E297" s="14"/>
      <c r="F297" s="25"/>
      <c r="G297" s="37"/>
      <c r="H297" s="46"/>
      <c r="I297" s="16"/>
      <c r="J297" s="95"/>
      <c r="K297" s="33"/>
      <c r="L297" s="50"/>
      <c r="M297" s="16"/>
      <c r="N297" s="91"/>
    </row>
    <row r="298" spans="1:14" ht="15.75" customHeight="1" x14ac:dyDescent="0.2">
      <c r="A298" s="24"/>
      <c r="B298" s="14"/>
      <c r="C298" s="60"/>
      <c r="D298" s="60"/>
      <c r="E298" s="14"/>
      <c r="F298" s="25"/>
      <c r="G298" s="37"/>
      <c r="H298" s="46"/>
      <c r="I298" s="16"/>
      <c r="J298" s="95"/>
      <c r="K298" s="33"/>
      <c r="L298" s="50"/>
      <c r="M298" s="16"/>
      <c r="N298" s="91"/>
    </row>
    <row r="299" spans="1:14" ht="15.75" customHeight="1" x14ac:dyDescent="0.2">
      <c r="A299" s="24"/>
      <c r="B299" s="14"/>
      <c r="C299" s="60"/>
      <c r="D299" s="60"/>
      <c r="E299" s="14"/>
      <c r="F299" s="25"/>
      <c r="G299" s="37"/>
      <c r="H299" s="46"/>
      <c r="I299" s="16"/>
      <c r="J299" s="95"/>
      <c r="K299" s="33"/>
      <c r="L299" s="50"/>
      <c r="M299" s="16"/>
      <c r="N299" s="91"/>
    </row>
    <row r="300" spans="1:14" ht="15.75" customHeight="1" x14ac:dyDescent="0.2">
      <c r="A300" s="24"/>
      <c r="B300" s="14"/>
      <c r="C300" s="60"/>
      <c r="D300" s="60"/>
      <c r="E300" s="14"/>
      <c r="F300" s="25"/>
      <c r="G300" s="37"/>
      <c r="H300" s="46"/>
      <c r="I300" s="16"/>
      <c r="J300" s="95"/>
      <c r="K300" s="33"/>
      <c r="L300" s="50"/>
      <c r="M300" s="16"/>
      <c r="N300" s="91"/>
    </row>
    <row r="301" spans="1:14" ht="15.75" customHeight="1" x14ac:dyDescent="0.2">
      <c r="A301" s="24"/>
      <c r="B301" s="14"/>
      <c r="C301" s="60"/>
      <c r="D301" s="60"/>
      <c r="E301" s="14"/>
      <c r="F301" s="25"/>
      <c r="G301" s="37"/>
      <c r="H301" s="46"/>
      <c r="I301" s="16"/>
      <c r="J301" s="95"/>
      <c r="K301" s="33"/>
      <c r="L301" s="50"/>
      <c r="M301" s="16"/>
      <c r="N301" s="91"/>
    </row>
    <row r="302" spans="1:14" ht="15.75" customHeight="1" x14ac:dyDescent="0.2">
      <c r="A302" s="24"/>
      <c r="B302" s="14"/>
      <c r="C302" s="60"/>
      <c r="D302" s="60"/>
      <c r="E302" s="14"/>
      <c r="F302" s="25"/>
      <c r="G302" s="37"/>
      <c r="H302" s="46"/>
      <c r="I302" s="16"/>
      <c r="J302" s="95"/>
      <c r="K302" s="33"/>
      <c r="L302" s="50"/>
      <c r="M302" s="16"/>
      <c r="N302" s="91"/>
    </row>
    <row r="303" spans="1:14" ht="15.75" customHeight="1" x14ac:dyDescent="0.2">
      <c r="A303" s="24"/>
      <c r="B303" s="14"/>
      <c r="C303" s="60"/>
      <c r="D303" s="60"/>
      <c r="E303" s="14"/>
      <c r="F303" s="25"/>
      <c r="G303" s="37"/>
      <c r="H303" s="46"/>
      <c r="I303" s="16"/>
      <c r="J303" s="95"/>
      <c r="K303" s="33"/>
      <c r="L303" s="50"/>
      <c r="M303" s="16"/>
      <c r="N303" s="91"/>
    </row>
    <row r="304" spans="1:14" ht="15.75" customHeight="1" x14ac:dyDescent="0.2">
      <c r="A304" s="24"/>
      <c r="B304" s="14"/>
      <c r="C304" s="60"/>
      <c r="D304" s="60"/>
      <c r="E304" s="14"/>
      <c r="F304" s="25"/>
      <c r="G304" s="37"/>
      <c r="H304" s="46"/>
      <c r="I304" s="16"/>
      <c r="J304" s="95"/>
      <c r="K304" s="33"/>
      <c r="L304" s="50"/>
      <c r="M304" s="16"/>
      <c r="N304" s="91"/>
    </row>
    <row r="305" spans="1:14" ht="15.75" customHeight="1" x14ac:dyDescent="0.2">
      <c r="A305" s="24"/>
      <c r="B305" s="14"/>
      <c r="C305" s="60"/>
      <c r="D305" s="60"/>
      <c r="E305" s="14"/>
      <c r="F305" s="25"/>
      <c r="G305" s="37"/>
      <c r="H305" s="46"/>
      <c r="I305" s="16"/>
      <c r="J305" s="95"/>
      <c r="K305" s="33"/>
      <c r="L305" s="50"/>
      <c r="M305" s="16"/>
      <c r="N305" s="91"/>
    </row>
    <row r="306" spans="1:14" ht="15.75" customHeight="1" x14ac:dyDescent="0.2">
      <c r="A306" s="24"/>
      <c r="B306" s="14"/>
      <c r="C306" s="60"/>
      <c r="D306" s="60"/>
      <c r="E306" s="14"/>
      <c r="F306" s="25"/>
      <c r="G306" s="37"/>
      <c r="H306" s="46"/>
      <c r="I306" s="16"/>
      <c r="J306" s="95"/>
      <c r="K306" s="33"/>
      <c r="L306" s="50"/>
      <c r="M306" s="16"/>
      <c r="N306" s="91"/>
    </row>
    <row r="307" spans="1:14" ht="15.75" customHeight="1" x14ac:dyDescent="0.2">
      <c r="A307" s="24"/>
      <c r="B307" s="14"/>
      <c r="C307" s="60"/>
      <c r="D307" s="60"/>
      <c r="E307" s="14"/>
      <c r="F307" s="25"/>
      <c r="G307" s="37"/>
      <c r="H307" s="46"/>
      <c r="I307" s="16"/>
      <c r="J307" s="95"/>
      <c r="K307" s="33"/>
      <c r="L307" s="50"/>
      <c r="M307" s="16"/>
      <c r="N307" s="91"/>
    </row>
    <row r="308" spans="1:14" ht="15.75" customHeight="1" x14ac:dyDescent="0.2">
      <c r="A308" s="24"/>
      <c r="B308" s="14"/>
      <c r="C308" s="60"/>
      <c r="D308" s="60"/>
      <c r="E308" s="14"/>
      <c r="F308" s="25"/>
      <c r="G308" s="37"/>
      <c r="H308" s="46"/>
      <c r="I308" s="16"/>
      <c r="J308" s="95"/>
      <c r="K308" s="33"/>
      <c r="L308" s="50"/>
      <c r="M308" s="16"/>
      <c r="N308" s="91"/>
    </row>
    <row r="309" spans="1:14" ht="15.75" customHeight="1" x14ac:dyDescent="0.2">
      <c r="A309" s="24"/>
      <c r="B309" s="14"/>
      <c r="C309" s="60"/>
      <c r="D309" s="60"/>
      <c r="E309" s="14"/>
      <c r="F309" s="25"/>
      <c r="G309" s="37"/>
      <c r="H309" s="46"/>
      <c r="I309" s="16"/>
      <c r="J309" s="95"/>
      <c r="K309" s="33"/>
      <c r="L309" s="50"/>
      <c r="M309" s="16"/>
      <c r="N309" s="91"/>
    </row>
    <row r="310" spans="1:14" ht="15.75" customHeight="1" x14ac:dyDescent="0.2">
      <c r="A310" s="24"/>
      <c r="B310" s="14"/>
      <c r="C310" s="60"/>
      <c r="D310" s="60"/>
      <c r="E310" s="14"/>
      <c r="F310" s="25"/>
      <c r="G310" s="37"/>
      <c r="H310" s="46"/>
      <c r="I310" s="16"/>
      <c r="J310" s="95"/>
      <c r="K310" s="33"/>
      <c r="L310" s="50"/>
      <c r="M310" s="16"/>
      <c r="N310" s="91"/>
    </row>
    <row r="311" spans="1:14" ht="15.75" customHeight="1" x14ac:dyDescent="0.2">
      <c r="A311" s="24"/>
      <c r="B311" s="14"/>
      <c r="C311" s="60"/>
      <c r="D311" s="60"/>
      <c r="E311" s="14"/>
      <c r="F311" s="25"/>
      <c r="G311" s="37"/>
      <c r="H311" s="46"/>
      <c r="I311" s="16"/>
      <c r="J311" s="95"/>
      <c r="K311" s="33"/>
      <c r="L311" s="50"/>
      <c r="M311" s="16"/>
      <c r="N311" s="91"/>
    </row>
    <row r="312" spans="1:14" ht="15.75" customHeight="1" x14ac:dyDescent="0.2">
      <c r="A312" s="24"/>
      <c r="B312" s="14"/>
      <c r="C312" s="60"/>
      <c r="D312" s="60"/>
      <c r="E312" s="14"/>
      <c r="F312" s="25"/>
      <c r="G312" s="37"/>
      <c r="H312" s="46"/>
      <c r="I312" s="16"/>
      <c r="J312" s="95"/>
      <c r="K312" s="33"/>
      <c r="L312" s="50"/>
      <c r="M312" s="16"/>
      <c r="N312" s="91"/>
    </row>
    <row r="313" spans="1:14" ht="15.75" customHeight="1" x14ac:dyDescent="0.2">
      <c r="A313" s="24"/>
      <c r="B313" s="14"/>
      <c r="C313" s="60"/>
      <c r="D313" s="60"/>
      <c r="E313" s="14"/>
      <c r="F313" s="25"/>
      <c r="G313" s="37"/>
      <c r="H313" s="46"/>
      <c r="I313" s="16"/>
      <c r="J313" s="95"/>
      <c r="K313" s="33"/>
      <c r="L313" s="50"/>
      <c r="M313" s="16"/>
      <c r="N313" s="91"/>
    </row>
    <row r="314" spans="1:14" ht="15.75" customHeight="1" x14ac:dyDescent="0.2">
      <c r="A314" s="24"/>
      <c r="B314" s="14"/>
      <c r="C314" s="60"/>
      <c r="D314" s="60"/>
      <c r="E314" s="14"/>
      <c r="F314" s="25"/>
      <c r="G314" s="37"/>
      <c r="H314" s="46"/>
      <c r="I314" s="16"/>
      <c r="J314" s="95"/>
      <c r="K314" s="33"/>
      <c r="L314" s="50"/>
      <c r="M314" s="16"/>
      <c r="N314" s="91"/>
    </row>
    <row r="315" spans="1:14" ht="15.75" customHeight="1" x14ac:dyDescent="0.2">
      <c r="A315" s="24"/>
      <c r="B315" s="14"/>
      <c r="C315" s="60"/>
      <c r="D315" s="60"/>
      <c r="E315" s="14"/>
      <c r="F315" s="25"/>
      <c r="G315" s="37"/>
      <c r="H315" s="46"/>
      <c r="I315" s="16"/>
      <c r="J315" s="95"/>
      <c r="K315" s="33"/>
      <c r="L315" s="50"/>
      <c r="M315" s="16"/>
      <c r="N315" s="91"/>
    </row>
    <row r="316" spans="1:14" ht="15.75" customHeight="1" x14ac:dyDescent="0.2">
      <c r="A316" s="24"/>
      <c r="B316" s="14"/>
      <c r="C316" s="60"/>
      <c r="D316" s="60"/>
      <c r="E316" s="14"/>
      <c r="F316" s="25"/>
      <c r="G316" s="37"/>
      <c r="H316" s="46"/>
      <c r="I316" s="16"/>
      <c r="J316" s="95"/>
      <c r="K316" s="33"/>
      <c r="L316" s="50"/>
      <c r="M316" s="16"/>
      <c r="N316" s="91"/>
    </row>
    <row r="317" spans="1:14" ht="15.75" customHeight="1" x14ac:dyDescent="0.2">
      <c r="A317" s="24"/>
      <c r="B317" s="14"/>
      <c r="C317" s="60"/>
      <c r="D317" s="60"/>
      <c r="E317" s="14"/>
      <c r="F317" s="25"/>
      <c r="G317" s="37"/>
      <c r="H317" s="46"/>
      <c r="I317" s="16"/>
      <c r="J317" s="95"/>
      <c r="K317" s="33"/>
      <c r="L317" s="50"/>
      <c r="M317" s="16"/>
      <c r="N317" s="91"/>
    </row>
    <row r="318" spans="1:14" ht="15.75" customHeight="1" x14ac:dyDescent="0.2">
      <c r="A318" s="24"/>
      <c r="B318" s="14"/>
      <c r="C318" s="60"/>
      <c r="D318" s="60"/>
      <c r="E318" s="14"/>
      <c r="F318" s="25"/>
      <c r="G318" s="37"/>
      <c r="H318" s="46"/>
      <c r="I318" s="16"/>
      <c r="J318" s="95"/>
      <c r="K318" s="33"/>
      <c r="L318" s="50"/>
      <c r="M318" s="16"/>
      <c r="N318" s="91"/>
    </row>
    <row r="319" spans="1:14" ht="15.75" customHeight="1" x14ac:dyDescent="0.2">
      <c r="A319" s="24"/>
      <c r="B319" s="14"/>
      <c r="C319" s="60"/>
      <c r="D319" s="60"/>
      <c r="E319" s="14"/>
      <c r="F319" s="25"/>
      <c r="G319" s="37"/>
      <c r="H319" s="46"/>
      <c r="I319" s="16"/>
      <c r="J319" s="95"/>
      <c r="K319" s="33"/>
      <c r="L319" s="50"/>
      <c r="M319" s="16"/>
      <c r="N319" s="91"/>
    </row>
    <row r="320" spans="1:14" ht="15.75" customHeight="1" x14ac:dyDescent="0.2">
      <c r="A320" s="24"/>
      <c r="B320" s="14"/>
      <c r="C320" s="60"/>
      <c r="D320" s="60"/>
      <c r="E320" s="14"/>
      <c r="F320" s="25"/>
      <c r="G320" s="37"/>
      <c r="H320" s="46"/>
      <c r="I320" s="16"/>
      <c r="J320" s="95"/>
      <c r="K320" s="33"/>
      <c r="L320" s="50"/>
      <c r="M320" s="16"/>
      <c r="N320" s="91"/>
    </row>
    <row r="321" spans="1:14" ht="15.75" customHeight="1" x14ac:dyDescent="0.2">
      <c r="A321" s="24"/>
      <c r="B321" s="14"/>
      <c r="C321" s="60"/>
      <c r="D321" s="60"/>
      <c r="E321" s="14"/>
      <c r="F321" s="25"/>
      <c r="G321" s="37"/>
      <c r="H321" s="46"/>
      <c r="I321" s="16"/>
      <c r="J321" s="95"/>
      <c r="K321" s="33"/>
      <c r="L321" s="50"/>
      <c r="M321" s="16"/>
      <c r="N321" s="91"/>
    </row>
    <row r="322" spans="1:14" ht="15.75" customHeight="1" x14ac:dyDescent="0.2">
      <c r="A322" s="24"/>
      <c r="B322" s="14"/>
      <c r="C322" s="60"/>
      <c r="D322" s="60"/>
      <c r="E322" s="14"/>
      <c r="F322" s="25"/>
      <c r="G322" s="37"/>
      <c r="H322" s="46"/>
      <c r="I322" s="16"/>
      <c r="J322" s="95"/>
      <c r="K322" s="33"/>
      <c r="L322" s="50"/>
      <c r="M322" s="16"/>
      <c r="N322" s="91"/>
    </row>
    <row r="323" spans="1:14" ht="15.75" customHeight="1" x14ac:dyDescent="0.2">
      <c r="A323" s="24"/>
      <c r="B323" s="14"/>
      <c r="C323" s="60"/>
      <c r="D323" s="60"/>
      <c r="E323" s="14"/>
      <c r="F323" s="25"/>
      <c r="G323" s="37"/>
      <c r="H323" s="46"/>
      <c r="I323" s="16"/>
      <c r="J323" s="95"/>
      <c r="K323" s="33"/>
      <c r="L323" s="50"/>
      <c r="M323" s="16"/>
      <c r="N323" s="91"/>
    </row>
    <row r="324" spans="1:14" ht="15.75" customHeight="1" x14ac:dyDescent="0.2">
      <c r="A324" s="24"/>
      <c r="B324" s="14"/>
      <c r="C324" s="60"/>
      <c r="D324" s="60"/>
      <c r="E324" s="14"/>
      <c r="F324" s="25"/>
      <c r="G324" s="37"/>
      <c r="H324" s="46"/>
      <c r="I324" s="16"/>
      <c r="J324" s="95"/>
      <c r="K324" s="33"/>
      <c r="L324" s="50"/>
      <c r="M324" s="16"/>
      <c r="N324" s="91"/>
    </row>
    <row r="325" spans="1:14" ht="15.75" customHeight="1" x14ac:dyDescent="0.2">
      <c r="A325" s="24"/>
      <c r="B325" s="14"/>
      <c r="C325" s="60"/>
      <c r="D325" s="60"/>
      <c r="E325" s="14"/>
      <c r="F325" s="25"/>
      <c r="G325" s="37"/>
      <c r="H325" s="46"/>
      <c r="I325" s="16"/>
      <c r="J325" s="95"/>
      <c r="K325" s="33"/>
      <c r="L325" s="50"/>
      <c r="M325" s="16"/>
      <c r="N325" s="91"/>
    </row>
    <row r="326" spans="1:14" ht="15.75" customHeight="1" x14ac:dyDescent="0.2">
      <c r="A326" s="24"/>
      <c r="B326" s="14"/>
      <c r="C326" s="60"/>
      <c r="D326" s="60"/>
      <c r="E326" s="14"/>
      <c r="F326" s="25"/>
      <c r="G326" s="37"/>
      <c r="H326" s="46"/>
      <c r="I326" s="16"/>
      <c r="J326" s="95"/>
      <c r="K326" s="33"/>
      <c r="L326" s="50"/>
      <c r="M326" s="16"/>
      <c r="N326" s="91"/>
    </row>
    <row r="327" spans="1:14" ht="15.75" customHeight="1" x14ac:dyDescent="0.2">
      <c r="A327" s="24"/>
      <c r="B327" s="14"/>
      <c r="C327" s="60"/>
      <c r="D327" s="60"/>
      <c r="E327" s="14"/>
      <c r="F327" s="25"/>
      <c r="G327" s="37"/>
      <c r="H327" s="46"/>
      <c r="I327" s="16"/>
      <c r="J327" s="95"/>
      <c r="K327" s="33"/>
      <c r="L327" s="50"/>
      <c r="M327" s="16"/>
      <c r="N327" s="91"/>
    </row>
    <row r="328" spans="1:14" ht="15.75" customHeight="1" x14ac:dyDescent="0.2">
      <c r="A328" s="24"/>
      <c r="B328" s="14"/>
      <c r="C328" s="60"/>
      <c r="D328" s="60"/>
      <c r="E328" s="14"/>
      <c r="F328" s="25"/>
      <c r="G328" s="37"/>
      <c r="H328" s="46"/>
      <c r="I328" s="16"/>
      <c r="J328" s="95"/>
      <c r="K328" s="33"/>
      <c r="L328" s="50"/>
      <c r="M328" s="16"/>
      <c r="N328" s="91"/>
    </row>
    <row r="329" spans="1:14" ht="15.75" customHeight="1" x14ac:dyDescent="0.2">
      <c r="A329" s="24"/>
      <c r="B329" s="14"/>
      <c r="C329" s="60"/>
      <c r="D329" s="60"/>
      <c r="E329" s="14"/>
      <c r="F329" s="25"/>
      <c r="G329" s="37"/>
      <c r="H329" s="46"/>
      <c r="I329" s="16"/>
      <c r="J329" s="95"/>
      <c r="K329" s="33"/>
      <c r="L329" s="50"/>
      <c r="M329" s="16"/>
      <c r="N329" s="91"/>
    </row>
    <row r="330" spans="1:14" ht="15.75" customHeight="1" x14ac:dyDescent="0.2">
      <c r="A330" s="24"/>
      <c r="B330" s="14"/>
      <c r="C330" s="60"/>
      <c r="D330" s="60"/>
      <c r="E330" s="14"/>
      <c r="F330" s="25"/>
      <c r="G330" s="37"/>
      <c r="H330" s="46"/>
      <c r="I330" s="16"/>
      <c r="J330" s="95"/>
      <c r="K330" s="33"/>
      <c r="L330" s="50"/>
      <c r="M330" s="16"/>
      <c r="N330" s="91"/>
    </row>
    <row r="331" spans="1:14" ht="15.75" customHeight="1" x14ac:dyDescent="0.2">
      <c r="A331" s="24"/>
      <c r="B331" s="14"/>
      <c r="C331" s="60"/>
      <c r="D331" s="60"/>
      <c r="E331" s="14"/>
      <c r="F331" s="25"/>
      <c r="G331" s="37"/>
      <c r="H331" s="46"/>
      <c r="I331" s="16"/>
      <c r="J331" s="95"/>
      <c r="K331" s="33"/>
      <c r="L331" s="50"/>
      <c r="M331" s="16"/>
      <c r="N331" s="91"/>
    </row>
    <row r="332" spans="1:14" ht="15.75" customHeight="1" x14ac:dyDescent="0.2">
      <c r="A332" s="24"/>
      <c r="B332" s="14"/>
      <c r="C332" s="60"/>
      <c r="D332" s="60"/>
      <c r="E332" s="14"/>
      <c r="F332" s="25"/>
      <c r="G332" s="37"/>
      <c r="H332" s="46"/>
      <c r="I332" s="16"/>
      <c r="J332" s="95"/>
      <c r="K332" s="33"/>
      <c r="L332" s="50"/>
      <c r="M332" s="16"/>
      <c r="N332" s="91"/>
    </row>
    <row r="333" spans="1:14" ht="15.75" customHeight="1" x14ac:dyDescent="0.2">
      <c r="A333" s="24"/>
      <c r="B333" s="14"/>
      <c r="C333" s="60"/>
      <c r="D333" s="60"/>
      <c r="E333" s="14"/>
      <c r="F333" s="25"/>
      <c r="G333" s="37"/>
      <c r="H333" s="46"/>
      <c r="I333" s="16"/>
      <c r="J333" s="95"/>
      <c r="K333" s="33"/>
      <c r="L333" s="50"/>
      <c r="M333" s="16"/>
      <c r="N333" s="91"/>
    </row>
    <row r="334" spans="1:14" ht="15.75" customHeight="1" x14ac:dyDescent="0.2">
      <c r="A334" s="24"/>
      <c r="B334" s="14"/>
      <c r="C334" s="60"/>
      <c r="D334" s="60"/>
      <c r="E334" s="14"/>
      <c r="F334" s="25"/>
      <c r="G334" s="37"/>
      <c r="H334" s="46"/>
      <c r="I334" s="16"/>
      <c r="J334" s="95"/>
      <c r="K334" s="33"/>
      <c r="L334" s="50"/>
      <c r="M334" s="16"/>
      <c r="N334" s="91"/>
    </row>
    <row r="335" spans="1:14" ht="15.75" customHeight="1" x14ac:dyDescent="0.2">
      <c r="A335" s="24"/>
      <c r="B335" s="14"/>
      <c r="C335" s="60"/>
      <c r="D335" s="60"/>
      <c r="E335" s="14"/>
      <c r="F335" s="25"/>
      <c r="G335" s="37"/>
      <c r="H335" s="46"/>
      <c r="I335" s="16"/>
      <c r="J335" s="95"/>
      <c r="K335" s="33"/>
      <c r="L335" s="50"/>
      <c r="M335" s="16"/>
      <c r="N335" s="91"/>
    </row>
    <row r="336" spans="1:14" ht="15.75" customHeight="1" x14ac:dyDescent="0.2">
      <c r="A336" s="24"/>
      <c r="B336" s="14"/>
      <c r="C336" s="60"/>
      <c r="D336" s="60"/>
      <c r="E336" s="14"/>
      <c r="F336" s="25"/>
      <c r="G336" s="37"/>
      <c r="H336" s="46"/>
      <c r="I336" s="16"/>
      <c r="J336" s="95"/>
      <c r="K336" s="33"/>
      <c r="L336" s="50"/>
      <c r="M336" s="16"/>
      <c r="N336" s="91"/>
    </row>
    <row r="337" spans="1:14" ht="15.75" customHeight="1" x14ac:dyDescent="0.2">
      <c r="A337" s="24"/>
      <c r="B337" s="14"/>
      <c r="C337" s="60"/>
      <c r="D337" s="60"/>
      <c r="E337" s="14"/>
      <c r="F337" s="25"/>
      <c r="G337" s="37"/>
      <c r="H337" s="46"/>
      <c r="I337" s="16"/>
      <c r="J337" s="95"/>
      <c r="K337" s="33"/>
      <c r="L337" s="50"/>
      <c r="M337" s="16"/>
      <c r="N337" s="91"/>
    </row>
    <row r="338" spans="1:14" ht="15.75" customHeight="1" x14ac:dyDescent="0.2">
      <c r="A338" s="24"/>
      <c r="B338" s="14"/>
      <c r="C338" s="60"/>
      <c r="D338" s="60"/>
      <c r="E338" s="14"/>
      <c r="F338" s="25"/>
      <c r="G338" s="37"/>
      <c r="H338" s="46"/>
      <c r="I338" s="16"/>
      <c r="J338" s="95"/>
      <c r="K338" s="33"/>
      <c r="L338" s="50"/>
      <c r="M338" s="16"/>
      <c r="N338" s="91"/>
    </row>
    <row r="339" spans="1:14" ht="15.75" customHeight="1" x14ac:dyDescent="0.2">
      <c r="A339" s="24"/>
      <c r="B339" s="14"/>
      <c r="C339" s="60"/>
      <c r="D339" s="60"/>
      <c r="E339" s="14"/>
      <c r="F339" s="25"/>
      <c r="G339" s="37"/>
      <c r="H339" s="46"/>
      <c r="I339" s="16"/>
      <c r="J339" s="95"/>
      <c r="K339" s="33"/>
      <c r="L339" s="50"/>
      <c r="M339" s="16"/>
      <c r="N339" s="91"/>
    </row>
    <row r="340" spans="1:14" ht="15.75" customHeight="1" x14ac:dyDescent="0.2">
      <c r="A340" s="24"/>
      <c r="B340" s="14"/>
      <c r="C340" s="60"/>
      <c r="D340" s="60"/>
      <c r="E340" s="14"/>
      <c r="F340" s="25"/>
      <c r="G340" s="37"/>
      <c r="H340" s="46"/>
      <c r="I340" s="16"/>
      <c r="J340" s="95"/>
      <c r="K340" s="33"/>
      <c r="L340" s="50"/>
      <c r="M340" s="16"/>
      <c r="N340" s="91"/>
    </row>
    <row r="341" spans="1:14" ht="15.75" customHeight="1" x14ac:dyDescent="0.2">
      <c r="A341" s="24"/>
      <c r="B341" s="14"/>
      <c r="C341" s="60"/>
      <c r="D341" s="60"/>
      <c r="E341" s="14"/>
      <c r="F341" s="25"/>
      <c r="G341" s="37"/>
      <c r="H341" s="46"/>
      <c r="I341" s="16"/>
      <c r="J341" s="95"/>
      <c r="K341" s="33"/>
      <c r="L341" s="50"/>
      <c r="M341" s="16"/>
      <c r="N341" s="91"/>
    </row>
    <row r="342" spans="1:14" ht="15.75" customHeight="1" x14ac:dyDescent="0.2">
      <c r="A342" s="24"/>
      <c r="B342" s="14"/>
      <c r="C342" s="60"/>
      <c r="D342" s="60"/>
      <c r="E342" s="14"/>
      <c r="F342" s="25"/>
      <c r="G342" s="37"/>
      <c r="H342" s="46"/>
      <c r="I342" s="16"/>
      <c r="J342" s="95"/>
      <c r="K342" s="33"/>
      <c r="L342" s="50"/>
      <c r="M342" s="16"/>
      <c r="N342" s="91"/>
    </row>
    <row r="343" spans="1:14" ht="15.75" customHeight="1" x14ac:dyDescent="0.2">
      <c r="A343" s="24"/>
      <c r="B343" s="14"/>
      <c r="C343" s="60"/>
      <c r="D343" s="60"/>
      <c r="E343" s="14"/>
      <c r="F343" s="25"/>
      <c r="G343" s="37"/>
      <c r="H343" s="46"/>
      <c r="I343" s="16"/>
      <c r="J343" s="95"/>
      <c r="K343" s="33"/>
      <c r="L343" s="50"/>
      <c r="M343" s="16"/>
      <c r="N343" s="91"/>
    </row>
    <row r="344" spans="1:14" ht="15.75" customHeight="1" x14ac:dyDescent="0.2">
      <c r="A344" s="24"/>
      <c r="B344" s="14"/>
      <c r="C344" s="60"/>
      <c r="D344" s="60"/>
      <c r="E344" s="14"/>
      <c r="F344" s="25"/>
      <c r="G344" s="37"/>
      <c r="H344" s="46"/>
      <c r="I344" s="16"/>
      <c r="J344" s="95"/>
      <c r="K344" s="33"/>
      <c r="L344" s="50"/>
      <c r="M344" s="16"/>
      <c r="N344" s="91"/>
    </row>
    <row r="345" spans="1:14" ht="15.75" customHeight="1" x14ac:dyDescent="0.2">
      <c r="A345" s="24"/>
      <c r="B345" s="14"/>
      <c r="C345" s="60"/>
      <c r="D345" s="60"/>
      <c r="E345" s="14"/>
      <c r="F345" s="25"/>
      <c r="G345" s="37"/>
      <c r="H345" s="46"/>
      <c r="I345" s="16"/>
      <c r="J345" s="95"/>
      <c r="K345" s="33"/>
      <c r="L345" s="50"/>
      <c r="M345" s="16"/>
      <c r="N345" s="91"/>
    </row>
    <row r="346" spans="1:14" ht="15.75" customHeight="1" x14ac:dyDescent="0.2">
      <c r="A346" s="24"/>
      <c r="B346" s="14"/>
      <c r="C346" s="60"/>
      <c r="D346" s="60"/>
      <c r="E346" s="14"/>
      <c r="F346" s="25"/>
      <c r="G346" s="37"/>
      <c r="H346" s="46"/>
      <c r="I346" s="16"/>
      <c r="J346" s="95"/>
      <c r="K346" s="33"/>
      <c r="L346" s="50"/>
      <c r="M346" s="16"/>
      <c r="N346" s="91"/>
    </row>
    <row r="347" spans="1:14" ht="15.75" customHeight="1" x14ac:dyDescent="0.2">
      <c r="A347" s="24"/>
      <c r="B347" s="14"/>
      <c r="C347" s="60"/>
      <c r="D347" s="60"/>
      <c r="E347" s="14"/>
      <c r="F347" s="25"/>
      <c r="G347" s="37"/>
      <c r="H347" s="46"/>
      <c r="I347" s="16"/>
      <c r="J347" s="95"/>
      <c r="K347" s="33"/>
      <c r="L347" s="50"/>
      <c r="M347" s="16"/>
      <c r="N347" s="91"/>
    </row>
    <row r="348" spans="1:14" ht="15.75" customHeight="1" x14ac:dyDescent="0.2">
      <c r="A348" s="24"/>
      <c r="B348" s="14"/>
      <c r="C348" s="60"/>
      <c r="D348" s="60"/>
      <c r="E348" s="14"/>
      <c r="F348" s="25"/>
      <c r="G348" s="37"/>
      <c r="H348" s="46"/>
      <c r="I348" s="16"/>
      <c r="J348" s="95"/>
      <c r="K348" s="33"/>
      <c r="L348" s="50"/>
      <c r="M348" s="16"/>
      <c r="N348" s="91"/>
    </row>
    <row r="349" spans="1:14" ht="15.75" customHeight="1" x14ac:dyDescent="0.2">
      <c r="A349" s="24"/>
      <c r="B349" s="14"/>
      <c r="C349" s="60"/>
      <c r="D349" s="60"/>
      <c r="E349" s="14"/>
      <c r="F349" s="25"/>
      <c r="G349" s="37"/>
      <c r="H349" s="46"/>
      <c r="I349" s="16"/>
      <c r="J349" s="95"/>
      <c r="K349" s="33"/>
      <c r="L349" s="50"/>
      <c r="M349" s="16"/>
      <c r="N349" s="91"/>
    </row>
    <row r="350" spans="1:14" ht="15.75" customHeight="1" x14ac:dyDescent="0.2">
      <c r="A350" s="24"/>
      <c r="B350" s="14"/>
      <c r="C350" s="60"/>
      <c r="D350" s="60"/>
      <c r="E350" s="14"/>
      <c r="F350" s="25"/>
      <c r="G350" s="37"/>
      <c r="H350" s="46"/>
      <c r="I350" s="16"/>
      <c r="J350" s="95"/>
      <c r="K350" s="33"/>
      <c r="L350" s="50"/>
      <c r="M350" s="16"/>
      <c r="N350" s="91"/>
    </row>
    <row r="351" spans="1:14" ht="15.75" customHeight="1" x14ac:dyDescent="0.2">
      <c r="A351" s="24"/>
      <c r="B351" s="14"/>
      <c r="C351" s="60"/>
      <c r="D351" s="60"/>
      <c r="E351" s="14"/>
      <c r="F351" s="25"/>
      <c r="G351" s="37"/>
      <c r="H351" s="46"/>
      <c r="I351" s="16"/>
      <c r="J351" s="95"/>
      <c r="K351" s="33"/>
      <c r="L351" s="50"/>
      <c r="M351" s="16"/>
      <c r="N351" s="91"/>
    </row>
    <row r="352" spans="1:14" ht="15.75" customHeight="1" x14ac:dyDescent="0.2">
      <c r="A352" s="24"/>
      <c r="B352" s="14"/>
      <c r="C352" s="60"/>
      <c r="D352" s="60"/>
      <c r="E352" s="14"/>
      <c r="F352" s="25"/>
      <c r="G352" s="37"/>
      <c r="H352" s="46"/>
      <c r="I352" s="16"/>
      <c r="J352" s="95"/>
      <c r="K352" s="33"/>
      <c r="L352" s="50"/>
      <c r="M352" s="16"/>
      <c r="N352" s="91"/>
    </row>
    <row r="353" spans="1:14" ht="15.75" customHeight="1" x14ac:dyDescent="0.2">
      <c r="A353" s="24"/>
      <c r="B353" s="14"/>
      <c r="C353" s="60"/>
      <c r="D353" s="60"/>
      <c r="E353" s="14"/>
      <c r="F353" s="25"/>
      <c r="G353" s="37"/>
      <c r="H353" s="46"/>
      <c r="I353" s="16"/>
      <c r="J353" s="95"/>
      <c r="K353" s="33"/>
      <c r="L353" s="50"/>
      <c r="M353" s="16"/>
      <c r="N353" s="91"/>
    </row>
    <row r="354" spans="1:14" ht="15.75" customHeight="1" x14ac:dyDescent="0.2">
      <c r="A354" s="24"/>
      <c r="B354" s="14"/>
      <c r="C354" s="60"/>
      <c r="D354" s="60"/>
      <c r="E354" s="14"/>
      <c r="F354" s="25"/>
      <c r="G354" s="37"/>
      <c r="H354" s="46"/>
      <c r="I354" s="16"/>
      <c r="J354" s="95"/>
      <c r="K354" s="33"/>
      <c r="L354" s="50"/>
      <c r="M354" s="16"/>
      <c r="N354" s="91"/>
    </row>
    <row r="355" spans="1:14" ht="15.75" customHeight="1" x14ac:dyDescent="0.2">
      <c r="A355" s="24"/>
      <c r="B355" s="14"/>
      <c r="C355" s="60"/>
      <c r="D355" s="60"/>
      <c r="E355" s="14"/>
      <c r="F355" s="25"/>
      <c r="G355" s="37"/>
      <c r="H355" s="46"/>
      <c r="I355" s="16"/>
      <c r="J355" s="95"/>
      <c r="K355" s="33"/>
      <c r="L355" s="50"/>
      <c r="M355" s="16"/>
      <c r="N355" s="91"/>
    </row>
    <row r="356" spans="1:14" ht="15.75" customHeight="1" x14ac:dyDescent="0.2">
      <c r="A356" s="24"/>
      <c r="B356" s="14"/>
      <c r="C356" s="60"/>
      <c r="D356" s="60"/>
      <c r="E356" s="14"/>
      <c r="F356" s="25"/>
      <c r="G356" s="37"/>
      <c r="H356" s="46"/>
      <c r="I356" s="16"/>
      <c r="J356" s="95"/>
      <c r="K356" s="33"/>
      <c r="L356" s="50"/>
      <c r="M356" s="16"/>
      <c r="N356" s="91"/>
    </row>
    <row r="357" spans="1:14" ht="15.75" customHeight="1" x14ac:dyDescent="0.2">
      <c r="A357" s="24"/>
      <c r="B357" s="14"/>
      <c r="C357" s="60"/>
      <c r="D357" s="60"/>
      <c r="E357" s="14"/>
      <c r="F357" s="25"/>
      <c r="G357" s="37"/>
      <c r="H357" s="46"/>
      <c r="I357" s="16"/>
      <c r="J357" s="95"/>
      <c r="K357" s="33"/>
      <c r="L357" s="50"/>
      <c r="M357" s="16"/>
      <c r="N357" s="91"/>
    </row>
    <row r="358" spans="1:14" ht="15.75" customHeight="1" x14ac:dyDescent="0.2">
      <c r="A358" s="24"/>
      <c r="B358" s="14"/>
      <c r="C358" s="60"/>
      <c r="D358" s="60"/>
      <c r="E358" s="14"/>
      <c r="F358" s="25"/>
      <c r="G358" s="37"/>
      <c r="H358" s="46"/>
      <c r="I358" s="16"/>
      <c r="J358" s="95"/>
      <c r="K358" s="33"/>
      <c r="L358" s="50"/>
      <c r="M358" s="16"/>
      <c r="N358" s="91"/>
    </row>
    <row r="359" spans="1:14" ht="15.75" customHeight="1" x14ac:dyDescent="0.2">
      <c r="A359" s="24"/>
      <c r="B359" s="14"/>
      <c r="C359" s="60"/>
      <c r="D359" s="60"/>
      <c r="E359" s="14"/>
      <c r="F359" s="25"/>
      <c r="G359" s="37"/>
      <c r="H359" s="46"/>
      <c r="I359" s="16"/>
      <c r="J359" s="95"/>
      <c r="K359" s="33"/>
      <c r="L359" s="50"/>
      <c r="M359" s="16"/>
      <c r="N359" s="91"/>
    </row>
    <row r="360" spans="1:14" ht="15.75" customHeight="1" x14ac:dyDescent="0.2">
      <c r="A360" s="24"/>
      <c r="B360" s="14"/>
      <c r="C360" s="60"/>
      <c r="D360" s="60"/>
      <c r="E360" s="14"/>
      <c r="F360" s="25"/>
      <c r="G360" s="37"/>
      <c r="H360" s="46"/>
      <c r="I360" s="16"/>
      <c r="J360" s="95"/>
      <c r="K360" s="33"/>
      <c r="L360" s="50"/>
      <c r="M360" s="16"/>
      <c r="N360" s="91"/>
    </row>
    <row r="361" spans="1:14" ht="15.75" customHeight="1" x14ac:dyDescent="0.2">
      <c r="A361" s="24"/>
      <c r="B361" s="14"/>
      <c r="C361" s="60"/>
      <c r="D361" s="60"/>
      <c r="E361" s="14"/>
      <c r="F361" s="25"/>
      <c r="G361" s="37"/>
      <c r="H361" s="46"/>
      <c r="I361" s="16"/>
      <c r="J361" s="95"/>
      <c r="K361" s="33"/>
      <c r="L361" s="50"/>
      <c r="M361" s="16"/>
      <c r="N361" s="91"/>
    </row>
    <row r="362" spans="1:14" ht="15.75" customHeight="1" x14ac:dyDescent="0.2">
      <c r="A362" s="24"/>
      <c r="B362" s="14"/>
      <c r="C362" s="60"/>
      <c r="D362" s="60"/>
      <c r="E362" s="14"/>
      <c r="F362" s="25"/>
      <c r="G362" s="37"/>
      <c r="H362" s="46"/>
      <c r="I362" s="16"/>
      <c r="J362" s="95"/>
      <c r="K362" s="33"/>
      <c r="L362" s="50"/>
      <c r="M362" s="16"/>
      <c r="N362" s="91"/>
    </row>
    <row r="363" spans="1:14" ht="15.75" customHeight="1" x14ac:dyDescent="0.2">
      <c r="A363" s="24"/>
      <c r="B363" s="14"/>
      <c r="C363" s="60"/>
      <c r="D363" s="60"/>
      <c r="E363" s="14"/>
      <c r="F363" s="25"/>
      <c r="G363" s="37"/>
      <c r="H363" s="46"/>
      <c r="I363" s="16"/>
      <c r="J363" s="95"/>
      <c r="K363" s="33"/>
      <c r="L363" s="50"/>
      <c r="M363" s="16"/>
      <c r="N363" s="91"/>
    </row>
    <row r="364" spans="1:14" ht="15.75" customHeight="1" x14ac:dyDescent="0.2">
      <c r="A364" s="24"/>
      <c r="B364" s="14"/>
      <c r="C364" s="60"/>
      <c r="D364" s="60"/>
      <c r="E364" s="14"/>
      <c r="F364" s="25"/>
      <c r="G364" s="37"/>
      <c r="H364" s="46"/>
      <c r="I364" s="16"/>
      <c r="J364" s="95"/>
      <c r="K364" s="33"/>
      <c r="L364" s="50"/>
      <c r="M364" s="16"/>
      <c r="N364" s="91"/>
    </row>
    <row r="365" spans="1:14" ht="15.75" customHeight="1" x14ac:dyDescent="0.2">
      <c r="A365" s="24"/>
      <c r="B365" s="14"/>
      <c r="C365" s="60"/>
      <c r="D365" s="60"/>
      <c r="E365" s="14"/>
      <c r="F365" s="25"/>
      <c r="G365" s="37"/>
      <c r="H365" s="46"/>
      <c r="I365" s="16"/>
      <c r="J365" s="95"/>
      <c r="K365" s="33"/>
      <c r="L365" s="50"/>
      <c r="M365" s="16"/>
      <c r="N365" s="91"/>
    </row>
    <row r="366" spans="1:14" ht="15.75" customHeight="1" x14ac:dyDescent="0.2">
      <c r="A366" s="24"/>
      <c r="B366" s="14"/>
      <c r="C366" s="60"/>
      <c r="D366" s="60"/>
      <c r="E366" s="14"/>
      <c r="F366" s="25"/>
      <c r="G366" s="37"/>
      <c r="H366" s="46"/>
      <c r="I366" s="16"/>
      <c r="J366" s="95"/>
      <c r="K366" s="33"/>
      <c r="L366" s="50"/>
      <c r="M366" s="16"/>
      <c r="N366" s="91"/>
    </row>
    <row r="367" spans="1:14" ht="15.75" customHeight="1" x14ac:dyDescent="0.2">
      <c r="A367" s="24"/>
      <c r="B367" s="14"/>
      <c r="C367" s="60"/>
      <c r="D367" s="60"/>
      <c r="E367" s="14"/>
      <c r="F367" s="25"/>
      <c r="G367" s="37"/>
      <c r="H367" s="46"/>
      <c r="I367" s="16"/>
      <c r="J367" s="95"/>
      <c r="K367" s="33"/>
      <c r="L367" s="50"/>
      <c r="M367" s="16"/>
      <c r="N367" s="91"/>
    </row>
    <row r="368" spans="1:14" ht="15.75" customHeight="1" x14ac:dyDescent="0.2">
      <c r="A368" s="24"/>
      <c r="B368" s="14"/>
      <c r="C368" s="60"/>
      <c r="D368" s="60"/>
      <c r="E368" s="14"/>
      <c r="F368" s="25"/>
      <c r="G368" s="37"/>
      <c r="H368" s="46"/>
      <c r="I368" s="16"/>
      <c r="J368" s="95"/>
      <c r="K368" s="33"/>
      <c r="L368" s="50"/>
      <c r="M368" s="16"/>
      <c r="N368" s="91"/>
    </row>
    <row r="369" spans="1:14" ht="15.75" customHeight="1" x14ac:dyDescent="0.2">
      <c r="A369" s="24"/>
      <c r="B369" s="14"/>
      <c r="C369" s="60"/>
      <c r="D369" s="60"/>
      <c r="E369" s="14"/>
      <c r="F369" s="25"/>
      <c r="G369" s="37"/>
      <c r="H369" s="46"/>
      <c r="I369" s="16"/>
      <c r="J369" s="95"/>
      <c r="K369" s="33"/>
      <c r="L369" s="50"/>
      <c r="M369" s="16"/>
      <c r="N369" s="91"/>
    </row>
    <row r="370" spans="1:14" ht="15.75" customHeight="1" x14ac:dyDescent="0.2">
      <c r="A370" s="24"/>
      <c r="B370" s="14"/>
      <c r="C370" s="60"/>
      <c r="D370" s="60"/>
      <c r="E370" s="14"/>
      <c r="F370" s="25"/>
      <c r="G370" s="37"/>
      <c r="H370" s="46"/>
      <c r="I370" s="16"/>
      <c r="J370" s="95"/>
      <c r="K370" s="33"/>
      <c r="L370" s="50"/>
      <c r="M370" s="16"/>
      <c r="N370" s="91"/>
    </row>
    <row r="371" spans="1:14" ht="15.75" customHeight="1" x14ac:dyDescent="0.2">
      <c r="A371" s="24"/>
      <c r="B371" s="14"/>
      <c r="C371" s="60"/>
      <c r="D371" s="60"/>
      <c r="E371" s="14"/>
      <c r="F371" s="25"/>
      <c r="G371" s="37"/>
      <c r="H371" s="46"/>
      <c r="I371" s="16"/>
      <c r="J371" s="95"/>
      <c r="K371" s="33"/>
      <c r="L371" s="50"/>
      <c r="M371" s="16"/>
      <c r="N371" s="91"/>
    </row>
    <row r="372" spans="1:14" ht="15.75" customHeight="1" x14ac:dyDescent="0.2">
      <c r="A372" s="24"/>
      <c r="B372" s="14"/>
      <c r="C372" s="60"/>
      <c r="D372" s="60"/>
      <c r="E372" s="14"/>
      <c r="F372" s="25"/>
      <c r="G372" s="37"/>
      <c r="H372" s="46"/>
      <c r="I372" s="16"/>
      <c r="J372" s="95"/>
      <c r="K372" s="33"/>
      <c r="L372" s="50"/>
      <c r="M372" s="16"/>
      <c r="N372" s="91"/>
    </row>
    <row r="373" spans="1:14" ht="15.75" customHeight="1" x14ac:dyDescent="0.2">
      <c r="A373" s="24"/>
      <c r="B373" s="14"/>
      <c r="C373" s="60"/>
      <c r="D373" s="60"/>
      <c r="E373" s="14"/>
      <c r="F373" s="25"/>
      <c r="G373" s="37"/>
      <c r="H373" s="46"/>
      <c r="I373" s="16"/>
      <c r="J373" s="95"/>
      <c r="K373" s="33"/>
      <c r="L373" s="50"/>
      <c r="M373" s="16"/>
      <c r="N373" s="91"/>
    </row>
    <row r="374" spans="1:14" ht="15.75" customHeight="1" x14ac:dyDescent="0.2">
      <c r="A374" s="24"/>
      <c r="B374" s="14"/>
      <c r="C374" s="60"/>
      <c r="D374" s="60"/>
      <c r="E374" s="14"/>
      <c r="F374" s="25"/>
      <c r="G374" s="37"/>
      <c r="H374" s="46"/>
      <c r="I374" s="16"/>
      <c r="J374" s="95"/>
      <c r="K374" s="33"/>
      <c r="L374" s="50"/>
      <c r="M374" s="16"/>
      <c r="N374" s="91"/>
    </row>
    <row r="375" spans="1:14" ht="15.75" customHeight="1" x14ac:dyDescent="0.2">
      <c r="A375" s="24"/>
      <c r="B375" s="14"/>
      <c r="C375" s="60"/>
      <c r="D375" s="60"/>
      <c r="E375" s="14"/>
      <c r="F375" s="25"/>
      <c r="G375" s="37"/>
      <c r="H375" s="46"/>
      <c r="I375" s="16"/>
      <c r="J375" s="95"/>
      <c r="K375" s="33"/>
      <c r="L375" s="50"/>
      <c r="M375" s="16"/>
      <c r="N375" s="91"/>
    </row>
    <row r="376" spans="1:14" ht="15.75" customHeight="1" x14ac:dyDescent="0.2">
      <c r="A376" s="24"/>
      <c r="B376" s="14"/>
      <c r="C376" s="60"/>
      <c r="D376" s="60"/>
      <c r="E376" s="14"/>
      <c r="F376" s="25"/>
      <c r="G376" s="37"/>
      <c r="H376" s="46"/>
      <c r="I376" s="16"/>
      <c r="J376" s="95"/>
      <c r="K376" s="33"/>
      <c r="L376" s="50"/>
      <c r="M376" s="16"/>
      <c r="N376" s="91"/>
    </row>
    <row r="377" spans="1:14" ht="15.75" customHeight="1" x14ac:dyDescent="0.2">
      <c r="A377" s="24"/>
      <c r="B377" s="14"/>
      <c r="C377" s="60"/>
      <c r="D377" s="60"/>
      <c r="E377" s="14"/>
      <c r="F377" s="25"/>
      <c r="G377" s="37"/>
      <c r="H377" s="46"/>
      <c r="I377" s="16"/>
      <c r="J377" s="95"/>
      <c r="K377" s="33"/>
      <c r="L377" s="50"/>
      <c r="M377" s="16"/>
      <c r="N377" s="91"/>
    </row>
    <row r="378" spans="1:14" ht="15.75" customHeight="1" x14ac:dyDescent="0.2">
      <c r="A378" s="24"/>
      <c r="B378" s="14"/>
      <c r="C378" s="60"/>
      <c r="D378" s="60"/>
      <c r="E378" s="14"/>
      <c r="F378" s="25"/>
      <c r="G378" s="37"/>
      <c r="H378" s="46"/>
      <c r="I378" s="16"/>
      <c r="J378" s="95"/>
      <c r="K378" s="33"/>
      <c r="L378" s="50"/>
      <c r="M378" s="16"/>
      <c r="N378" s="91"/>
    </row>
    <row r="379" spans="1:14" ht="15.75" customHeight="1" x14ac:dyDescent="0.2">
      <c r="A379" s="24"/>
      <c r="B379" s="14"/>
      <c r="C379" s="60"/>
      <c r="D379" s="60"/>
      <c r="E379" s="14"/>
      <c r="F379" s="25"/>
      <c r="G379" s="37"/>
      <c r="H379" s="46"/>
      <c r="I379" s="16"/>
      <c r="J379" s="95"/>
      <c r="K379" s="33"/>
      <c r="L379" s="50"/>
      <c r="M379" s="16"/>
      <c r="N379" s="91"/>
    </row>
    <row r="380" spans="1:14" ht="15.75" customHeight="1" x14ac:dyDescent="0.2">
      <c r="A380" s="24"/>
      <c r="B380" s="14"/>
      <c r="C380" s="60"/>
      <c r="D380" s="60"/>
      <c r="E380" s="14"/>
      <c r="F380" s="25"/>
      <c r="G380" s="37"/>
      <c r="H380" s="46"/>
      <c r="I380" s="16"/>
      <c r="J380" s="95"/>
      <c r="K380" s="33"/>
      <c r="L380" s="50"/>
      <c r="M380" s="16"/>
      <c r="N380" s="91"/>
    </row>
    <row r="381" spans="1:14" ht="15.75" customHeight="1" x14ac:dyDescent="0.2">
      <c r="A381" s="24"/>
      <c r="B381" s="14"/>
      <c r="C381" s="60"/>
      <c r="D381" s="60"/>
      <c r="E381" s="14"/>
      <c r="F381" s="25"/>
      <c r="G381" s="37"/>
      <c r="H381" s="46"/>
      <c r="I381" s="16"/>
      <c r="J381" s="95"/>
      <c r="K381" s="33"/>
      <c r="L381" s="50"/>
      <c r="M381" s="16"/>
      <c r="N381" s="91"/>
    </row>
    <row r="382" spans="1:14" ht="15.75" customHeight="1" x14ac:dyDescent="0.2">
      <c r="A382" s="24"/>
      <c r="B382" s="14"/>
      <c r="C382" s="60"/>
      <c r="D382" s="60"/>
      <c r="E382" s="14"/>
      <c r="F382" s="25"/>
      <c r="G382" s="37"/>
      <c r="H382" s="46"/>
      <c r="I382" s="16"/>
      <c r="J382" s="95"/>
      <c r="K382" s="33"/>
      <c r="L382" s="50"/>
      <c r="M382" s="16"/>
      <c r="N382" s="91"/>
    </row>
    <row r="383" spans="1:14" ht="15.75" customHeight="1" x14ac:dyDescent="0.2">
      <c r="A383" s="24"/>
      <c r="B383" s="14"/>
      <c r="C383" s="60"/>
      <c r="D383" s="60"/>
      <c r="E383" s="14"/>
      <c r="F383" s="25"/>
      <c r="G383" s="37"/>
      <c r="H383" s="46"/>
      <c r="I383" s="16"/>
      <c r="J383" s="95"/>
      <c r="K383" s="33"/>
      <c r="L383" s="50"/>
      <c r="M383" s="16"/>
      <c r="N383" s="91"/>
    </row>
    <row r="384" spans="1:14" ht="15.75" customHeight="1" x14ac:dyDescent="0.2">
      <c r="A384" s="24"/>
      <c r="B384" s="14"/>
      <c r="C384" s="60"/>
      <c r="D384" s="60"/>
      <c r="E384" s="14"/>
      <c r="F384" s="25"/>
      <c r="G384" s="37"/>
      <c r="H384" s="46"/>
      <c r="I384" s="16"/>
      <c r="J384" s="95"/>
      <c r="K384" s="33"/>
      <c r="L384" s="50"/>
      <c r="M384" s="16"/>
      <c r="N384" s="91"/>
    </row>
    <row r="385" spans="1:14" ht="15.75" customHeight="1" x14ac:dyDescent="0.2">
      <c r="A385" s="24"/>
      <c r="B385" s="14"/>
      <c r="C385" s="60"/>
      <c r="D385" s="60"/>
      <c r="E385" s="14"/>
      <c r="F385" s="25"/>
      <c r="G385" s="37"/>
      <c r="H385" s="46"/>
      <c r="I385" s="16"/>
      <c r="J385" s="95"/>
      <c r="K385" s="33"/>
      <c r="L385" s="50"/>
      <c r="M385" s="16"/>
      <c r="N385" s="91"/>
    </row>
    <row r="386" spans="1:14" ht="15.75" customHeight="1" x14ac:dyDescent="0.2">
      <c r="A386" s="24"/>
      <c r="B386" s="14"/>
      <c r="C386" s="60"/>
      <c r="D386" s="60"/>
      <c r="E386" s="14"/>
      <c r="F386" s="25"/>
      <c r="G386" s="37"/>
      <c r="H386" s="46"/>
      <c r="I386" s="16"/>
      <c r="J386" s="95"/>
      <c r="K386" s="33"/>
      <c r="L386" s="50"/>
      <c r="M386" s="16"/>
      <c r="N386" s="91"/>
    </row>
    <row r="387" spans="1:14" ht="15.75" customHeight="1" x14ac:dyDescent="0.2">
      <c r="A387" s="24"/>
      <c r="B387" s="14"/>
      <c r="C387" s="60"/>
      <c r="D387" s="60"/>
      <c r="E387" s="14"/>
      <c r="F387" s="25"/>
      <c r="G387" s="37"/>
      <c r="H387" s="46"/>
      <c r="I387" s="16"/>
      <c r="J387" s="95"/>
      <c r="K387" s="33"/>
      <c r="L387" s="50"/>
      <c r="M387" s="16"/>
      <c r="N387" s="91"/>
    </row>
    <row r="388" spans="1:14" ht="15.75" customHeight="1" x14ac:dyDescent="0.2">
      <c r="A388" s="24"/>
      <c r="B388" s="14"/>
      <c r="C388" s="60"/>
      <c r="D388" s="60"/>
      <c r="E388" s="14"/>
      <c r="F388" s="25"/>
      <c r="G388" s="37"/>
      <c r="H388" s="46"/>
      <c r="I388" s="16"/>
      <c r="J388" s="95"/>
      <c r="K388" s="33"/>
      <c r="L388" s="50"/>
      <c r="M388" s="16"/>
      <c r="N388" s="91"/>
    </row>
    <row r="389" spans="1:14" ht="15.75" customHeight="1" x14ac:dyDescent="0.2">
      <c r="A389" s="24"/>
      <c r="B389" s="14"/>
      <c r="C389" s="60"/>
      <c r="D389" s="60"/>
      <c r="E389" s="14"/>
      <c r="F389" s="25"/>
      <c r="G389" s="37"/>
      <c r="H389" s="46"/>
      <c r="I389" s="16"/>
      <c r="J389" s="95"/>
      <c r="K389" s="33"/>
      <c r="L389" s="50"/>
      <c r="M389" s="16"/>
      <c r="N389" s="91"/>
    </row>
    <row r="390" spans="1:14" ht="15.75" customHeight="1" x14ac:dyDescent="0.2">
      <c r="A390" s="24"/>
      <c r="B390" s="14"/>
      <c r="C390" s="60"/>
      <c r="D390" s="60"/>
      <c r="E390" s="14"/>
      <c r="F390" s="25"/>
      <c r="G390" s="37"/>
      <c r="H390" s="46"/>
      <c r="I390" s="16"/>
      <c r="J390" s="95"/>
      <c r="K390" s="33"/>
      <c r="L390" s="50"/>
      <c r="M390" s="16"/>
      <c r="N390" s="91"/>
    </row>
    <row r="391" spans="1:14" ht="15.75" customHeight="1" x14ac:dyDescent="0.2">
      <c r="A391" s="24"/>
      <c r="B391" s="14"/>
      <c r="C391" s="60"/>
      <c r="D391" s="60"/>
      <c r="E391" s="14"/>
      <c r="F391" s="25"/>
      <c r="G391" s="37"/>
      <c r="H391" s="46"/>
      <c r="I391" s="16"/>
      <c r="J391" s="95"/>
      <c r="K391" s="33"/>
      <c r="L391" s="50"/>
      <c r="M391" s="16"/>
      <c r="N391" s="91"/>
    </row>
    <row r="392" spans="1:14" ht="15.75" customHeight="1" x14ac:dyDescent="0.2">
      <c r="A392" s="24"/>
      <c r="B392" s="14"/>
      <c r="C392" s="60"/>
      <c r="D392" s="60"/>
      <c r="E392" s="14"/>
      <c r="F392" s="25"/>
      <c r="G392" s="37"/>
      <c r="H392" s="46"/>
      <c r="I392" s="16"/>
      <c r="J392" s="95"/>
      <c r="K392" s="33"/>
      <c r="L392" s="50"/>
      <c r="M392" s="16"/>
      <c r="N392" s="91"/>
    </row>
    <row r="393" spans="1:14" ht="15.75" customHeight="1" x14ac:dyDescent="0.2">
      <c r="A393" s="24"/>
      <c r="B393" s="14"/>
      <c r="C393" s="60"/>
      <c r="D393" s="60"/>
      <c r="E393" s="14"/>
      <c r="F393" s="25"/>
      <c r="G393" s="37"/>
      <c r="H393" s="46"/>
      <c r="I393" s="16"/>
      <c r="J393" s="95"/>
      <c r="K393" s="33"/>
      <c r="L393" s="50"/>
      <c r="M393" s="16"/>
      <c r="N393" s="91"/>
    </row>
    <row r="394" spans="1:14" ht="15.75" customHeight="1" x14ac:dyDescent="0.2">
      <c r="A394" s="24"/>
      <c r="B394" s="14"/>
      <c r="C394" s="60"/>
      <c r="D394" s="60"/>
      <c r="E394" s="14"/>
      <c r="F394" s="25"/>
      <c r="G394" s="37"/>
      <c r="H394" s="46"/>
      <c r="I394" s="16"/>
      <c r="J394" s="95"/>
      <c r="K394" s="33"/>
      <c r="L394" s="50"/>
      <c r="M394" s="16"/>
      <c r="N394" s="91"/>
    </row>
    <row r="395" spans="1:14" ht="15.75" customHeight="1" x14ac:dyDescent="0.2">
      <c r="A395" s="24"/>
      <c r="B395" s="14"/>
      <c r="C395" s="60"/>
      <c r="D395" s="60"/>
      <c r="E395" s="14"/>
      <c r="F395" s="25"/>
      <c r="G395" s="37"/>
      <c r="H395" s="46"/>
      <c r="I395" s="16"/>
      <c r="J395" s="95"/>
      <c r="K395" s="33"/>
      <c r="L395" s="50"/>
      <c r="M395" s="16"/>
      <c r="N395" s="91"/>
    </row>
    <row r="396" spans="1:14" ht="15.75" customHeight="1" x14ac:dyDescent="0.2">
      <c r="A396" s="24"/>
      <c r="B396" s="14"/>
      <c r="C396" s="60"/>
      <c r="D396" s="60"/>
      <c r="E396" s="14"/>
      <c r="F396" s="25"/>
      <c r="G396" s="37"/>
      <c r="H396" s="46"/>
      <c r="I396" s="16"/>
      <c r="J396" s="95"/>
      <c r="K396" s="33"/>
      <c r="L396" s="50"/>
      <c r="M396" s="16"/>
      <c r="N396" s="91"/>
    </row>
    <row r="397" spans="1:14" ht="15.75" customHeight="1" x14ac:dyDescent="0.2">
      <c r="A397" s="24"/>
      <c r="B397" s="14"/>
      <c r="C397" s="60"/>
      <c r="D397" s="60"/>
      <c r="E397" s="14"/>
      <c r="F397" s="25"/>
      <c r="G397" s="37"/>
      <c r="H397" s="46"/>
      <c r="I397" s="16"/>
      <c r="J397" s="95"/>
      <c r="K397" s="33"/>
      <c r="L397" s="50"/>
      <c r="M397" s="16"/>
      <c r="N397" s="91"/>
    </row>
    <row r="398" spans="1:14" ht="15.75" customHeight="1" x14ac:dyDescent="0.2">
      <c r="A398" s="24"/>
      <c r="B398" s="14"/>
      <c r="C398" s="60"/>
      <c r="D398" s="60"/>
      <c r="E398" s="14"/>
      <c r="F398" s="25"/>
      <c r="G398" s="37"/>
      <c r="H398" s="46"/>
      <c r="I398" s="16"/>
      <c r="J398" s="95"/>
      <c r="K398" s="33"/>
      <c r="L398" s="50"/>
      <c r="M398" s="16"/>
      <c r="N398" s="91"/>
    </row>
    <row r="399" spans="1:14" ht="15.75" customHeight="1" x14ac:dyDescent="0.2">
      <c r="A399" s="24"/>
      <c r="B399" s="14"/>
      <c r="C399" s="60"/>
      <c r="D399" s="60"/>
      <c r="E399" s="14"/>
      <c r="F399" s="25"/>
      <c r="G399" s="37"/>
      <c r="H399" s="46"/>
      <c r="I399" s="16"/>
      <c r="J399" s="95"/>
      <c r="K399" s="33"/>
      <c r="L399" s="50"/>
      <c r="M399" s="16"/>
      <c r="N399" s="91"/>
    </row>
    <row r="400" spans="1:14" ht="15.75" customHeight="1" x14ac:dyDescent="0.2">
      <c r="A400" s="24"/>
      <c r="B400" s="14"/>
      <c r="C400" s="60"/>
      <c r="D400" s="60"/>
      <c r="E400" s="14"/>
      <c r="F400" s="25"/>
      <c r="G400" s="37"/>
      <c r="H400" s="46"/>
      <c r="I400" s="16"/>
      <c r="J400" s="95"/>
      <c r="K400" s="33"/>
      <c r="L400" s="50"/>
      <c r="M400" s="16"/>
      <c r="N400" s="91"/>
    </row>
    <row r="401" spans="1:14" ht="15.75" customHeight="1" x14ac:dyDescent="0.2">
      <c r="A401" s="24"/>
      <c r="B401" s="14"/>
      <c r="C401" s="60"/>
      <c r="D401" s="60"/>
      <c r="E401" s="14"/>
      <c r="F401" s="25"/>
      <c r="G401" s="37"/>
      <c r="H401" s="46"/>
      <c r="I401" s="16"/>
      <c r="J401" s="95"/>
      <c r="K401" s="33"/>
      <c r="L401" s="50"/>
      <c r="M401" s="16"/>
      <c r="N401" s="91"/>
    </row>
    <row r="402" spans="1:14" ht="15.75" customHeight="1" x14ac:dyDescent="0.2">
      <c r="A402" s="24"/>
      <c r="B402" s="14"/>
      <c r="C402" s="60"/>
      <c r="D402" s="60"/>
      <c r="E402" s="14"/>
      <c r="F402" s="25"/>
      <c r="G402" s="37"/>
      <c r="H402" s="46"/>
      <c r="I402" s="16"/>
      <c r="J402" s="95"/>
      <c r="K402" s="33"/>
      <c r="L402" s="50"/>
      <c r="M402" s="16"/>
      <c r="N402" s="91"/>
    </row>
    <row r="403" spans="1:14" ht="15.75" customHeight="1" x14ac:dyDescent="0.2">
      <c r="A403" s="24"/>
      <c r="B403" s="14"/>
      <c r="C403" s="60"/>
      <c r="D403" s="60"/>
      <c r="E403" s="14"/>
      <c r="F403" s="25"/>
      <c r="G403" s="37"/>
      <c r="H403" s="46"/>
      <c r="I403" s="16"/>
      <c r="J403" s="95"/>
      <c r="K403" s="33"/>
      <c r="L403" s="50"/>
      <c r="M403" s="16"/>
      <c r="N403" s="91"/>
    </row>
    <row r="404" spans="1:14" ht="15.75" customHeight="1" x14ac:dyDescent="0.2">
      <c r="A404" s="24"/>
      <c r="B404" s="14"/>
      <c r="C404" s="60"/>
      <c r="D404" s="60"/>
      <c r="E404" s="14"/>
      <c r="F404" s="25"/>
      <c r="G404" s="37"/>
      <c r="H404" s="46"/>
      <c r="I404" s="16"/>
      <c r="J404" s="95"/>
      <c r="K404" s="33"/>
      <c r="L404" s="50"/>
      <c r="M404" s="16"/>
      <c r="N404" s="91"/>
    </row>
    <row r="405" spans="1:14" ht="15.75" customHeight="1" x14ac:dyDescent="0.2">
      <c r="A405" s="24"/>
      <c r="B405" s="14"/>
      <c r="C405" s="60"/>
      <c r="D405" s="60"/>
      <c r="E405" s="14"/>
      <c r="F405" s="25"/>
      <c r="G405" s="37"/>
      <c r="H405" s="46"/>
      <c r="I405" s="16"/>
      <c r="J405" s="95"/>
      <c r="K405" s="33"/>
      <c r="L405" s="50"/>
      <c r="M405" s="16"/>
      <c r="N405" s="91"/>
    </row>
    <row r="406" spans="1:14" ht="15.75" customHeight="1" x14ac:dyDescent="0.2">
      <c r="A406" s="24"/>
      <c r="B406" s="14"/>
      <c r="C406" s="60"/>
      <c r="D406" s="60"/>
      <c r="E406" s="14"/>
      <c r="F406" s="25"/>
      <c r="G406" s="37"/>
      <c r="H406" s="46"/>
      <c r="I406" s="45"/>
      <c r="J406" s="95"/>
      <c r="K406" s="33"/>
      <c r="L406" s="50"/>
      <c r="M406" s="45"/>
      <c r="N406" s="91"/>
    </row>
    <row r="407" spans="1:14" ht="15.75" customHeight="1" x14ac:dyDescent="0.2">
      <c r="A407" s="24"/>
      <c r="B407" s="14"/>
      <c r="C407" s="60"/>
      <c r="D407" s="60"/>
      <c r="E407" s="14"/>
      <c r="F407" s="25"/>
      <c r="G407" s="37"/>
      <c r="H407" s="46"/>
      <c r="I407" s="45"/>
      <c r="J407" s="95"/>
      <c r="K407" s="33"/>
      <c r="L407" s="50"/>
      <c r="M407" s="45"/>
      <c r="N407" s="91"/>
    </row>
    <row r="408" spans="1:14" ht="15.75" customHeight="1" x14ac:dyDescent="0.2">
      <c r="A408" s="24"/>
      <c r="B408" s="14"/>
      <c r="C408" s="60"/>
      <c r="D408" s="60"/>
      <c r="E408" s="14"/>
      <c r="F408" s="25"/>
      <c r="G408" s="37"/>
      <c r="H408" s="46"/>
      <c r="I408" s="16"/>
      <c r="J408" s="95"/>
      <c r="K408" s="33"/>
      <c r="L408" s="50"/>
      <c r="M408" s="16"/>
      <c r="N408" s="91"/>
    </row>
    <row r="409" spans="1:14" ht="15.75" customHeight="1" x14ac:dyDescent="0.2">
      <c r="A409" s="24"/>
      <c r="B409" s="14"/>
      <c r="C409" s="60"/>
      <c r="D409" s="60"/>
      <c r="E409" s="14"/>
      <c r="F409" s="25"/>
      <c r="G409" s="37"/>
      <c r="H409" s="46"/>
      <c r="I409" s="16"/>
      <c r="J409" s="95"/>
      <c r="K409" s="33"/>
      <c r="L409" s="50"/>
      <c r="M409" s="16"/>
      <c r="N409" s="91"/>
    </row>
    <row r="410" spans="1:14" ht="15.75" customHeight="1" x14ac:dyDescent="0.2">
      <c r="A410" s="24"/>
      <c r="B410" s="14"/>
      <c r="C410" s="60"/>
      <c r="D410" s="60"/>
      <c r="E410" s="14"/>
      <c r="F410" s="25"/>
      <c r="G410" s="37"/>
      <c r="H410" s="46"/>
      <c r="I410" s="16"/>
      <c r="J410" s="95"/>
      <c r="K410" s="33"/>
      <c r="L410" s="50"/>
      <c r="M410" s="16"/>
      <c r="N410" s="91"/>
    </row>
    <row r="411" spans="1:14" ht="15.75" customHeight="1" x14ac:dyDescent="0.2">
      <c r="A411" s="24"/>
      <c r="B411" s="14"/>
      <c r="C411" s="60"/>
      <c r="D411" s="60"/>
      <c r="E411" s="14"/>
      <c r="F411" s="25"/>
      <c r="G411" s="37"/>
      <c r="H411" s="46"/>
      <c r="I411" s="16"/>
      <c r="J411" s="95"/>
      <c r="K411" s="33"/>
      <c r="L411" s="50"/>
      <c r="M411" s="16"/>
      <c r="N411" s="91"/>
    </row>
    <row r="412" spans="1:14" ht="15.75" customHeight="1" x14ac:dyDescent="0.2">
      <c r="A412" s="24"/>
      <c r="B412" s="14"/>
      <c r="C412" s="60"/>
      <c r="D412" s="60"/>
      <c r="E412" s="14"/>
      <c r="F412" s="25"/>
      <c r="G412" s="37"/>
      <c r="H412" s="46"/>
      <c r="I412" s="16"/>
      <c r="J412" s="95"/>
      <c r="K412" s="33"/>
      <c r="L412" s="50"/>
      <c r="M412" s="16"/>
      <c r="N412" s="91"/>
    </row>
    <row r="413" spans="1:14" ht="15.75" customHeight="1" x14ac:dyDescent="0.2">
      <c r="A413" s="24"/>
      <c r="B413" s="14"/>
      <c r="C413" s="60"/>
      <c r="D413" s="60"/>
      <c r="E413" s="14"/>
      <c r="F413" s="25"/>
      <c r="G413" s="37"/>
      <c r="H413" s="46"/>
      <c r="I413" s="16"/>
      <c r="J413" s="95"/>
      <c r="K413" s="33"/>
      <c r="L413" s="50"/>
      <c r="M413" s="16"/>
      <c r="N413" s="91"/>
    </row>
    <row r="414" spans="1:14" ht="15.75" customHeight="1" x14ac:dyDescent="0.2">
      <c r="A414" s="24"/>
      <c r="B414" s="14"/>
      <c r="C414" s="60"/>
      <c r="D414" s="60"/>
      <c r="E414" s="14"/>
      <c r="F414" s="25"/>
      <c r="G414" s="37"/>
      <c r="H414" s="46"/>
      <c r="I414" s="16"/>
      <c r="J414" s="95"/>
      <c r="K414" s="33"/>
      <c r="L414" s="50"/>
      <c r="M414" s="16"/>
      <c r="N414" s="91"/>
    </row>
    <row r="415" spans="1:14" ht="15.75" customHeight="1" x14ac:dyDescent="0.2">
      <c r="A415" s="24"/>
      <c r="B415" s="14"/>
      <c r="C415" s="60"/>
      <c r="D415" s="60"/>
      <c r="E415" s="14"/>
      <c r="F415" s="25"/>
      <c r="G415" s="37"/>
      <c r="H415" s="46"/>
      <c r="I415" s="16"/>
      <c r="J415" s="95"/>
      <c r="K415" s="33"/>
      <c r="L415" s="50"/>
      <c r="M415" s="16"/>
      <c r="N415" s="91"/>
    </row>
    <row r="416" spans="1:14" ht="15.75" customHeight="1" x14ac:dyDescent="0.2">
      <c r="A416" s="24"/>
      <c r="B416" s="14"/>
      <c r="C416" s="60"/>
      <c r="D416" s="60"/>
      <c r="E416" s="14"/>
      <c r="F416" s="25"/>
      <c r="G416" s="37"/>
      <c r="H416" s="46"/>
      <c r="I416" s="16"/>
      <c r="J416" s="95"/>
      <c r="K416" s="33"/>
      <c r="L416" s="50"/>
      <c r="M416" s="16"/>
      <c r="N416" s="91"/>
    </row>
    <row r="417" spans="1:14" ht="15.75" customHeight="1" x14ac:dyDescent="0.2">
      <c r="A417" s="24"/>
      <c r="B417" s="14"/>
      <c r="C417" s="60"/>
      <c r="D417" s="60"/>
      <c r="E417" s="14"/>
      <c r="F417" s="26"/>
      <c r="G417" s="38"/>
      <c r="H417" s="47"/>
      <c r="I417" s="17"/>
      <c r="J417" s="97"/>
      <c r="K417" s="34"/>
      <c r="L417" s="51"/>
      <c r="M417" s="17"/>
      <c r="N417" s="92"/>
    </row>
    <row r="418" spans="1:14" ht="15.75" customHeight="1" x14ac:dyDescent="0.2">
      <c r="A418" s="24"/>
      <c r="B418" s="14"/>
      <c r="C418" s="60"/>
      <c r="D418" s="60"/>
      <c r="E418" s="14"/>
      <c r="F418" s="26"/>
      <c r="G418" s="38"/>
      <c r="H418" s="47"/>
      <c r="I418" s="17"/>
      <c r="J418" s="97"/>
      <c r="K418" s="34"/>
      <c r="L418" s="51"/>
      <c r="M418" s="17"/>
      <c r="N418" s="92"/>
    </row>
    <row r="419" spans="1:14" ht="15.75" customHeight="1" x14ac:dyDescent="0.2">
      <c r="A419" s="24"/>
      <c r="B419" s="14"/>
      <c r="C419" s="60"/>
      <c r="D419" s="60"/>
      <c r="E419" s="14"/>
      <c r="F419" s="26"/>
      <c r="G419" s="38"/>
      <c r="H419" s="47"/>
      <c r="I419" s="17"/>
      <c r="J419" s="97"/>
      <c r="K419" s="34"/>
      <c r="L419" s="51"/>
      <c r="M419" s="17"/>
      <c r="N419" s="92"/>
    </row>
    <row r="420" spans="1:14" ht="15.75" customHeight="1" x14ac:dyDescent="0.2">
      <c r="A420" s="24"/>
      <c r="B420" s="14"/>
      <c r="C420" s="60"/>
      <c r="D420" s="60"/>
      <c r="E420" s="14"/>
      <c r="F420" s="26"/>
      <c r="G420" s="38"/>
      <c r="H420" s="47"/>
      <c r="I420" s="17"/>
      <c r="J420" s="97"/>
      <c r="K420" s="34"/>
      <c r="L420" s="51"/>
      <c r="M420" s="17"/>
      <c r="N420" s="92"/>
    </row>
    <row r="421" spans="1:14" ht="15.75" customHeight="1" x14ac:dyDescent="0.2">
      <c r="A421" s="24"/>
      <c r="B421" s="14"/>
      <c r="C421" s="60"/>
      <c r="D421" s="60"/>
      <c r="E421" s="14"/>
      <c r="F421" s="26"/>
      <c r="G421" s="38"/>
      <c r="H421" s="47"/>
      <c r="I421" s="17"/>
      <c r="J421" s="97"/>
      <c r="K421" s="34"/>
      <c r="L421" s="51"/>
      <c r="M421" s="17"/>
      <c r="N421" s="92"/>
    </row>
    <row r="422" spans="1:14" ht="15.75" customHeight="1" x14ac:dyDescent="0.2">
      <c r="A422" s="24"/>
      <c r="B422" s="14"/>
      <c r="C422" s="60"/>
      <c r="D422" s="60"/>
      <c r="E422" s="14"/>
      <c r="F422" s="26"/>
      <c r="G422" s="38"/>
      <c r="H422" s="47"/>
      <c r="I422" s="17"/>
      <c r="J422" s="97"/>
      <c r="K422" s="34"/>
      <c r="L422" s="51"/>
      <c r="M422" s="17"/>
      <c r="N422" s="92"/>
    </row>
    <row r="423" spans="1:14" ht="15.75" customHeight="1" x14ac:dyDescent="0.2">
      <c r="A423" s="24"/>
      <c r="B423" s="14"/>
      <c r="C423" s="60"/>
      <c r="D423" s="60"/>
      <c r="E423" s="14"/>
      <c r="F423" s="26"/>
      <c r="G423" s="38"/>
      <c r="H423" s="47"/>
      <c r="I423" s="17"/>
      <c r="J423" s="97"/>
      <c r="K423" s="34"/>
      <c r="L423" s="51"/>
      <c r="M423" s="17"/>
      <c r="N423" s="92"/>
    </row>
    <row r="424" spans="1:14" ht="15.75" customHeight="1" x14ac:dyDescent="0.2">
      <c r="A424" s="24"/>
      <c r="B424" s="14"/>
      <c r="C424" s="60"/>
      <c r="D424" s="60"/>
      <c r="E424" s="14"/>
      <c r="F424" s="26"/>
      <c r="G424" s="38"/>
      <c r="H424" s="47"/>
      <c r="I424" s="17"/>
      <c r="J424" s="97"/>
      <c r="K424" s="34"/>
      <c r="L424" s="51"/>
      <c r="M424" s="17"/>
      <c r="N424" s="92"/>
    </row>
    <row r="425" spans="1:14" ht="15.75" customHeight="1" x14ac:dyDescent="0.2">
      <c r="A425" s="24"/>
      <c r="B425" s="14"/>
      <c r="C425" s="60"/>
      <c r="D425" s="60"/>
      <c r="E425" s="14"/>
      <c r="F425" s="26"/>
      <c r="G425" s="38"/>
      <c r="H425" s="47"/>
      <c r="I425" s="17"/>
      <c r="J425" s="97"/>
      <c r="K425" s="34"/>
      <c r="L425" s="51"/>
      <c r="M425" s="17"/>
      <c r="N425" s="92"/>
    </row>
    <row r="426" spans="1:14" ht="15.75" customHeight="1" x14ac:dyDescent="0.2">
      <c r="A426" s="24"/>
      <c r="B426" s="14"/>
      <c r="C426" s="60"/>
      <c r="D426" s="60"/>
      <c r="E426" s="14"/>
      <c r="F426" s="26"/>
      <c r="G426" s="37"/>
      <c r="H426" s="46"/>
      <c r="I426" s="16"/>
      <c r="J426" s="95"/>
      <c r="K426" s="33"/>
      <c r="L426" s="50"/>
      <c r="M426" s="16"/>
      <c r="N426" s="91"/>
    </row>
    <row r="427" spans="1:14" ht="15.75" customHeight="1" x14ac:dyDescent="0.2">
      <c r="A427" s="24"/>
      <c r="B427" s="14"/>
      <c r="C427" s="60"/>
      <c r="D427" s="60"/>
      <c r="E427" s="14"/>
      <c r="F427" s="26"/>
      <c r="G427" s="37"/>
      <c r="H427" s="46"/>
      <c r="I427" s="16"/>
      <c r="J427" s="95"/>
      <c r="K427" s="33"/>
      <c r="L427" s="50"/>
      <c r="M427" s="16"/>
      <c r="N427" s="91"/>
    </row>
    <row r="428" spans="1:14" ht="15.75" customHeight="1" x14ac:dyDescent="0.2">
      <c r="A428" s="24"/>
      <c r="B428" s="14"/>
      <c r="C428" s="60"/>
      <c r="D428" s="60"/>
      <c r="E428" s="14"/>
      <c r="F428" s="26"/>
      <c r="G428" s="37"/>
      <c r="H428" s="46"/>
      <c r="I428" s="16"/>
      <c r="J428" s="95"/>
      <c r="K428" s="33"/>
      <c r="L428" s="50"/>
      <c r="M428" s="16"/>
      <c r="N428" s="91"/>
    </row>
    <row r="429" spans="1:14" ht="15.75" customHeight="1" x14ac:dyDescent="0.2">
      <c r="A429" s="24"/>
      <c r="B429" s="14"/>
      <c r="C429" s="60"/>
      <c r="D429" s="60"/>
      <c r="E429" s="14"/>
      <c r="F429" s="26"/>
      <c r="G429" s="37"/>
      <c r="H429" s="46"/>
      <c r="I429" s="16"/>
      <c r="J429" s="95"/>
      <c r="K429" s="33"/>
      <c r="L429" s="50"/>
      <c r="M429" s="16"/>
      <c r="N429" s="91"/>
    </row>
    <row r="430" spans="1:14" ht="15.75" customHeight="1" x14ac:dyDescent="0.2">
      <c r="A430" s="24"/>
      <c r="B430" s="14"/>
      <c r="C430" s="60"/>
      <c r="D430" s="60"/>
      <c r="E430" s="14"/>
      <c r="F430" s="26"/>
      <c r="G430" s="37"/>
      <c r="H430" s="46"/>
      <c r="I430" s="16"/>
      <c r="J430" s="95"/>
      <c r="K430" s="33"/>
      <c r="L430" s="50"/>
      <c r="M430" s="16"/>
      <c r="N430" s="91"/>
    </row>
    <row r="431" spans="1:14" ht="15.75" customHeight="1" x14ac:dyDescent="0.2">
      <c r="A431" s="24"/>
      <c r="B431" s="14"/>
      <c r="C431" s="60"/>
      <c r="D431" s="60"/>
      <c r="E431" s="14"/>
      <c r="F431" s="26"/>
      <c r="G431" s="37"/>
      <c r="H431" s="46"/>
      <c r="I431" s="16"/>
      <c r="J431" s="95"/>
      <c r="K431" s="33"/>
      <c r="L431" s="50"/>
      <c r="M431" s="16"/>
      <c r="N431" s="91"/>
    </row>
    <row r="432" spans="1:14" ht="15.75" customHeight="1" x14ac:dyDescent="0.2">
      <c r="A432" s="24"/>
      <c r="B432" s="14"/>
      <c r="C432" s="60"/>
      <c r="D432" s="60"/>
      <c r="E432" s="14"/>
      <c r="F432" s="26"/>
      <c r="G432" s="37"/>
      <c r="H432" s="46"/>
      <c r="I432" s="16"/>
      <c r="J432" s="95"/>
      <c r="K432" s="33"/>
      <c r="L432" s="50"/>
      <c r="M432" s="16"/>
      <c r="N432" s="91"/>
    </row>
    <row r="433" spans="1:14" ht="15.75" customHeight="1" x14ac:dyDescent="0.2">
      <c r="A433" s="24"/>
      <c r="B433" s="14"/>
      <c r="C433" s="60"/>
      <c r="D433" s="60"/>
      <c r="E433" s="14"/>
      <c r="F433" s="26"/>
      <c r="G433" s="37"/>
      <c r="H433" s="46"/>
      <c r="I433" s="16"/>
      <c r="J433" s="95"/>
      <c r="K433" s="33"/>
      <c r="L433" s="50"/>
      <c r="M433" s="16"/>
      <c r="N433" s="91"/>
    </row>
    <row r="434" spans="1:14" ht="15.75" customHeight="1" x14ac:dyDescent="0.2">
      <c r="A434" s="24"/>
      <c r="B434" s="14"/>
      <c r="C434" s="60"/>
      <c r="D434" s="60"/>
      <c r="E434" s="14"/>
      <c r="F434" s="26"/>
      <c r="G434" s="37"/>
      <c r="H434" s="46"/>
      <c r="I434" s="16"/>
      <c r="J434" s="95"/>
      <c r="K434" s="33"/>
      <c r="L434" s="50"/>
      <c r="M434" s="16"/>
      <c r="N434" s="91"/>
    </row>
    <row r="435" spans="1:14" ht="15.75" customHeight="1" x14ac:dyDescent="0.2">
      <c r="A435" s="24"/>
      <c r="B435" s="14"/>
      <c r="C435" s="60"/>
      <c r="D435" s="60"/>
      <c r="E435" s="14"/>
      <c r="F435" s="26"/>
      <c r="G435" s="37"/>
      <c r="H435" s="46"/>
      <c r="I435" s="16"/>
      <c r="J435" s="95"/>
      <c r="K435" s="33"/>
      <c r="L435" s="50"/>
      <c r="M435" s="16"/>
      <c r="N435" s="91"/>
    </row>
    <row r="436" spans="1:14" ht="15.75" customHeight="1" x14ac:dyDescent="0.2">
      <c r="A436" s="24"/>
      <c r="B436" s="14"/>
      <c r="C436" s="60"/>
      <c r="D436" s="60"/>
      <c r="E436" s="14"/>
      <c r="F436" s="26"/>
      <c r="G436" s="37"/>
      <c r="H436" s="46"/>
      <c r="I436" s="16"/>
      <c r="J436" s="95"/>
      <c r="K436" s="33"/>
      <c r="L436" s="50"/>
      <c r="M436" s="16"/>
      <c r="N436" s="91"/>
    </row>
    <row r="437" spans="1:14" ht="15.75" customHeight="1" x14ac:dyDescent="0.2">
      <c r="A437" s="24"/>
      <c r="B437" s="14"/>
      <c r="C437" s="60"/>
      <c r="D437" s="60"/>
      <c r="E437" s="14"/>
      <c r="F437" s="26"/>
      <c r="G437" s="37"/>
      <c r="H437" s="46"/>
      <c r="I437" s="16"/>
      <c r="J437" s="95"/>
      <c r="K437" s="33"/>
      <c r="L437" s="50"/>
      <c r="M437" s="16"/>
      <c r="N437" s="91"/>
    </row>
    <row r="438" spans="1:14" ht="15.75" customHeight="1" x14ac:dyDescent="0.2">
      <c r="A438" s="24"/>
      <c r="B438" s="14"/>
      <c r="C438" s="60"/>
      <c r="D438" s="60"/>
      <c r="E438" s="14"/>
      <c r="F438" s="26"/>
      <c r="G438" s="37"/>
      <c r="H438" s="46"/>
      <c r="I438" s="16"/>
      <c r="J438" s="95"/>
      <c r="K438" s="33"/>
      <c r="L438" s="50"/>
      <c r="M438" s="16"/>
      <c r="N438" s="91"/>
    </row>
    <row r="439" spans="1:14" ht="15.75" customHeight="1" thickBot="1" x14ac:dyDescent="0.25">
      <c r="A439" s="27"/>
      <c r="B439" s="28"/>
      <c r="C439" s="62"/>
      <c r="D439" s="62"/>
      <c r="E439" s="28"/>
      <c r="F439" s="29"/>
      <c r="G439" s="39"/>
      <c r="H439" s="48"/>
      <c r="I439" s="40"/>
      <c r="J439" s="98"/>
      <c r="K439" s="35"/>
      <c r="L439" s="52"/>
      <c r="M439" s="40"/>
      <c r="N439" s="93"/>
    </row>
    <row r="440" spans="1:14" ht="15.75" hidden="1" customHeight="1" x14ac:dyDescent="0.2">
      <c r="N440" s="18"/>
    </row>
    <row r="441" spans="1:14" ht="15.75" hidden="1" customHeight="1" x14ac:dyDescent="0.2"/>
    <row r="442" spans="1:14" ht="15.75" hidden="1" customHeight="1" x14ac:dyDescent="0.2"/>
    <row r="443" spans="1:14" ht="15.75" hidden="1" customHeight="1" x14ac:dyDescent="0.2"/>
    <row r="444" spans="1:14" ht="15.75" hidden="1" customHeight="1" x14ac:dyDescent="0.2"/>
    <row r="445" spans="1:14" ht="15.75" hidden="1" customHeight="1" x14ac:dyDescent="0.2"/>
    <row r="446" spans="1:14" ht="15.75" hidden="1" customHeight="1" x14ac:dyDescent="0.2"/>
    <row r="447" spans="1:14" ht="15.75" hidden="1" customHeight="1" x14ac:dyDescent="0.2"/>
    <row r="448" spans="1:14" ht="15.75" hidden="1" customHeight="1" x14ac:dyDescent="0.2"/>
    <row r="449" ht="15.75" hidden="1" customHeight="1" x14ac:dyDescent="0.2"/>
    <row r="450" ht="15.75" hidden="1" customHeight="1" x14ac:dyDescent="0.2"/>
    <row r="451" ht="15.75" hidden="1" customHeight="1" x14ac:dyDescent="0.2"/>
    <row r="452" ht="15.75" hidden="1" customHeight="1" x14ac:dyDescent="0.2"/>
    <row r="453" ht="15.75" hidden="1" customHeight="1" x14ac:dyDescent="0.2"/>
    <row r="454" ht="15.75" hidden="1" customHeight="1" x14ac:dyDescent="0.2"/>
    <row r="455" ht="15.75" hidden="1" customHeight="1" x14ac:dyDescent="0.2"/>
    <row r="456" ht="15.75" hidden="1" customHeight="1" x14ac:dyDescent="0.2"/>
    <row r="457" ht="15.75" hidden="1" customHeight="1" x14ac:dyDescent="0.2"/>
    <row r="458" ht="15.75" hidden="1" customHeight="1" x14ac:dyDescent="0.2"/>
    <row r="459" ht="15.75" hidden="1" customHeight="1" x14ac:dyDescent="0.2"/>
    <row r="460" ht="15.75" hidden="1" customHeight="1" x14ac:dyDescent="0.2"/>
    <row r="461" ht="15.75" hidden="1" customHeight="1" x14ac:dyDescent="0.2"/>
    <row r="462" ht="15.75" hidden="1" customHeight="1" x14ac:dyDescent="0.2"/>
    <row r="463" ht="15.75" hidden="1" customHeight="1" x14ac:dyDescent="0.2"/>
    <row r="464" ht="15.75" hidden="1" customHeight="1" x14ac:dyDescent="0.2"/>
    <row r="465" ht="15.75" hidden="1" customHeight="1" x14ac:dyDescent="0.2"/>
    <row r="466" ht="15.75" hidden="1" customHeight="1" x14ac:dyDescent="0.2"/>
    <row r="467" ht="15.75" hidden="1" customHeight="1" x14ac:dyDescent="0.2"/>
    <row r="468" ht="15.75" hidden="1" customHeight="1" x14ac:dyDescent="0.2"/>
    <row r="469" ht="15.75" hidden="1" customHeight="1" x14ac:dyDescent="0.2"/>
    <row r="470" ht="15.75" hidden="1" customHeight="1" x14ac:dyDescent="0.2"/>
    <row r="471" ht="15.75" hidden="1" customHeight="1" x14ac:dyDescent="0.2"/>
    <row r="472" ht="15.75" hidden="1" customHeight="1" x14ac:dyDescent="0.2"/>
    <row r="473" ht="15.75" hidden="1" customHeight="1" x14ac:dyDescent="0.2"/>
    <row r="474" ht="15.75" hidden="1" customHeight="1" x14ac:dyDescent="0.2"/>
    <row r="475" ht="15.75" hidden="1" customHeight="1" x14ac:dyDescent="0.2"/>
    <row r="476" ht="15.75" hidden="1" customHeight="1" x14ac:dyDescent="0.2"/>
    <row r="477" ht="15.75" hidden="1" customHeight="1" x14ac:dyDescent="0.2"/>
    <row r="478" ht="15.75" hidden="1" customHeight="1" x14ac:dyDescent="0.2"/>
    <row r="479" ht="15.75" hidden="1" customHeight="1" x14ac:dyDescent="0.2"/>
    <row r="480" ht="15.75" hidden="1" customHeight="1" x14ac:dyDescent="0.2"/>
    <row r="481" ht="15.75" hidden="1" customHeight="1" x14ac:dyDescent="0.2"/>
    <row r="482" ht="15.75" hidden="1" customHeight="1" x14ac:dyDescent="0.2"/>
    <row r="483" ht="15.75" hidden="1" customHeight="1" x14ac:dyDescent="0.2"/>
    <row r="484" ht="15.75" hidden="1" customHeight="1" x14ac:dyDescent="0.2"/>
    <row r="485" ht="15.75" hidden="1" customHeight="1" x14ac:dyDescent="0.2"/>
    <row r="486" ht="15.75" hidden="1" customHeight="1" x14ac:dyDescent="0.2"/>
    <row r="487" ht="15.75" hidden="1" customHeight="1" x14ac:dyDescent="0.2"/>
    <row r="488" ht="15.75" hidden="1" customHeight="1" x14ac:dyDescent="0.2"/>
    <row r="489" ht="15.75" hidden="1" customHeight="1" x14ac:dyDescent="0.2"/>
    <row r="490" ht="15.75" hidden="1" customHeight="1" x14ac:dyDescent="0.2"/>
    <row r="491" ht="15.75" hidden="1" customHeight="1" x14ac:dyDescent="0.2"/>
    <row r="492" ht="15.75" hidden="1" customHeight="1" x14ac:dyDescent="0.2"/>
    <row r="493" ht="15.75" hidden="1" customHeight="1" x14ac:dyDescent="0.2"/>
    <row r="494" ht="15.75" hidden="1" customHeight="1" x14ac:dyDescent="0.2"/>
    <row r="495" ht="15.75" hidden="1" customHeight="1" x14ac:dyDescent="0.2"/>
    <row r="496" ht="15.75" hidden="1" customHeight="1" x14ac:dyDescent="0.2"/>
    <row r="497" ht="15.75" hidden="1" customHeight="1" x14ac:dyDescent="0.2"/>
    <row r="498" ht="15.75" hidden="1" customHeight="1" x14ac:dyDescent="0.2"/>
    <row r="499" ht="15.75" hidden="1" customHeight="1" x14ac:dyDescent="0.2"/>
    <row r="500" ht="15.75" hidden="1" customHeight="1" x14ac:dyDescent="0.2"/>
    <row r="501" ht="15.75" hidden="1" customHeight="1" x14ac:dyDescent="0.2"/>
    <row r="502" ht="15.75" hidden="1" customHeight="1" x14ac:dyDescent="0.2"/>
    <row r="503" ht="15.75" hidden="1" customHeight="1" x14ac:dyDescent="0.2"/>
    <row r="504" ht="15.75" hidden="1" customHeight="1" x14ac:dyDescent="0.2"/>
    <row r="505" ht="15.75" hidden="1" customHeight="1" x14ac:dyDescent="0.2"/>
    <row r="506" ht="15.75" hidden="1" customHeight="1" x14ac:dyDescent="0.2"/>
    <row r="507" ht="15.75" hidden="1" customHeight="1" x14ac:dyDescent="0.2"/>
    <row r="508" ht="15.75" hidden="1" customHeight="1" x14ac:dyDescent="0.2"/>
    <row r="509" ht="15.75" hidden="1" customHeight="1" x14ac:dyDescent="0.2"/>
    <row r="510" ht="15.75" hidden="1" customHeight="1" x14ac:dyDescent="0.2"/>
    <row r="511" ht="15.75" hidden="1" customHeight="1" x14ac:dyDescent="0.2"/>
    <row r="512" ht="15.75" hidden="1" customHeight="1" x14ac:dyDescent="0.2"/>
    <row r="513" ht="15.75" hidden="1" customHeight="1" x14ac:dyDescent="0.2"/>
    <row r="514" ht="15.75" hidden="1" customHeight="1" x14ac:dyDescent="0.2"/>
    <row r="515" ht="15.75" hidden="1" customHeight="1" x14ac:dyDescent="0.2"/>
    <row r="516" ht="15.75" hidden="1" customHeight="1" x14ac:dyDescent="0.2"/>
    <row r="517" ht="15.75" hidden="1" customHeight="1" x14ac:dyDescent="0.2"/>
    <row r="518" ht="15.75" hidden="1" customHeight="1" x14ac:dyDescent="0.2"/>
    <row r="519" ht="15.75" hidden="1" customHeight="1" x14ac:dyDescent="0.2"/>
    <row r="520" ht="15.75" hidden="1" customHeight="1" x14ac:dyDescent="0.2"/>
    <row r="521" ht="15.75" hidden="1" customHeight="1" x14ac:dyDescent="0.2"/>
    <row r="522" ht="15.75" hidden="1" customHeight="1" x14ac:dyDescent="0.2"/>
    <row r="523" ht="15.75" hidden="1" customHeight="1" x14ac:dyDescent="0.2"/>
    <row r="524" ht="15.75" hidden="1" customHeight="1" x14ac:dyDescent="0.2"/>
    <row r="525" ht="15.75" hidden="1" customHeight="1" x14ac:dyDescent="0.2"/>
    <row r="526" ht="15.75" hidden="1" customHeight="1" x14ac:dyDescent="0.2"/>
    <row r="527" ht="15.75" hidden="1" customHeight="1" x14ac:dyDescent="0.2"/>
    <row r="528" ht="15.75" hidden="1" customHeight="1" x14ac:dyDescent="0.2"/>
    <row r="529" ht="15.75" hidden="1" customHeight="1" x14ac:dyDescent="0.2"/>
    <row r="530" ht="15.75" hidden="1" customHeight="1" x14ac:dyDescent="0.2"/>
    <row r="531" ht="15.75" hidden="1" customHeight="1" x14ac:dyDescent="0.2"/>
    <row r="532" ht="15.75" hidden="1" customHeight="1" x14ac:dyDescent="0.2"/>
    <row r="533" ht="15.75" hidden="1" customHeight="1" x14ac:dyDescent="0.2"/>
    <row r="534" ht="15.75" hidden="1" customHeight="1" x14ac:dyDescent="0.2"/>
    <row r="535" ht="15.75" hidden="1" customHeight="1" x14ac:dyDescent="0.2"/>
    <row r="536" ht="15.75" hidden="1" customHeight="1" x14ac:dyDescent="0.2"/>
    <row r="537" ht="15.75" hidden="1" customHeight="1" x14ac:dyDescent="0.2"/>
    <row r="538" ht="15.75" hidden="1" customHeight="1" x14ac:dyDescent="0.2"/>
    <row r="539" ht="15.75" hidden="1" customHeight="1" x14ac:dyDescent="0.2"/>
    <row r="540" ht="15.75" hidden="1" customHeight="1" x14ac:dyDescent="0.2"/>
    <row r="541" ht="15.75" hidden="1" customHeight="1" x14ac:dyDescent="0.2"/>
    <row r="542" ht="15.75" hidden="1" customHeight="1" x14ac:dyDescent="0.2"/>
    <row r="543" ht="15.75" hidden="1" customHeight="1" x14ac:dyDescent="0.2"/>
    <row r="544" ht="15.75" hidden="1" customHeight="1" x14ac:dyDescent="0.2"/>
    <row r="545" ht="15.75" hidden="1" customHeight="1" x14ac:dyDescent="0.2"/>
    <row r="546" ht="15.75" hidden="1" customHeight="1" x14ac:dyDescent="0.2"/>
    <row r="547" ht="15.75" hidden="1" customHeight="1" x14ac:dyDescent="0.2"/>
    <row r="548" ht="15.75" hidden="1" customHeight="1" x14ac:dyDescent="0.2"/>
    <row r="549" ht="15.75" hidden="1" customHeight="1" x14ac:dyDescent="0.2"/>
    <row r="550" ht="15.75" hidden="1" customHeight="1" x14ac:dyDescent="0.2"/>
    <row r="551" ht="15.75" hidden="1" customHeight="1" x14ac:dyDescent="0.2"/>
    <row r="552" ht="15.75" hidden="1" customHeight="1" x14ac:dyDescent="0.2"/>
    <row r="553" ht="15.75" hidden="1" customHeight="1" x14ac:dyDescent="0.2"/>
    <row r="554" ht="15.75" hidden="1" customHeight="1" x14ac:dyDescent="0.2"/>
    <row r="555" ht="15.75" hidden="1" customHeight="1" x14ac:dyDescent="0.2"/>
    <row r="556" ht="15.75" hidden="1" customHeight="1" x14ac:dyDescent="0.2"/>
    <row r="557" ht="15.75" hidden="1" customHeight="1" x14ac:dyDescent="0.2"/>
    <row r="558" ht="15.75" hidden="1" customHeight="1" x14ac:dyDescent="0.2"/>
    <row r="559" ht="15.75" hidden="1" customHeight="1" x14ac:dyDescent="0.2"/>
    <row r="560" ht="15.75" hidden="1" customHeight="1" x14ac:dyDescent="0.2"/>
    <row r="561" ht="15.75" hidden="1" customHeight="1" x14ac:dyDescent="0.2"/>
    <row r="562" ht="15.75" hidden="1" customHeight="1" x14ac:dyDescent="0.2"/>
    <row r="563" ht="15.75" hidden="1" customHeight="1" x14ac:dyDescent="0.2"/>
    <row r="564" ht="15.75" hidden="1" customHeight="1" x14ac:dyDescent="0.2"/>
    <row r="565" ht="15.75" hidden="1" customHeight="1" x14ac:dyDescent="0.2"/>
    <row r="566" ht="15.75" hidden="1" customHeight="1" x14ac:dyDescent="0.2"/>
    <row r="567" ht="15.75" hidden="1" customHeight="1" x14ac:dyDescent="0.2"/>
    <row r="568" ht="15.75" hidden="1" customHeight="1" x14ac:dyDescent="0.2"/>
    <row r="569" ht="15.75" hidden="1" customHeight="1" x14ac:dyDescent="0.2"/>
    <row r="570" ht="15.75" hidden="1" customHeight="1" x14ac:dyDescent="0.2"/>
    <row r="571" ht="15.75" hidden="1" customHeight="1" x14ac:dyDescent="0.2"/>
    <row r="572" ht="15.75" hidden="1" customHeight="1" x14ac:dyDescent="0.2"/>
    <row r="573" ht="15.75" hidden="1" customHeight="1" x14ac:dyDescent="0.2"/>
    <row r="574" ht="15.75" hidden="1" customHeight="1" x14ac:dyDescent="0.2"/>
    <row r="575" ht="15.75" hidden="1" customHeight="1" x14ac:dyDescent="0.2"/>
    <row r="576" ht="15.75" hidden="1" customHeight="1" x14ac:dyDescent="0.2"/>
    <row r="577" ht="15.75" hidden="1" customHeight="1" x14ac:dyDescent="0.2"/>
    <row r="578" ht="15.75" hidden="1" customHeight="1" x14ac:dyDescent="0.2"/>
    <row r="579" ht="15.75" hidden="1" customHeight="1" x14ac:dyDescent="0.2"/>
    <row r="580" ht="15.75" hidden="1" customHeight="1" x14ac:dyDescent="0.2"/>
    <row r="581" ht="15.75" hidden="1" customHeight="1" x14ac:dyDescent="0.2"/>
    <row r="582" ht="15.75" hidden="1" customHeight="1" x14ac:dyDescent="0.2"/>
    <row r="583" ht="15.75" hidden="1" customHeight="1" x14ac:dyDescent="0.2"/>
    <row r="584" ht="15.75" hidden="1" customHeight="1" x14ac:dyDescent="0.2"/>
    <row r="585" ht="15.75" hidden="1" customHeight="1" x14ac:dyDescent="0.2"/>
    <row r="586" ht="15.75" hidden="1" customHeight="1" x14ac:dyDescent="0.2"/>
    <row r="587" ht="15.75" hidden="1" customHeight="1" x14ac:dyDescent="0.2"/>
    <row r="588" ht="15.75" hidden="1" customHeight="1" x14ac:dyDescent="0.2"/>
    <row r="589" ht="15.75" hidden="1" customHeight="1" x14ac:dyDescent="0.2"/>
    <row r="590" ht="15.75" hidden="1" customHeight="1" x14ac:dyDescent="0.2"/>
    <row r="591" ht="15.75" hidden="1" customHeight="1" x14ac:dyDescent="0.2"/>
    <row r="592" ht="15.75" hidden="1" customHeight="1" x14ac:dyDescent="0.2"/>
    <row r="593" ht="15.75" hidden="1" customHeight="1" x14ac:dyDescent="0.2"/>
    <row r="594" ht="15.75" hidden="1" customHeight="1" x14ac:dyDescent="0.2"/>
    <row r="595" ht="15.75" hidden="1" customHeight="1" x14ac:dyDescent="0.2"/>
    <row r="596" ht="15.75" hidden="1" customHeight="1" x14ac:dyDescent="0.2"/>
    <row r="597" ht="15.75" hidden="1" customHeight="1" x14ac:dyDescent="0.2"/>
    <row r="598" ht="15.75" hidden="1" customHeight="1" x14ac:dyDescent="0.2"/>
    <row r="599" ht="15.75" hidden="1" customHeight="1" x14ac:dyDescent="0.2"/>
    <row r="600" ht="15.75" hidden="1" customHeight="1" x14ac:dyDescent="0.2"/>
    <row r="601" ht="15.75" hidden="1" customHeight="1" x14ac:dyDescent="0.2"/>
    <row r="602" ht="15.75" hidden="1" customHeight="1" x14ac:dyDescent="0.2"/>
    <row r="603" ht="15.75" hidden="1" customHeight="1" x14ac:dyDescent="0.2"/>
    <row r="604" ht="15.75" hidden="1" customHeight="1" x14ac:dyDescent="0.2"/>
    <row r="605" ht="15.75" hidden="1" customHeight="1" x14ac:dyDescent="0.2"/>
    <row r="606" ht="15.75" hidden="1" customHeight="1" x14ac:dyDescent="0.2"/>
    <row r="607" ht="15.75" hidden="1" customHeight="1" x14ac:dyDescent="0.2"/>
    <row r="608" ht="15.75" hidden="1" customHeight="1" x14ac:dyDescent="0.2"/>
    <row r="609" ht="15.75" hidden="1" customHeight="1" x14ac:dyDescent="0.2"/>
    <row r="610" ht="15.75" hidden="1" customHeight="1" x14ac:dyDescent="0.2"/>
    <row r="611" ht="15.75" hidden="1" customHeight="1" x14ac:dyDescent="0.2"/>
    <row r="612" ht="15.75" hidden="1" customHeight="1" x14ac:dyDescent="0.2"/>
    <row r="613" ht="15.75" hidden="1" customHeight="1" x14ac:dyDescent="0.2"/>
    <row r="614" ht="15.75" hidden="1" customHeight="1" x14ac:dyDescent="0.2"/>
    <row r="615" ht="15.75" hidden="1" customHeight="1" x14ac:dyDescent="0.2"/>
    <row r="616" ht="15.75" hidden="1" customHeight="1" x14ac:dyDescent="0.2"/>
    <row r="617" ht="15.75" hidden="1" customHeight="1" x14ac:dyDescent="0.2"/>
    <row r="618" ht="15.75" hidden="1" customHeight="1" x14ac:dyDescent="0.2"/>
    <row r="619" ht="15.75" hidden="1" customHeight="1" x14ac:dyDescent="0.2"/>
    <row r="620" ht="15.75" hidden="1" customHeight="1" x14ac:dyDescent="0.2"/>
    <row r="621" ht="15.75" hidden="1" customHeight="1" x14ac:dyDescent="0.2"/>
    <row r="622" ht="15.75" hidden="1" customHeight="1" x14ac:dyDescent="0.2"/>
    <row r="623" ht="15.75" hidden="1" customHeight="1" x14ac:dyDescent="0.2"/>
    <row r="624" ht="15.75" hidden="1" customHeight="1" x14ac:dyDescent="0.2"/>
    <row r="625" ht="15.75" hidden="1" customHeight="1" x14ac:dyDescent="0.2"/>
    <row r="626" ht="15.75" hidden="1" customHeight="1" x14ac:dyDescent="0.2"/>
    <row r="627" ht="15.75" hidden="1" customHeight="1" x14ac:dyDescent="0.2"/>
    <row r="628" ht="15.75" hidden="1" customHeight="1" x14ac:dyDescent="0.2"/>
    <row r="629" ht="15.75" hidden="1" customHeight="1" x14ac:dyDescent="0.2"/>
    <row r="630" ht="15.75" hidden="1" customHeight="1" x14ac:dyDescent="0.2"/>
    <row r="631" ht="15.75" hidden="1" customHeight="1" x14ac:dyDescent="0.2"/>
    <row r="632" ht="15.75" hidden="1" customHeight="1" x14ac:dyDescent="0.2"/>
    <row r="633" ht="15.75" hidden="1" customHeight="1" x14ac:dyDescent="0.2"/>
    <row r="634" ht="15.75" hidden="1" customHeight="1" x14ac:dyDescent="0.2"/>
    <row r="635" ht="15.75" hidden="1" customHeight="1" x14ac:dyDescent="0.2"/>
    <row r="636" ht="15.75" hidden="1" customHeight="1" x14ac:dyDescent="0.2"/>
    <row r="637" ht="15.75" hidden="1" customHeight="1" x14ac:dyDescent="0.2"/>
    <row r="638" ht="15.75" hidden="1" customHeight="1" x14ac:dyDescent="0.2"/>
    <row r="639" ht="15.75" hidden="1" customHeight="1" x14ac:dyDescent="0.2"/>
    <row r="640" ht="15.75" hidden="1" customHeight="1" x14ac:dyDescent="0.2"/>
    <row r="641" ht="15.75" hidden="1" customHeight="1" x14ac:dyDescent="0.2"/>
    <row r="642" ht="15.75" hidden="1" customHeight="1" x14ac:dyDescent="0.2"/>
    <row r="643" ht="15.75" hidden="1" customHeight="1" x14ac:dyDescent="0.2"/>
    <row r="644" ht="15.75" hidden="1" customHeight="1" x14ac:dyDescent="0.2"/>
    <row r="645" ht="15.75" hidden="1" customHeight="1" x14ac:dyDescent="0.2"/>
    <row r="646" ht="15.75" hidden="1" customHeight="1" x14ac:dyDescent="0.2"/>
    <row r="647" ht="15.75" hidden="1" customHeight="1" x14ac:dyDescent="0.2"/>
    <row r="648" ht="15.75" hidden="1" customHeight="1" x14ac:dyDescent="0.2"/>
    <row r="649" ht="15.75" hidden="1" customHeight="1" x14ac:dyDescent="0.2"/>
    <row r="650" ht="15.75" hidden="1" customHeight="1" x14ac:dyDescent="0.2"/>
    <row r="651" ht="15.75" hidden="1" customHeight="1" x14ac:dyDescent="0.2"/>
    <row r="652" ht="15.75" hidden="1" customHeight="1" x14ac:dyDescent="0.2"/>
    <row r="653" ht="15.75" hidden="1" customHeight="1" x14ac:dyDescent="0.2"/>
    <row r="654" ht="15.75" hidden="1" customHeight="1" x14ac:dyDescent="0.2"/>
    <row r="655" ht="15.75" hidden="1" customHeight="1" x14ac:dyDescent="0.2"/>
    <row r="656" ht="15.75" hidden="1" customHeight="1" x14ac:dyDescent="0.2"/>
    <row r="657" ht="15.75" hidden="1" customHeight="1" x14ac:dyDescent="0.2"/>
    <row r="658" ht="15.75" hidden="1" customHeight="1" x14ac:dyDescent="0.2"/>
    <row r="659" ht="15.75" hidden="1" customHeight="1" x14ac:dyDescent="0.2"/>
    <row r="660" ht="15.75" hidden="1" customHeight="1" x14ac:dyDescent="0.2"/>
    <row r="661" ht="15.75" hidden="1" customHeight="1" x14ac:dyDescent="0.2"/>
    <row r="662" ht="15.75" hidden="1" customHeight="1" x14ac:dyDescent="0.2"/>
    <row r="663" ht="15.75" hidden="1" customHeight="1" x14ac:dyDescent="0.2"/>
    <row r="664" ht="15.75" hidden="1" customHeight="1" x14ac:dyDescent="0.2"/>
    <row r="665" ht="15.75" hidden="1" customHeight="1" x14ac:dyDescent="0.2"/>
    <row r="666" ht="15.75" hidden="1" customHeight="1" x14ac:dyDescent="0.2"/>
    <row r="667" ht="15.75" hidden="1" customHeight="1" x14ac:dyDescent="0.2"/>
    <row r="668" ht="15.75" hidden="1" customHeight="1" x14ac:dyDescent="0.2"/>
    <row r="669" ht="15.75" hidden="1" customHeight="1" x14ac:dyDescent="0.2"/>
    <row r="670" ht="15.75" hidden="1" customHeight="1" x14ac:dyDescent="0.2"/>
    <row r="671" ht="15.75" hidden="1" customHeight="1" x14ac:dyDescent="0.2"/>
    <row r="672" ht="15.75" hidden="1" customHeight="1" x14ac:dyDescent="0.2"/>
    <row r="673" ht="15.75" hidden="1" customHeight="1" x14ac:dyDescent="0.2"/>
    <row r="674" ht="15.75" hidden="1" customHeight="1" x14ac:dyDescent="0.2"/>
    <row r="675" ht="15.75" hidden="1" customHeight="1" x14ac:dyDescent="0.2"/>
    <row r="676" ht="15.75" hidden="1" customHeight="1" x14ac:dyDescent="0.2"/>
    <row r="677" ht="15.75" hidden="1" customHeight="1" x14ac:dyDescent="0.2"/>
    <row r="678" ht="15.75" hidden="1" customHeight="1" x14ac:dyDescent="0.2"/>
    <row r="679" ht="15.75" hidden="1" customHeight="1" x14ac:dyDescent="0.2"/>
    <row r="680" ht="15.75" hidden="1" customHeight="1" x14ac:dyDescent="0.2"/>
    <row r="681" ht="15.75" hidden="1" customHeight="1" x14ac:dyDescent="0.2"/>
    <row r="682" ht="15.75" hidden="1" customHeight="1" x14ac:dyDescent="0.2"/>
    <row r="683" ht="15.75" hidden="1" customHeight="1" x14ac:dyDescent="0.2"/>
    <row r="684" ht="15.75" hidden="1" customHeight="1" x14ac:dyDescent="0.2"/>
    <row r="685" ht="15.75" hidden="1" customHeight="1" x14ac:dyDescent="0.2"/>
    <row r="686" ht="15.75" hidden="1" customHeight="1" x14ac:dyDescent="0.2"/>
    <row r="687" ht="15.75" hidden="1" customHeight="1" x14ac:dyDescent="0.2"/>
    <row r="688" ht="15.75" hidden="1" customHeight="1" x14ac:dyDescent="0.2"/>
    <row r="689" ht="15.75" hidden="1" customHeight="1" x14ac:dyDescent="0.2"/>
    <row r="690" ht="15.75" hidden="1" customHeight="1" x14ac:dyDescent="0.2"/>
    <row r="691" ht="15.75" hidden="1" customHeight="1" x14ac:dyDescent="0.2"/>
    <row r="692" ht="15.75" hidden="1" customHeight="1" x14ac:dyDescent="0.2"/>
    <row r="693" ht="15.75" hidden="1" customHeight="1" x14ac:dyDescent="0.2"/>
    <row r="694" ht="15.75" hidden="1" customHeight="1" x14ac:dyDescent="0.2"/>
    <row r="695" ht="15.75" hidden="1" customHeight="1" x14ac:dyDescent="0.2"/>
    <row r="696" ht="15.75" hidden="1" customHeight="1" x14ac:dyDescent="0.2"/>
    <row r="697" ht="15.75" hidden="1" customHeight="1" x14ac:dyDescent="0.2"/>
    <row r="698" ht="15.75" hidden="1" customHeight="1" x14ac:dyDescent="0.2"/>
    <row r="699" ht="15.75" hidden="1" customHeight="1" x14ac:dyDescent="0.2"/>
    <row r="700" ht="15.75" hidden="1" customHeight="1" x14ac:dyDescent="0.2"/>
    <row r="701" ht="15.75" hidden="1" customHeight="1" x14ac:dyDescent="0.2"/>
    <row r="702" ht="15.75" hidden="1" customHeight="1" x14ac:dyDescent="0.2"/>
    <row r="703" ht="15.75" hidden="1" customHeight="1" x14ac:dyDescent="0.2"/>
    <row r="704" ht="15.75" hidden="1" customHeight="1" x14ac:dyDescent="0.2"/>
    <row r="705" ht="15.75" hidden="1" customHeight="1" x14ac:dyDescent="0.2"/>
    <row r="706" ht="15.75" hidden="1" customHeight="1" x14ac:dyDescent="0.2"/>
    <row r="707" ht="15.75" hidden="1" customHeight="1" x14ac:dyDescent="0.2"/>
    <row r="708" ht="15.75" hidden="1" customHeight="1" x14ac:dyDescent="0.2"/>
    <row r="709" ht="15.75" hidden="1" customHeight="1" x14ac:dyDescent="0.2"/>
    <row r="710" ht="15.75" hidden="1" customHeight="1" x14ac:dyDescent="0.2"/>
    <row r="711" ht="15.75" hidden="1" customHeight="1" x14ac:dyDescent="0.2"/>
    <row r="712" ht="15.75" hidden="1" customHeight="1" x14ac:dyDescent="0.2"/>
    <row r="713" ht="15.75" hidden="1" customHeight="1" x14ac:dyDescent="0.2"/>
    <row r="714" ht="15.75" hidden="1" customHeight="1" x14ac:dyDescent="0.2"/>
    <row r="715" ht="15.75" hidden="1" customHeight="1" x14ac:dyDescent="0.2"/>
    <row r="716" ht="15.75" hidden="1" customHeight="1" x14ac:dyDescent="0.2"/>
    <row r="717" ht="15.75" hidden="1" customHeight="1" x14ac:dyDescent="0.2"/>
    <row r="718" ht="15.75" hidden="1" customHeight="1" x14ac:dyDescent="0.2"/>
    <row r="719" ht="15.75" hidden="1" customHeight="1" x14ac:dyDescent="0.2"/>
    <row r="720" ht="15.75" hidden="1" customHeight="1" x14ac:dyDescent="0.2"/>
    <row r="721" ht="15.75" hidden="1" customHeight="1" x14ac:dyDescent="0.2"/>
    <row r="722" ht="15.75" hidden="1" customHeight="1" x14ac:dyDescent="0.2"/>
    <row r="723" ht="15.75" hidden="1" customHeight="1" x14ac:dyDescent="0.2"/>
    <row r="724" ht="15.75" hidden="1" customHeight="1" x14ac:dyDescent="0.2"/>
    <row r="725" ht="15.75" hidden="1" customHeight="1" x14ac:dyDescent="0.2"/>
    <row r="726" ht="15.75" hidden="1" customHeight="1" x14ac:dyDescent="0.2"/>
    <row r="727" ht="15.75" hidden="1" customHeight="1" x14ac:dyDescent="0.2"/>
    <row r="728" ht="15.75" hidden="1" customHeight="1" x14ac:dyDescent="0.2"/>
    <row r="729" ht="15.75" hidden="1" customHeight="1" x14ac:dyDescent="0.2"/>
    <row r="730" ht="15.75" hidden="1" customHeight="1" x14ac:dyDescent="0.2"/>
    <row r="731" ht="15.75" hidden="1" customHeight="1" x14ac:dyDescent="0.2"/>
    <row r="732" ht="15.75" hidden="1" customHeight="1" x14ac:dyDescent="0.2"/>
    <row r="733" ht="15.75" hidden="1" customHeight="1" x14ac:dyDescent="0.2"/>
    <row r="734" ht="15.75" hidden="1" customHeight="1" x14ac:dyDescent="0.2"/>
    <row r="735" ht="15.75" hidden="1" customHeight="1" x14ac:dyDescent="0.2"/>
    <row r="736" ht="15.75" hidden="1" customHeight="1" x14ac:dyDescent="0.2"/>
    <row r="737" ht="15.75" hidden="1" customHeight="1" x14ac:dyDescent="0.2"/>
    <row r="738" ht="15.75" hidden="1" customHeight="1" x14ac:dyDescent="0.2"/>
    <row r="739" ht="15.75" hidden="1" customHeight="1" x14ac:dyDescent="0.2"/>
    <row r="740" ht="15.75" hidden="1" customHeight="1" x14ac:dyDescent="0.2"/>
    <row r="741" ht="15.75" hidden="1" customHeight="1" x14ac:dyDescent="0.2"/>
    <row r="742" ht="15.75" hidden="1" customHeight="1" x14ac:dyDescent="0.2"/>
    <row r="743" ht="15.75" hidden="1" customHeight="1" x14ac:dyDescent="0.2"/>
    <row r="744" ht="15.75" hidden="1" customHeight="1" x14ac:dyDescent="0.2"/>
    <row r="745" ht="15.75" hidden="1" customHeight="1" x14ac:dyDescent="0.2"/>
    <row r="746" ht="15.75" hidden="1" customHeight="1" x14ac:dyDescent="0.2"/>
    <row r="747" ht="15.75" hidden="1" customHeight="1" x14ac:dyDescent="0.2"/>
    <row r="748" ht="15.75" hidden="1" customHeight="1" x14ac:dyDescent="0.2"/>
    <row r="749" ht="15.75" hidden="1" customHeight="1" x14ac:dyDescent="0.2"/>
    <row r="750" ht="15.75" hidden="1" customHeight="1" x14ac:dyDescent="0.2"/>
    <row r="751" ht="15.75" hidden="1" customHeight="1" x14ac:dyDescent="0.2"/>
    <row r="752" ht="15.75" hidden="1" customHeight="1" x14ac:dyDescent="0.2"/>
    <row r="753" ht="15.75" hidden="1" customHeight="1" x14ac:dyDescent="0.2"/>
    <row r="754" ht="15.75" hidden="1" customHeight="1" x14ac:dyDescent="0.2"/>
    <row r="755" ht="15.75" hidden="1" customHeight="1" x14ac:dyDescent="0.2"/>
    <row r="756" ht="15.75" hidden="1" customHeight="1" x14ac:dyDescent="0.2"/>
    <row r="757" ht="15.75" hidden="1" customHeight="1" x14ac:dyDescent="0.2"/>
    <row r="758" ht="15.75" hidden="1" customHeight="1" x14ac:dyDescent="0.2"/>
    <row r="759" ht="15.75" hidden="1" customHeight="1" x14ac:dyDescent="0.2"/>
    <row r="760" ht="15.75" hidden="1" customHeight="1" x14ac:dyDescent="0.2"/>
    <row r="761" ht="15.75" hidden="1" customHeight="1" x14ac:dyDescent="0.2"/>
    <row r="762" ht="15.75" hidden="1" customHeight="1" x14ac:dyDescent="0.2"/>
    <row r="763" ht="15.75" hidden="1" customHeight="1" x14ac:dyDescent="0.2"/>
    <row r="764" ht="15.75" hidden="1" customHeight="1" x14ac:dyDescent="0.2"/>
    <row r="765" ht="15.75" hidden="1" customHeight="1" x14ac:dyDescent="0.2"/>
    <row r="766" ht="15.75" hidden="1" customHeight="1" x14ac:dyDescent="0.2"/>
    <row r="767" ht="15.75" hidden="1" customHeight="1" x14ac:dyDescent="0.2"/>
    <row r="768" ht="15.75" hidden="1" customHeight="1" x14ac:dyDescent="0.2"/>
    <row r="769" ht="15.75" hidden="1" customHeight="1" x14ac:dyDescent="0.2"/>
    <row r="770" ht="15.75" hidden="1" customHeight="1" x14ac:dyDescent="0.2"/>
    <row r="771" ht="15.75" hidden="1" customHeight="1" x14ac:dyDescent="0.2"/>
    <row r="772" ht="15.75" hidden="1" customHeight="1" x14ac:dyDescent="0.2"/>
    <row r="773" ht="15.75" hidden="1" customHeight="1" x14ac:dyDescent="0.2"/>
    <row r="774" ht="15.75" hidden="1" customHeight="1" x14ac:dyDescent="0.2"/>
    <row r="775" ht="15.75" hidden="1" customHeight="1" x14ac:dyDescent="0.2"/>
    <row r="776" ht="15.75" hidden="1" customHeight="1" x14ac:dyDescent="0.2"/>
    <row r="777" ht="15.75" hidden="1" customHeight="1" x14ac:dyDescent="0.2"/>
    <row r="778" ht="15.75" hidden="1" customHeight="1" x14ac:dyDescent="0.2"/>
    <row r="779" ht="15.75" hidden="1" customHeight="1" x14ac:dyDescent="0.2"/>
    <row r="780" ht="15.75" hidden="1" customHeight="1" x14ac:dyDescent="0.2"/>
    <row r="781" ht="15.75" hidden="1" customHeight="1" x14ac:dyDescent="0.2"/>
    <row r="782" ht="15.75" hidden="1" customHeight="1" x14ac:dyDescent="0.2"/>
    <row r="783" ht="15.75" hidden="1" customHeight="1" x14ac:dyDescent="0.2"/>
    <row r="784" ht="15.75" hidden="1" customHeight="1" x14ac:dyDescent="0.2"/>
    <row r="785" ht="15.75" hidden="1" customHeight="1" x14ac:dyDescent="0.2"/>
    <row r="786" ht="15.75" hidden="1" customHeight="1" x14ac:dyDescent="0.2"/>
    <row r="787" ht="15.75" hidden="1" customHeight="1" x14ac:dyDescent="0.2"/>
    <row r="788" ht="15.75" hidden="1" customHeight="1" x14ac:dyDescent="0.2"/>
    <row r="789" ht="15.75" hidden="1" customHeight="1" x14ac:dyDescent="0.2"/>
    <row r="790" ht="15.75" hidden="1" customHeight="1" x14ac:dyDescent="0.2"/>
    <row r="791" ht="15.75" hidden="1" customHeight="1" x14ac:dyDescent="0.2"/>
    <row r="792" ht="15.75" hidden="1" customHeight="1" x14ac:dyDescent="0.2"/>
    <row r="793" ht="15.75" hidden="1" customHeight="1" x14ac:dyDescent="0.2"/>
    <row r="794" ht="15.75" hidden="1" customHeight="1" x14ac:dyDescent="0.2"/>
    <row r="795" ht="15.75" hidden="1" customHeight="1" x14ac:dyDescent="0.2"/>
    <row r="796" ht="15.75" hidden="1" customHeight="1" x14ac:dyDescent="0.2"/>
    <row r="797" ht="15.75" hidden="1" customHeight="1" x14ac:dyDescent="0.2"/>
    <row r="798" ht="15.75" hidden="1" customHeight="1" x14ac:dyDescent="0.2"/>
    <row r="799" ht="15.75" hidden="1" customHeight="1" x14ac:dyDescent="0.2"/>
    <row r="800" ht="15.75" hidden="1" customHeight="1" x14ac:dyDescent="0.2"/>
    <row r="801" ht="15.75" hidden="1" customHeight="1" x14ac:dyDescent="0.2"/>
    <row r="802" ht="15.75" hidden="1" customHeight="1" x14ac:dyDescent="0.2"/>
    <row r="803" ht="15.75" hidden="1" customHeight="1" x14ac:dyDescent="0.2"/>
    <row r="804" ht="15.75" hidden="1" customHeight="1" x14ac:dyDescent="0.2"/>
    <row r="805" ht="15.75" hidden="1" customHeight="1" x14ac:dyDescent="0.2"/>
    <row r="806" ht="15.75" hidden="1" customHeight="1" x14ac:dyDescent="0.2"/>
    <row r="807" ht="15.75" hidden="1" customHeight="1" x14ac:dyDescent="0.2"/>
    <row r="808" ht="15.75" hidden="1" customHeight="1" x14ac:dyDescent="0.2"/>
    <row r="809" ht="15.75" hidden="1" customHeight="1" x14ac:dyDescent="0.2"/>
    <row r="810" ht="15.75" hidden="1" customHeight="1" x14ac:dyDescent="0.2"/>
    <row r="811" ht="15.75" hidden="1" customHeight="1" x14ac:dyDescent="0.2"/>
    <row r="812" ht="15.75" hidden="1" customHeight="1" x14ac:dyDescent="0.2"/>
    <row r="813" ht="15.75" hidden="1" customHeight="1" x14ac:dyDescent="0.2"/>
    <row r="814" ht="15.75" hidden="1" customHeight="1" x14ac:dyDescent="0.2"/>
    <row r="815" ht="15.75" hidden="1" customHeight="1" x14ac:dyDescent="0.2"/>
    <row r="816" ht="15.75" hidden="1" customHeight="1" x14ac:dyDescent="0.2"/>
    <row r="817" ht="15.75" hidden="1" customHeight="1" x14ac:dyDescent="0.2"/>
    <row r="818" ht="15.75" hidden="1" customHeight="1" x14ac:dyDescent="0.2"/>
    <row r="819" ht="15.75" hidden="1" customHeight="1" x14ac:dyDescent="0.2"/>
    <row r="820" ht="15.75" hidden="1" customHeight="1" x14ac:dyDescent="0.2"/>
    <row r="821" ht="15.75" hidden="1" customHeight="1" x14ac:dyDescent="0.2"/>
    <row r="822" ht="15.75" hidden="1" customHeight="1" x14ac:dyDescent="0.2"/>
    <row r="823" ht="15.75" hidden="1" customHeight="1" x14ac:dyDescent="0.2"/>
    <row r="824" ht="15.75" hidden="1" customHeight="1" x14ac:dyDescent="0.2"/>
    <row r="825" ht="15.75" hidden="1" customHeight="1" x14ac:dyDescent="0.2"/>
    <row r="826" ht="15.75" hidden="1" customHeight="1" x14ac:dyDescent="0.2"/>
    <row r="827" ht="15.75" hidden="1" customHeight="1" x14ac:dyDescent="0.2"/>
    <row r="828" ht="15.75" hidden="1" customHeight="1" x14ac:dyDescent="0.2"/>
    <row r="829" ht="15.75" hidden="1" customHeight="1" x14ac:dyDescent="0.2"/>
    <row r="830" ht="15.75" hidden="1" customHeight="1" x14ac:dyDescent="0.2"/>
    <row r="831" ht="15.75" hidden="1" customHeight="1" x14ac:dyDescent="0.2"/>
    <row r="832" ht="15.75" hidden="1" customHeight="1" x14ac:dyDescent="0.2"/>
    <row r="833" ht="15.75" hidden="1" customHeight="1" x14ac:dyDescent="0.2"/>
    <row r="834" ht="15.75" hidden="1" customHeight="1" x14ac:dyDescent="0.2"/>
    <row r="835" ht="15.75" hidden="1" customHeight="1" x14ac:dyDescent="0.2"/>
    <row r="836" ht="15.75" hidden="1" customHeight="1" x14ac:dyDescent="0.2"/>
    <row r="837" ht="15.75" hidden="1" customHeight="1" x14ac:dyDescent="0.2"/>
    <row r="838" ht="15.75" hidden="1" customHeight="1" x14ac:dyDescent="0.2"/>
    <row r="839" ht="15.75" hidden="1" customHeight="1" x14ac:dyDescent="0.2"/>
    <row r="840" ht="15.75" hidden="1" customHeight="1" x14ac:dyDescent="0.2"/>
    <row r="841" ht="15.75" hidden="1" customHeight="1" x14ac:dyDescent="0.2"/>
    <row r="842" ht="15.75" hidden="1" customHeight="1" x14ac:dyDescent="0.2"/>
    <row r="843" ht="15.75" hidden="1" customHeight="1" x14ac:dyDescent="0.2"/>
    <row r="844" ht="15.75" hidden="1" customHeight="1" x14ac:dyDescent="0.2"/>
    <row r="845" ht="15.75" hidden="1" customHeight="1" x14ac:dyDescent="0.2"/>
    <row r="846" ht="15.75" hidden="1" customHeight="1" x14ac:dyDescent="0.2"/>
    <row r="847" ht="15.75" hidden="1" customHeight="1" x14ac:dyDescent="0.2"/>
    <row r="848" ht="15.75" hidden="1" customHeight="1" x14ac:dyDescent="0.2"/>
    <row r="849" ht="15.75" hidden="1" customHeight="1" x14ac:dyDescent="0.2"/>
    <row r="850" ht="15.75" hidden="1" customHeight="1" x14ac:dyDescent="0.2"/>
    <row r="851" ht="15.75" hidden="1" customHeight="1" x14ac:dyDescent="0.2"/>
    <row r="852" ht="15.75" hidden="1" customHeight="1" x14ac:dyDescent="0.2"/>
    <row r="853" ht="15.75" hidden="1" customHeight="1" x14ac:dyDescent="0.2"/>
    <row r="854" ht="15.75" hidden="1" customHeight="1" x14ac:dyDescent="0.2"/>
    <row r="855" ht="15.75" hidden="1" customHeight="1" x14ac:dyDescent="0.2"/>
    <row r="856" ht="15.75" hidden="1" customHeight="1" x14ac:dyDescent="0.2"/>
    <row r="857" ht="15.75" hidden="1" customHeight="1" x14ac:dyDescent="0.2"/>
    <row r="858" ht="15.75" hidden="1" customHeight="1" x14ac:dyDescent="0.2"/>
    <row r="859" ht="15.75" hidden="1" customHeight="1" x14ac:dyDescent="0.2"/>
    <row r="860" ht="15.75" hidden="1" customHeight="1" x14ac:dyDescent="0.2"/>
    <row r="861" ht="15.75" hidden="1" customHeight="1" x14ac:dyDescent="0.2"/>
    <row r="862" ht="15.75" hidden="1" customHeight="1" x14ac:dyDescent="0.2"/>
    <row r="863" ht="15.75" hidden="1" customHeight="1" x14ac:dyDescent="0.2"/>
    <row r="864" ht="15.75" hidden="1" customHeight="1" x14ac:dyDescent="0.2"/>
    <row r="865" ht="15.75" hidden="1" customHeight="1" x14ac:dyDescent="0.2"/>
    <row r="866" ht="15.75" hidden="1" customHeight="1" x14ac:dyDescent="0.2"/>
    <row r="867" ht="15.75" hidden="1" customHeight="1" x14ac:dyDescent="0.2"/>
    <row r="868" ht="15.75" hidden="1" customHeight="1" x14ac:dyDescent="0.2"/>
    <row r="869" ht="15.75" hidden="1" customHeight="1" x14ac:dyDescent="0.2"/>
    <row r="870" ht="15.75" hidden="1" customHeight="1" x14ac:dyDescent="0.2"/>
    <row r="871" ht="15.75" hidden="1" customHeight="1" x14ac:dyDescent="0.2"/>
    <row r="872" ht="15.75" hidden="1" customHeight="1" x14ac:dyDescent="0.2"/>
    <row r="873" ht="15.75" hidden="1" customHeight="1" x14ac:dyDescent="0.2"/>
    <row r="874" ht="15.75" hidden="1" customHeight="1" x14ac:dyDescent="0.2"/>
    <row r="875" ht="15.75" hidden="1" customHeight="1" x14ac:dyDescent="0.2"/>
    <row r="876" ht="15.75" hidden="1" customHeight="1" x14ac:dyDescent="0.2"/>
    <row r="877" ht="15.75" hidden="1" customHeight="1" x14ac:dyDescent="0.2"/>
    <row r="878" ht="15.75" hidden="1" customHeight="1" x14ac:dyDescent="0.2"/>
    <row r="879" ht="15.75" hidden="1" customHeight="1" x14ac:dyDescent="0.2"/>
    <row r="880" ht="15.75" hidden="1" customHeight="1" x14ac:dyDescent="0.2"/>
    <row r="881" ht="15.75" hidden="1" customHeight="1" x14ac:dyDescent="0.2"/>
    <row r="882" ht="15.75" hidden="1" customHeight="1" x14ac:dyDescent="0.2"/>
    <row r="883" ht="15.75" hidden="1" customHeight="1" x14ac:dyDescent="0.2"/>
    <row r="884" ht="15.75" hidden="1" customHeight="1" x14ac:dyDescent="0.2"/>
    <row r="885" ht="15.75" hidden="1" customHeight="1" x14ac:dyDescent="0.2"/>
    <row r="886" ht="15.75" hidden="1" customHeight="1" x14ac:dyDescent="0.2"/>
    <row r="887" ht="15.75" hidden="1" customHeight="1" x14ac:dyDescent="0.2"/>
    <row r="888" ht="15.75" hidden="1" customHeight="1" x14ac:dyDescent="0.2"/>
    <row r="889" ht="15.75" hidden="1" customHeight="1" x14ac:dyDescent="0.2"/>
    <row r="890" ht="15.75" hidden="1" customHeight="1" x14ac:dyDescent="0.2"/>
    <row r="891" ht="15.75" hidden="1" customHeight="1" x14ac:dyDescent="0.2"/>
    <row r="892" ht="15.75" hidden="1" customHeight="1" x14ac:dyDescent="0.2"/>
    <row r="893" ht="15.75" hidden="1" customHeight="1" x14ac:dyDescent="0.2"/>
    <row r="894" ht="15.75" hidden="1" customHeight="1" x14ac:dyDescent="0.2"/>
    <row r="895" ht="15.75" hidden="1" customHeight="1" x14ac:dyDescent="0.2"/>
    <row r="896" ht="15.75" hidden="1" customHeight="1" x14ac:dyDescent="0.2"/>
    <row r="897" ht="15.75" hidden="1" customHeight="1" x14ac:dyDescent="0.2"/>
    <row r="898" ht="15.75" hidden="1" customHeight="1" x14ac:dyDescent="0.2"/>
    <row r="899" ht="15.75" hidden="1" customHeight="1" x14ac:dyDescent="0.2"/>
    <row r="900" ht="15.75" hidden="1" customHeight="1" x14ac:dyDescent="0.2"/>
    <row r="901" ht="15.75" hidden="1" customHeight="1" x14ac:dyDescent="0.2"/>
    <row r="902" ht="15.75" hidden="1" customHeight="1" x14ac:dyDescent="0.2"/>
    <row r="903" ht="15.75" hidden="1" customHeight="1" x14ac:dyDescent="0.2"/>
    <row r="904" ht="15.75" hidden="1" customHeight="1" x14ac:dyDescent="0.2"/>
    <row r="905" ht="15.75" hidden="1" customHeight="1" x14ac:dyDescent="0.2"/>
    <row r="906" ht="15.75" hidden="1" customHeight="1" x14ac:dyDescent="0.2"/>
    <row r="907" ht="15.75" hidden="1" customHeight="1" x14ac:dyDescent="0.2"/>
    <row r="908" ht="15.75" hidden="1" customHeight="1" x14ac:dyDescent="0.2"/>
    <row r="909" ht="15.75" hidden="1" customHeight="1" x14ac:dyDescent="0.2"/>
    <row r="910" ht="15.75" hidden="1" customHeight="1" x14ac:dyDescent="0.2"/>
    <row r="911" ht="15.75" hidden="1" customHeight="1" x14ac:dyDescent="0.2"/>
    <row r="912" ht="15.75" hidden="1" customHeight="1" x14ac:dyDescent="0.2"/>
    <row r="913" ht="15.75" hidden="1" customHeight="1" x14ac:dyDescent="0.2"/>
    <row r="914" ht="15.75" hidden="1" customHeight="1" x14ac:dyDescent="0.2"/>
    <row r="915" ht="15.75" hidden="1" customHeight="1" x14ac:dyDescent="0.2"/>
    <row r="916" ht="15.75" hidden="1" customHeight="1" x14ac:dyDescent="0.2"/>
    <row r="917" ht="15.75" hidden="1" customHeight="1" x14ac:dyDescent="0.2"/>
    <row r="918" ht="15.75" hidden="1" customHeight="1" x14ac:dyDescent="0.2"/>
    <row r="919" ht="15.75" hidden="1" customHeight="1" x14ac:dyDescent="0.2"/>
    <row r="920" ht="15.75" hidden="1" customHeight="1" x14ac:dyDescent="0.2"/>
    <row r="921" ht="15.75" hidden="1" customHeight="1" x14ac:dyDescent="0.2"/>
    <row r="922" ht="15.75" hidden="1" customHeight="1" x14ac:dyDescent="0.2"/>
    <row r="923" ht="15.75" hidden="1" customHeight="1" x14ac:dyDescent="0.2"/>
    <row r="924" ht="15.75" hidden="1" customHeight="1" x14ac:dyDescent="0.2"/>
    <row r="925" ht="15.75" hidden="1" customHeight="1" x14ac:dyDescent="0.2"/>
    <row r="926" ht="15.75" hidden="1" customHeight="1" x14ac:dyDescent="0.2"/>
    <row r="927" ht="15.75" hidden="1" customHeight="1" x14ac:dyDescent="0.2"/>
    <row r="928" ht="15.75" hidden="1" customHeight="1" x14ac:dyDescent="0.2"/>
    <row r="929" ht="15.75" hidden="1" customHeight="1" x14ac:dyDescent="0.2"/>
    <row r="930" ht="15.75" hidden="1" customHeight="1" x14ac:dyDescent="0.2"/>
    <row r="931" ht="15.75" hidden="1" customHeight="1" x14ac:dyDescent="0.2"/>
    <row r="932" ht="15.75" hidden="1" customHeight="1" x14ac:dyDescent="0.2"/>
    <row r="933" ht="15.75" hidden="1" customHeight="1" x14ac:dyDescent="0.2"/>
    <row r="934" ht="15.75" hidden="1" customHeight="1" x14ac:dyDescent="0.2"/>
    <row r="935" ht="15.75" hidden="1" customHeight="1" x14ac:dyDescent="0.2"/>
    <row r="936" ht="15.75" hidden="1" customHeight="1" x14ac:dyDescent="0.2"/>
    <row r="937" ht="15.75" hidden="1" customHeight="1" x14ac:dyDescent="0.2"/>
    <row r="938" ht="15.75" hidden="1" customHeight="1" x14ac:dyDescent="0.2"/>
    <row r="939" ht="15.75" hidden="1" customHeight="1" x14ac:dyDescent="0.2"/>
    <row r="940" ht="15.75" hidden="1" customHeight="1" x14ac:dyDescent="0.2"/>
    <row r="941" ht="15.75" hidden="1" customHeight="1" x14ac:dyDescent="0.2"/>
    <row r="942" ht="15.75" hidden="1" customHeight="1" x14ac:dyDescent="0.2"/>
    <row r="943" ht="15.75" hidden="1" customHeight="1" x14ac:dyDescent="0.2"/>
    <row r="944" ht="15.75" hidden="1" customHeight="1" x14ac:dyDescent="0.2"/>
    <row r="945" ht="15.75" hidden="1" customHeight="1" x14ac:dyDescent="0.2"/>
    <row r="946" ht="15.75" hidden="1" customHeight="1" x14ac:dyDescent="0.2"/>
    <row r="947" ht="15.75" hidden="1" customHeight="1" x14ac:dyDescent="0.2"/>
    <row r="948" ht="15.75" hidden="1" customHeight="1" x14ac:dyDescent="0.2"/>
    <row r="949" ht="15.75" hidden="1" customHeight="1" x14ac:dyDescent="0.2"/>
    <row r="950" ht="15.75" hidden="1" customHeight="1" x14ac:dyDescent="0.2"/>
    <row r="951" ht="15.75" hidden="1" customHeight="1" x14ac:dyDescent="0.2"/>
    <row r="952" ht="15.75" hidden="1" customHeight="1" x14ac:dyDescent="0.2"/>
    <row r="953" ht="15.75" hidden="1" customHeight="1" x14ac:dyDescent="0.2"/>
    <row r="954" ht="15.75" hidden="1" customHeight="1" x14ac:dyDescent="0.2"/>
    <row r="955" ht="15.75" hidden="1" customHeight="1" x14ac:dyDescent="0.2"/>
    <row r="956" ht="15.75" hidden="1" customHeight="1" x14ac:dyDescent="0.2"/>
    <row r="957" ht="15.75" hidden="1" customHeight="1" x14ac:dyDescent="0.2"/>
    <row r="958" ht="15.75" hidden="1" customHeight="1" x14ac:dyDescent="0.2"/>
    <row r="959" ht="15.75" hidden="1" customHeight="1" x14ac:dyDescent="0.2"/>
    <row r="960" ht="15.75" hidden="1" customHeight="1" x14ac:dyDescent="0.2"/>
    <row r="961" ht="15.75" hidden="1" customHeight="1" x14ac:dyDescent="0.2"/>
    <row r="962" ht="15.75" hidden="1" customHeight="1" x14ac:dyDescent="0.2"/>
    <row r="963" ht="15.75" hidden="1" customHeight="1" x14ac:dyDescent="0.2"/>
    <row r="964" ht="15.75" hidden="1" customHeight="1" x14ac:dyDescent="0.2"/>
    <row r="965" ht="15.75" hidden="1" customHeight="1" x14ac:dyDescent="0.2"/>
    <row r="966" ht="15.75" hidden="1" customHeight="1" x14ac:dyDescent="0.2"/>
    <row r="967" ht="15.75" hidden="1" customHeight="1" x14ac:dyDescent="0.2"/>
    <row r="968" ht="15.75" hidden="1" customHeight="1" x14ac:dyDescent="0.2"/>
    <row r="969" ht="15.75" hidden="1" customHeight="1" x14ac:dyDescent="0.2"/>
    <row r="970" ht="15.75" hidden="1" customHeight="1" x14ac:dyDescent="0.2"/>
    <row r="971" ht="15.75" hidden="1" customHeight="1" x14ac:dyDescent="0.2"/>
    <row r="972" ht="15.75" hidden="1" customHeight="1" x14ac:dyDescent="0.2"/>
    <row r="973" ht="15.75" hidden="1" customHeight="1" x14ac:dyDescent="0.2"/>
    <row r="974" ht="15.75" hidden="1" customHeight="1" x14ac:dyDescent="0.2"/>
    <row r="975" ht="15.75" hidden="1" customHeight="1" x14ac:dyDescent="0.2"/>
    <row r="976" ht="15.75" hidden="1" customHeight="1" x14ac:dyDescent="0.2"/>
    <row r="977" ht="15.75" hidden="1" customHeight="1" x14ac:dyDescent="0.2"/>
    <row r="978" ht="15.75" hidden="1" customHeight="1" x14ac:dyDescent="0.2"/>
    <row r="979" ht="15.75" hidden="1" customHeight="1" x14ac:dyDescent="0.2"/>
    <row r="980" ht="15.75" hidden="1" customHeight="1" x14ac:dyDescent="0.2"/>
    <row r="981" ht="15.75" hidden="1" customHeight="1" x14ac:dyDescent="0.2"/>
    <row r="982" ht="15.75" hidden="1" customHeight="1" x14ac:dyDescent="0.2"/>
    <row r="983" ht="15.75" hidden="1" customHeight="1" x14ac:dyDescent="0.2"/>
    <row r="984" ht="15.75" hidden="1" customHeight="1" x14ac:dyDescent="0.2"/>
    <row r="985" ht="15.75" hidden="1" customHeight="1" x14ac:dyDescent="0.2"/>
    <row r="986" ht="15.75" hidden="1" customHeight="1" x14ac:dyDescent="0.2"/>
    <row r="987" ht="15.75" hidden="1" customHeight="1" x14ac:dyDescent="0.2"/>
    <row r="988" ht="15.75" hidden="1" customHeight="1" x14ac:dyDescent="0.2"/>
    <row r="989" ht="15.75" hidden="1" customHeight="1" x14ac:dyDescent="0.2"/>
    <row r="990" ht="15.75" hidden="1" customHeight="1" x14ac:dyDescent="0.2"/>
    <row r="991" ht="15.75" hidden="1" customHeight="1" x14ac:dyDescent="0.2"/>
    <row r="992" ht="15.75" hidden="1" customHeight="1" x14ac:dyDescent="0.2"/>
    <row r="993" ht="15.75" hidden="1" customHeight="1" x14ac:dyDescent="0.2"/>
    <row r="994" ht="15.75" hidden="1" customHeight="1" x14ac:dyDescent="0.2"/>
    <row r="995" ht="15.75" hidden="1" customHeight="1" x14ac:dyDescent="0.2"/>
    <row r="996" ht="15.75" hidden="1" customHeight="1" x14ac:dyDescent="0.2"/>
    <row r="997" ht="15.75" hidden="1" customHeight="1" x14ac:dyDescent="0.2"/>
    <row r="998" ht="15.75" hidden="1" customHeight="1" x14ac:dyDescent="0.2"/>
    <row r="999" ht="15.75" hidden="1" customHeight="1" x14ac:dyDescent="0.2"/>
    <row r="1000" ht="15.75" hidden="1" customHeight="1" x14ac:dyDescent="0.2"/>
    <row r="1001" ht="15.75" hidden="1" customHeight="1" x14ac:dyDescent="0.2"/>
    <row r="1002" ht="15" hidden="1" customHeight="1" x14ac:dyDescent="0.2"/>
  </sheetData>
  <sheetProtection formatCells="0" formatColumns="0" formatRows="0" insertColumns="0" insertRows="0" insertHyperlinks="0" deleteColumns="0" deleteRows="0" sort="0" autoFilter="0" pivotTables="0"/>
  <autoFilter ref="A2:AB44" xr:uid="{00000000-0009-0000-0000-000002000000}"/>
  <mergeCells count="8">
    <mergeCell ref="G1:J1"/>
    <mergeCell ref="K1:N1"/>
    <mergeCell ref="A1:A2"/>
    <mergeCell ref="B1:B2"/>
    <mergeCell ref="C1:C2"/>
    <mergeCell ref="D1:D2"/>
    <mergeCell ref="E1:E2"/>
    <mergeCell ref="F1:F2"/>
  </mergeCells>
  <dataValidations count="1">
    <dataValidation type="decimal" allowBlank="1" showInputMessage="1" showErrorMessage="1" sqref="H3:H439 L3:L439" xr:uid="{00000000-0002-0000-0200-000000000000}">
      <formula1>0</formula1>
      <formula2>1</formula2>
    </dataValidation>
  </dataValidations>
  <pageMargins left="0.7" right="0.7" top="0.75" bottom="0.75" header="0" footer="0"/>
  <pageSetup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1000000}">
          <x14:formula1>
            <xm:f>'99.Listas'!$B$2:$B$28</xm:f>
          </x14:formula1>
          <xm:sqref>F3:F439</xm:sqref>
        </x14:dataValidation>
        <x14:dataValidation type="list" allowBlank="1" showInputMessage="1" showErrorMessage="1" xr:uid="{00000000-0002-0000-0200-000002000000}">
          <x14:formula1>
            <xm:f>'99.Listas'!$E$2:$E$4</xm:f>
          </x14:formula1>
          <xm:sqref>M3:M439 I3:I439</xm:sqref>
        </x14:dataValidation>
        <x14:dataValidation type="list" allowBlank="1" showInputMessage="1" showErrorMessage="1" xr:uid="{00000000-0002-0000-0200-000003000000}">
          <x14:formula1>
            <xm:f>'01.DatosPlanes'!$B$4:$B$18</xm:f>
          </x14:formula1>
          <xm:sqref>A3:A439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I187"/>
  <sheetViews>
    <sheetView tabSelected="1" zoomScale="85" zoomScaleNormal="85" zoomScaleSheetLayoutView="55" workbookViewId="0">
      <selection activeCell="C3" sqref="C3:G3"/>
    </sheetView>
  </sheetViews>
  <sheetFormatPr baseColWidth="10" defaultColWidth="0" defaultRowHeight="15" customHeight="1" zeroHeight="1" x14ac:dyDescent="0.2"/>
  <cols>
    <col min="1" max="2" width="21.6640625" customWidth="1"/>
    <col min="3" max="5" width="28" customWidth="1"/>
    <col min="6" max="9" width="21.6640625" customWidth="1"/>
    <col min="10" max="16384" width="14.5" hidden="1"/>
  </cols>
  <sheetData>
    <row r="1" spans="1:9" s="5" customFormat="1" ht="20.25" customHeight="1" x14ac:dyDescent="0.2">
      <c r="A1" s="129" t="s">
        <v>68</v>
      </c>
      <c r="B1" s="129"/>
      <c r="C1" s="130" t="s">
        <v>69</v>
      </c>
      <c r="D1" s="130"/>
      <c r="E1" s="130"/>
      <c r="F1" s="130"/>
      <c r="G1" s="130"/>
      <c r="H1" s="144" t="s">
        <v>102</v>
      </c>
      <c r="I1" s="144"/>
    </row>
    <row r="2" spans="1:9" s="5" customFormat="1" ht="21.75" customHeight="1" x14ac:dyDescent="0.2">
      <c r="A2" s="129"/>
      <c r="B2" s="129"/>
      <c r="C2" s="130"/>
      <c r="D2" s="130"/>
      <c r="E2" s="130"/>
      <c r="F2" s="130"/>
      <c r="G2" s="130"/>
      <c r="H2" s="144" t="s">
        <v>70</v>
      </c>
      <c r="I2" s="144"/>
    </row>
    <row r="3" spans="1:9" s="5" customFormat="1" ht="24" customHeight="1" x14ac:dyDescent="0.2">
      <c r="A3" s="129"/>
      <c r="B3" s="129"/>
      <c r="C3" s="145" t="s">
        <v>71</v>
      </c>
      <c r="D3" s="130"/>
      <c r="E3" s="130"/>
      <c r="F3" s="130"/>
      <c r="G3" s="130"/>
      <c r="H3" s="146" t="s">
        <v>103</v>
      </c>
      <c r="I3" s="146"/>
    </row>
    <row r="4" spans="1:9" s="5" customFormat="1" ht="24" customHeight="1" x14ac:dyDescent="0.2">
      <c r="A4" s="70"/>
      <c r="B4" s="70"/>
      <c r="C4" s="71"/>
      <c r="D4" s="71"/>
      <c r="E4" s="71"/>
      <c r="F4" s="71"/>
      <c r="G4" s="71"/>
      <c r="H4" s="72"/>
      <c r="I4" s="72"/>
    </row>
    <row r="5" spans="1:9" s="5" customFormat="1" ht="54" customHeight="1" x14ac:dyDescent="0.2">
      <c r="A5" s="42" t="s">
        <v>86</v>
      </c>
      <c r="B5" s="132" t="s">
        <v>248</v>
      </c>
      <c r="C5" s="132"/>
      <c r="D5" s="132"/>
      <c r="E5" s="132"/>
      <c r="F5" s="132"/>
      <c r="G5" s="132"/>
      <c r="H5" s="132"/>
      <c r="I5" s="132"/>
    </row>
    <row r="6" spans="1:9" s="5" customFormat="1" ht="52.5" customHeight="1" x14ac:dyDescent="0.2">
      <c r="A6" s="42" t="s">
        <v>87</v>
      </c>
      <c r="B6" s="132" t="s">
        <v>253</v>
      </c>
      <c r="C6" s="132"/>
      <c r="D6" s="132"/>
      <c r="E6" s="132"/>
      <c r="F6" s="132"/>
      <c r="G6" s="132"/>
      <c r="H6" s="132"/>
      <c r="I6" s="132"/>
    </row>
    <row r="7" spans="1:9" s="74" customFormat="1" ht="18" customHeight="1" x14ac:dyDescent="0.2">
      <c r="A7" s="73"/>
      <c r="B7" s="73"/>
      <c r="C7" s="73"/>
      <c r="D7" s="73"/>
      <c r="E7" s="73"/>
      <c r="F7" s="73"/>
      <c r="G7" s="73"/>
      <c r="H7" s="73"/>
      <c r="I7" s="73"/>
    </row>
    <row r="8" spans="1:9" s="5" customFormat="1" ht="23.25" customHeight="1" x14ac:dyDescent="0.2">
      <c r="A8" s="133" t="s">
        <v>81</v>
      </c>
      <c r="B8" s="134"/>
      <c r="C8" s="134"/>
      <c r="D8" s="134"/>
      <c r="E8" s="134"/>
      <c r="F8" s="134"/>
      <c r="G8" s="134"/>
      <c r="H8" s="134"/>
      <c r="I8" s="135"/>
    </row>
    <row r="9" spans="1:9" s="5" customFormat="1" ht="15" customHeight="1" x14ac:dyDescent="0.2">
      <c r="A9" s="41"/>
      <c r="B9" s="41"/>
      <c r="C9" s="41"/>
      <c r="D9" s="41"/>
      <c r="E9" s="41"/>
      <c r="F9" s="41"/>
      <c r="G9" s="41"/>
      <c r="H9" s="41"/>
      <c r="I9" s="41"/>
    </row>
    <row r="10" spans="1:9" s="5" customFormat="1" ht="42" customHeight="1" x14ac:dyDescent="0.2">
      <c r="A10" s="42" t="s">
        <v>82</v>
      </c>
      <c r="B10" s="131" t="str">
        <f>+IF('01.DatosPlanes'!C1="","",'01.DatosPlanes'!C1)</f>
        <v>Plan de Riesgos de Corrupción</v>
      </c>
      <c r="C10" s="131"/>
      <c r="D10" s="131"/>
      <c r="E10" s="131"/>
      <c r="F10" s="131"/>
      <c r="G10" s="131"/>
      <c r="H10" s="131"/>
      <c r="I10" s="131"/>
    </row>
    <row r="11" spans="1:9" s="5" customFormat="1" ht="49.5" customHeight="1" x14ac:dyDescent="0.2">
      <c r="A11" s="42" t="s">
        <v>83</v>
      </c>
      <c r="B11" s="132" t="s">
        <v>38</v>
      </c>
      <c r="C11" s="132"/>
      <c r="D11" s="132"/>
      <c r="E11" s="132"/>
      <c r="F11" s="132"/>
      <c r="G11" s="132"/>
      <c r="H11" s="132"/>
      <c r="I11" s="132"/>
    </row>
    <row r="12" spans="1:9" s="5" customFormat="1" ht="49.5" customHeight="1" x14ac:dyDescent="0.2">
      <c r="A12" s="42" t="s">
        <v>84</v>
      </c>
      <c r="B12" s="132" t="s">
        <v>206</v>
      </c>
      <c r="C12" s="132"/>
      <c r="D12" s="132"/>
      <c r="E12" s="132"/>
      <c r="F12" s="132"/>
      <c r="G12" s="132"/>
      <c r="H12" s="132"/>
      <c r="I12" s="132"/>
    </row>
    <row r="13" spans="1:9" s="5" customFormat="1" ht="49.5" customHeight="1" x14ac:dyDescent="0.2">
      <c r="A13" s="42" t="s">
        <v>85</v>
      </c>
      <c r="B13" s="132" t="s">
        <v>205</v>
      </c>
      <c r="C13" s="132"/>
      <c r="D13" s="132"/>
      <c r="E13" s="132"/>
      <c r="F13" s="132"/>
      <c r="G13" s="132"/>
      <c r="H13" s="132"/>
      <c r="I13" s="132"/>
    </row>
    <row r="14" spans="1:9" s="5" customFormat="1" ht="15" customHeight="1" x14ac:dyDescent="0.2">
      <c r="A14" s="73"/>
      <c r="B14" s="73"/>
      <c r="C14" s="73"/>
      <c r="D14" s="73"/>
      <c r="E14" s="73"/>
      <c r="F14" s="73"/>
      <c r="G14" s="73"/>
      <c r="H14" s="73"/>
      <c r="I14" s="73"/>
    </row>
    <row r="15" spans="1:9" s="5" customFormat="1" ht="25.5" customHeight="1" x14ac:dyDescent="0.2">
      <c r="A15" s="133" t="s">
        <v>90</v>
      </c>
      <c r="B15" s="134"/>
      <c r="C15" s="134"/>
      <c r="D15" s="134"/>
      <c r="E15" s="134"/>
      <c r="F15" s="134"/>
      <c r="G15" s="134"/>
      <c r="H15" s="134"/>
      <c r="I15" s="135"/>
    </row>
    <row r="16" spans="1:9" s="5" customFormat="1" ht="15" customHeight="1" x14ac:dyDescent="0.2">
      <c r="A16" s="73"/>
      <c r="B16" s="73"/>
      <c r="C16" s="73"/>
      <c r="D16" s="73"/>
      <c r="E16" s="73"/>
      <c r="F16" s="73"/>
      <c r="G16" s="73"/>
      <c r="H16" s="73"/>
      <c r="I16" s="73"/>
    </row>
    <row r="17" spans="1:9" s="5" customFormat="1" ht="15" customHeight="1" x14ac:dyDescent="0.2">
      <c r="A17" s="73"/>
      <c r="B17" s="73"/>
      <c r="C17" s="73"/>
      <c r="D17" s="73"/>
      <c r="E17" s="73"/>
      <c r="F17" s="73"/>
      <c r="G17" s="73"/>
      <c r="H17" s="73"/>
      <c r="I17" s="73"/>
    </row>
    <row r="18" spans="1:9" s="5" customFormat="1" ht="33" customHeight="1" x14ac:dyDescent="0.2">
      <c r="A18" s="136" t="s">
        <v>89</v>
      </c>
      <c r="B18" s="136"/>
      <c r="C18" s="139" t="s">
        <v>92</v>
      </c>
      <c r="D18" s="139"/>
      <c r="E18" s="75"/>
      <c r="F18" s="137" t="s">
        <v>60</v>
      </c>
      <c r="G18" s="138"/>
      <c r="H18" s="138"/>
      <c r="I18" s="55">
        <f>+IF($C$18='99.Listas'!$D$2,AVERAGE('01.DatosActividades'!$H$3:$H$439),IF('03.Informe'!$C$18='99.Listas'!$D$3,AVERAGE('01.DatosActividades'!$L$3:$L$439),""))</f>
        <v>0.88857142857142846</v>
      </c>
    </row>
    <row r="19" spans="1:9" s="74" customFormat="1" ht="22.5" customHeight="1" x14ac:dyDescent="0.2">
      <c r="A19" s="73"/>
      <c r="B19" s="73"/>
      <c r="C19" s="73"/>
      <c r="D19" s="73"/>
      <c r="E19" s="73"/>
      <c r="F19" s="73"/>
      <c r="G19" s="73"/>
      <c r="H19" s="73"/>
      <c r="I19" s="73"/>
    </row>
    <row r="20" spans="1:9" s="74" customFormat="1" ht="36.75" customHeight="1" x14ac:dyDescent="0.2">
      <c r="A20" s="143" t="s">
        <v>97</v>
      </c>
      <c r="B20" s="143"/>
      <c r="C20" s="143"/>
      <c r="D20" s="143"/>
      <c r="E20" s="143"/>
      <c r="F20" s="143"/>
      <c r="G20" s="143"/>
      <c r="H20" s="143"/>
      <c r="I20" s="143"/>
    </row>
    <row r="21" spans="1:9" s="5" customFormat="1" ht="46.5" customHeight="1" x14ac:dyDescent="0.2">
      <c r="A21" s="54" t="s">
        <v>0</v>
      </c>
      <c r="B21" s="53" t="s">
        <v>61</v>
      </c>
      <c r="C21" s="140" t="s">
        <v>62</v>
      </c>
      <c r="D21" s="141"/>
      <c r="E21" s="142"/>
      <c r="F21" s="53" t="s">
        <v>63</v>
      </c>
      <c r="G21" s="53" t="s">
        <v>65</v>
      </c>
      <c r="H21" s="54" t="s">
        <v>96</v>
      </c>
      <c r="I21" s="53" t="s">
        <v>64</v>
      </c>
    </row>
    <row r="22" spans="1:9" s="5" customFormat="1" ht="94.5" customHeight="1" x14ac:dyDescent="0.2">
      <c r="A22" s="64" t="str">
        <f>+IF('01.DatosPlanes'!A4="","",'01.DatosPlanes'!A4)</f>
        <v>Plan de Riesgos de Corrupción</v>
      </c>
      <c r="B22" s="63">
        <f>+IF('01.DatosPlanes'!B4="","",'01.DatosPlanes'!B4)</f>
        <v>3248</v>
      </c>
      <c r="C22" s="123" t="str">
        <f>+IF('01.DatosPlanes'!D4="","",'01.DatosPlanes'!D4)</f>
        <v>RIESGO: Posibilidad de recibir o solicitar cualquier dádiva durante la asistencia técnica DESCRIPCIÓN: Puede suceder que durante la asistencia técnica se hagan cobros adicionales no reglamentarios</v>
      </c>
      <c r="D22" s="124"/>
      <c r="E22" s="125"/>
      <c r="F22" s="63">
        <f>+IF('01.DatosPlanes'!E4="","",'01.DatosPlanes'!E4)</f>
        <v>2</v>
      </c>
      <c r="G22" s="65">
        <f>+IF(F22="","",1)</f>
        <v>1</v>
      </c>
      <c r="H22" s="65">
        <f>+IF(F22="","",IF($C$18='99.Listas'!$D$2,0.5,1))</f>
        <v>1</v>
      </c>
      <c r="I22" s="65">
        <f>IFERROR(AVERAGEIFS(IF($C$18='99.Listas'!$D$2,'01.DatosActividades'!$H$3:$H$439,'01.DatosActividades'!$L$3:$L$439),'01.DatosActividades'!$A$3:$A$439,'03.Informe'!B22),"")</f>
        <v>1</v>
      </c>
    </row>
    <row r="23" spans="1:9" s="5" customFormat="1" ht="94.5" customHeight="1" x14ac:dyDescent="0.2">
      <c r="A23" s="64" t="str">
        <f>+IF('01.DatosPlanes'!A5="","",'01.DatosPlanes'!A5)</f>
        <v>Plan de Riesgos de Corrupción</v>
      </c>
      <c r="B23" s="63">
        <f>+IF('01.DatosPlanes'!B5="","",'01.DatosPlanes'!B5)</f>
        <v>3249</v>
      </c>
      <c r="C23" s="123" t="str">
        <f>+IF('01.DatosPlanes'!D5="","",'01.DatosPlanes'!D5)</f>
        <v>RIESGO: Ausencia de rendición de cuentas en tema estratégicos de la Administración Departamental DESCRIPCIÓN: Puede suceder que la información de rendicion de cuentas se realice de manera sesgada, con el fin de dilatar o disuadir el control ciudadano con fines particulares</v>
      </c>
      <c r="D23" s="124"/>
      <c r="E23" s="125"/>
      <c r="F23" s="63">
        <f>+IF('01.DatosPlanes'!E5="","",'01.DatosPlanes'!E5)</f>
        <v>2</v>
      </c>
      <c r="G23" s="65">
        <f t="shared" ref="G23:G36" si="0">+IF(F23="","",1)</f>
        <v>1</v>
      </c>
      <c r="H23" s="65">
        <f>+IF(F23="","",IF($C$18='99.Listas'!$D$2,0.5,1))</f>
        <v>1</v>
      </c>
      <c r="I23" s="65">
        <f>IFERROR(AVERAGEIFS(IF($C$18='99.Listas'!$D$2,'01.DatosActividades'!$H$3:$H$439,'01.DatosActividades'!$L$3:$L$439),'01.DatosActividades'!$A$3:$A$439,'03.Informe'!B23),"")</f>
        <v>1</v>
      </c>
    </row>
    <row r="24" spans="1:9" s="5" customFormat="1" ht="94.5" customHeight="1" x14ac:dyDescent="0.2">
      <c r="A24" s="64" t="str">
        <f>+IF('01.DatosPlanes'!A6="","",'01.DatosPlanes'!A6)</f>
        <v>Plan de Riesgos de Corrupción</v>
      </c>
      <c r="B24" s="63">
        <f>+IF('01.DatosPlanes'!B6="","",'01.DatosPlanes'!B6)</f>
        <v>3250</v>
      </c>
      <c r="C24" s="123" t="str">
        <f>+IF('01.DatosPlanes'!D6="","",'01.DatosPlanes'!D6)</f>
        <v>RIESGO: Posibilidad de obtener un beneficio económico por alteración en la nómina de la planta de las Instituciones Educativas DESCRIPCIÓN: Puede suceder que ingresen novedades con información no veraz o se asignen valores salariales que no estén soportados adecuadamente</v>
      </c>
      <c r="D24" s="124"/>
      <c r="E24" s="125"/>
      <c r="F24" s="63">
        <f>+IF('01.DatosPlanes'!E6="","",'01.DatosPlanes'!E6)</f>
        <v>5</v>
      </c>
      <c r="G24" s="65">
        <f t="shared" si="0"/>
        <v>1</v>
      </c>
      <c r="H24" s="65">
        <f>+IF(F24="","",IF($C$18='99.Listas'!$D$2,0.5,1))</f>
        <v>1</v>
      </c>
      <c r="I24" s="65">
        <f>+IFERROR(AVERAGEIFS(IF($C$18='99.Listas'!$D$2,'01.DatosActividades'!$H$3:$H$439,'01.DatosActividades'!$L$3:$L$439),'01.DatosActividades'!$A$3:$A$439,'03.Informe'!B24),"")</f>
        <v>0.8</v>
      </c>
    </row>
    <row r="25" spans="1:9" s="5" customFormat="1" ht="94.5" customHeight="1" x14ac:dyDescent="0.2">
      <c r="A25" s="64" t="str">
        <f>+IF('01.DatosPlanes'!A7="","",'01.DatosPlanes'!A7)</f>
        <v>Plan de Riesgos de Corrupción</v>
      </c>
      <c r="B25" s="63">
        <f>+IF('01.DatosPlanes'!B7="","",'01.DatosPlanes'!B7)</f>
        <v>3251</v>
      </c>
      <c r="C25" s="123" t="str">
        <f>+IF('01.DatosPlanes'!D7="","",'01.DatosPlanes'!D7)</f>
        <v>RIESGO: Reportar un mayor número de estudiantes beneficiados con el servicio de transporte y alimentación escolar para favorecimiento particular o de terceros DESCRIPCIÓN: Puede suceder que se pague un mayor número de raciones o de sevicios de transporte escolar por falta de controles</v>
      </c>
      <c r="D25" s="124"/>
      <c r="E25" s="125"/>
      <c r="F25" s="63">
        <f>+IF('01.DatosPlanes'!E7="","",'01.DatosPlanes'!E7)</f>
        <v>4</v>
      </c>
      <c r="G25" s="65">
        <f t="shared" si="0"/>
        <v>1</v>
      </c>
      <c r="H25" s="65">
        <f>+IF(F25="","",IF($C$18='99.Listas'!$D$2,0.5,1))</f>
        <v>1</v>
      </c>
      <c r="I25" s="65">
        <f>+IFERROR(AVERAGEIFS(IF($C$18='99.Listas'!$D$2,'01.DatosActividades'!$H$3:$H$439,'01.DatosActividades'!$L$3:$L$439),'01.DatosActividades'!$A$3:$A$439,'03.Informe'!B25),"")</f>
        <v>0.60000000000000009</v>
      </c>
    </row>
    <row r="26" spans="1:9" s="5" customFormat="1" ht="94.5" customHeight="1" x14ac:dyDescent="0.2">
      <c r="A26" s="64" t="str">
        <f>+IF('01.DatosPlanes'!A8="","",'01.DatosPlanes'!A8)</f>
        <v>Plan de Riesgos de Corrupción</v>
      </c>
      <c r="B26" s="63">
        <f>+IF('01.DatosPlanes'!B8="","",'01.DatosPlanes'!B8)</f>
        <v>3260</v>
      </c>
      <c r="C26" s="123" t="str">
        <f>+IF('01.DatosPlanes'!D8="","",'01.DatosPlanes'!D8)</f>
        <v>RIESGO: Dilatar un trámite asociado a los servicios de salud, una información o servicio con el fin de obtener un beneficio particular DESCRIPCIÓN: Puede suceder que se busque entorpecer o no concluir o acelerar un trámite o servicio para obtener un beneficio</v>
      </c>
      <c r="D26" s="124"/>
      <c r="E26" s="125"/>
      <c r="F26" s="63">
        <f>+IF('01.DatosPlanes'!E8="","",'01.DatosPlanes'!E8)</f>
        <v>2</v>
      </c>
      <c r="G26" s="65">
        <f t="shared" si="0"/>
        <v>1</v>
      </c>
      <c r="H26" s="65">
        <f>+IF(F26="","",IF($C$18='99.Listas'!$D$2,0.5,1))</f>
        <v>1</v>
      </c>
      <c r="I26" s="65">
        <f>+IFERROR(AVERAGEIFS(IF($C$18='99.Listas'!$D$2,'01.DatosActividades'!$H$3:$H$439,'01.DatosActividades'!$L$3:$L$439),'01.DatosActividades'!$A$3:$A$439,'03.Informe'!B26),"")</f>
        <v>0.55000000000000004</v>
      </c>
    </row>
    <row r="27" spans="1:9" s="5" customFormat="1" ht="94.5" customHeight="1" x14ac:dyDescent="0.2">
      <c r="A27" s="64" t="str">
        <f>+IF('01.DatosPlanes'!A9="","",'01.DatosPlanes'!A9)</f>
        <v>Plan de Riesgos de Corrupción</v>
      </c>
      <c r="B27" s="63">
        <f>+IF('01.DatosPlanes'!B9="","",'01.DatosPlanes'!B9)</f>
        <v>3257</v>
      </c>
      <c r="C27" s="123" t="str">
        <f>+IF('01.DatosPlanes'!D9="","",'01.DatosPlanes'!D9)</f>
        <v>RIESGO: Posibilidad de recibir o solicitar cualquier dadiva para celebrar un contrato sin el lleno de los requisitos legales DESCRIPCIÓN: Puede suceder que se manipulen y se omitan requisitos legales en los procesos contractuales</v>
      </c>
      <c r="D27" s="124"/>
      <c r="E27" s="125"/>
      <c r="F27" s="63">
        <f>+IF('01.DatosPlanes'!E9="","",'01.DatosPlanes'!E9)</f>
        <v>4</v>
      </c>
      <c r="G27" s="65">
        <f t="shared" si="0"/>
        <v>1</v>
      </c>
      <c r="H27" s="65">
        <f>+IF(F27="","",IF($C$18='99.Listas'!$D$2,0.5,1))</f>
        <v>1</v>
      </c>
      <c r="I27" s="65">
        <f>+IFERROR(AVERAGEIFS(IF($C$18='99.Listas'!$D$2,'01.DatosActividades'!$H$3:$H$439,'01.DatosActividades'!$L$3:$L$439),'01.DatosActividades'!$A$3:$A$439,'03.Informe'!B27),"")</f>
        <v>1</v>
      </c>
    </row>
    <row r="28" spans="1:9" s="5" customFormat="1" ht="94.5" customHeight="1" x14ac:dyDescent="0.2">
      <c r="A28" s="64" t="str">
        <f>+IF('01.DatosPlanes'!A10="","",'01.DatosPlanes'!A10)</f>
        <v>Plan de Riesgos de Corrupción</v>
      </c>
      <c r="B28" s="63">
        <f>+IF('01.DatosPlanes'!B10="","",'01.DatosPlanes'!B10)</f>
        <v>3258</v>
      </c>
      <c r="C28" s="123" t="str">
        <f>+IF('01.DatosPlanes'!D10="","",'01.DatosPlanes'!D10)</f>
        <v>RIESGO: Posibilidad de recibir o solicitar cualquier dadiva para favorecer al contratista en la ejecución contractual. DESCRIPCIÍON: Puede suceder que no se reciba el objeto contractual de conformidad a las especificaciones por beneficio personal, o del contratista</v>
      </c>
      <c r="D28" s="124"/>
      <c r="E28" s="125"/>
      <c r="F28" s="63">
        <f>+IF('01.DatosPlanes'!E10="","",'01.DatosPlanes'!E10)</f>
        <v>3</v>
      </c>
      <c r="G28" s="65">
        <f t="shared" si="0"/>
        <v>1</v>
      </c>
      <c r="H28" s="65">
        <f>+IF(F28="","",IF($C$18='99.Listas'!$D$2,0.5,1))</f>
        <v>1</v>
      </c>
      <c r="I28" s="65">
        <f>+IFERROR(AVERAGEIFS(IF($C$18='99.Listas'!$D$2,'01.DatosActividades'!$H$3:$H$439,'01.DatosActividades'!$L$3:$L$439),'01.DatosActividades'!$A$3:$A$439,'03.Informe'!B28),"")</f>
        <v>1</v>
      </c>
    </row>
    <row r="29" spans="1:9" s="5" customFormat="1" ht="94.5" customHeight="1" x14ac:dyDescent="0.2">
      <c r="A29" s="64" t="str">
        <f>+IF('01.DatosPlanes'!A11="","",'01.DatosPlanes'!A11)</f>
        <v>Plan de Riesgos de Corrupción</v>
      </c>
      <c r="B29" s="63">
        <f>+IF('01.DatosPlanes'!B11="","",'01.DatosPlanes'!B11)</f>
        <v>3259</v>
      </c>
      <c r="C29" s="123" t="str">
        <f>+IF('01.DatosPlanes'!D11="","",'01.DatosPlanes'!D11)</f>
        <v>RIESGO: Limitar el control social en los servicios de salud para obtener un beneficio DESCRIPCIÓN: Puede suceder que no se promueva y coarte la participación de la ciudadanía en el ejercicio del control social</v>
      </c>
      <c r="D29" s="124"/>
      <c r="E29" s="125"/>
      <c r="F29" s="63">
        <f>+IF('01.DatosPlanes'!E11="","",'01.DatosPlanes'!E11)</f>
        <v>3</v>
      </c>
      <c r="G29" s="65">
        <f t="shared" si="0"/>
        <v>1</v>
      </c>
      <c r="H29" s="65">
        <f>+IF(F29="","",IF($C$18='99.Listas'!$D$2,0.5,1))</f>
        <v>1</v>
      </c>
      <c r="I29" s="65">
        <f>+IFERROR(AVERAGEIFS(IF($C$18='99.Listas'!$D$2,'01.DatosActividades'!$H$3:$H$439,'01.DatosActividades'!$L$3:$L$439),'01.DatosActividades'!$A$3:$A$439,'03.Informe'!B29),"")</f>
        <v>1</v>
      </c>
    </row>
    <row r="30" spans="1:9" s="5" customFormat="1" ht="94.5" customHeight="1" x14ac:dyDescent="0.2">
      <c r="A30" s="64" t="str">
        <f>+IF('01.DatosPlanes'!A12="","",'01.DatosPlanes'!A12)</f>
        <v>Plan de Riesgos de Corrupción</v>
      </c>
      <c r="B30" s="63">
        <f>+IF('01.DatosPlanes'!B12="","",'01.DatosPlanes'!B12)</f>
        <v>3252</v>
      </c>
      <c r="C30" s="123" t="str">
        <f>+IF('01.DatosPlanes'!D12="","",'01.DatosPlanes'!D12)</f>
        <v>RIESGO: Solicitar y recibir dádivas para agilizar o realizar trámites o servicios administrativos relacionados con los servicios de transporte y movilidad. DESCRIPCIÓN: Puede suceder que se realicen cobros no autorizados para efectuar y agilizar trámites o servicios, sin el lleno de los requisitos legales, por parte de un servidor público en provecho propio o de un tercero.</v>
      </c>
      <c r="D30" s="124"/>
      <c r="E30" s="125"/>
      <c r="F30" s="63">
        <f>+IF('01.DatosPlanes'!E12="","",'01.DatosPlanes'!E12)</f>
        <v>4</v>
      </c>
      <c r="G30" s="65">
        <f t="shared" si="0"/>
        <v>1</v>
      </c>
      <c r="H30" s="65">
        <f>+IF(F30="","",IF($C$18='99.Listas'!$D$2,0.5,1))</f>
        <v>1</v>
      </c>
      <c r="I30" s="65">
        <f>+IFERROR(AVERAGEIFS(IF($C$18='99.Listas'!$D$2,'01.DatosActividades'!$H$3:$H$439,'01.DatosActividades'!$L$3:$L$439),'01.DatosActividades'!$A$3:$A$439,'03.Informe'!B30),"")</f>
        <v>0.91500000000000004</v>
      </c>
    </row>
    <row r="31" spans="1:9" s="5" customFormat="1" ht="94.5" customHeight="1" x14ac:dyDescent="0.2">
      <c r="A31" s="64" t="str">
        <f>+IF('01.DatosPlanes'!A13="","",'01.DatosPlanes'!A13)</f>
        <v>Plan de Riesgos de Corrupción</v>
      </c>
      <c r="B31" s="63">
        <f>+IF('01.DatosPlanes'!B13="","",'01.DatosPlanes'!B13)</f>
        <v>3253</v>
      </c>
      <c r="C31" s="123" t="str">
        <f>+IF('01.DatosPlanes'!D13="","",'01.DatosPlanes'!D13)</f>
        <v>RIESGO: Solicitar y recibir dádivas para dilatar los procesos contravencionales en primera o segunda instancia relacionados con los servicios de transporte y movilidad. DESCRIPCIÓN: Puede suceder que se realicen cobros no autorizados para dilatar el trámite con el propósito de obtener el vencimiento de términos o prescripción de las ordenes de comparendo</v>
      </c>
      <c r="D31" s="124"/>
      <c r="E31" s="125"/>
      <c r="F31" s="63">
        <f>+IF('01.DatosPlanes'!E13="","",'01.DatosPlanes'!E13)</f>
        <v>2</v>
      </c>
      <c r="G31" s="65">
        <f t="shared" si="0"/>
        <v>1</v>
      </c>
      <c r="H31" s="65">
        <f>+IF(F31="","",IF($C$18='99.Listas'!$D$2,0.5,1))</f>
        <v>1</v>
      </c>
      <c r="I31" s="65">
        <f>+IFERROR(AVERAGEIFS(IF($C$18='99.Listas'!$D$2,'01.DatosActividades'!$H$3:$H$439,'01.DatosActividades'!$L$3:$L$439),'01.DatosActividades'!$A$3:$A$439,'03.Informe'!B31),"")</f>
        <v>1</v>
      </c>
    </row>
    <row r="32" spans="1:9" s="5" customFormat="1" ht="94.5" customHeight="1" x14ac:dyDescent="0.2">
      <c r="A32" s="64" t="str">
        <f>+IF('01.DatosPlanes'!A14="","",'01.DatosPlanes'!A14)</f>
        <v>Plan de Riesgos de Corrupción</v>
      </c>
      <c r="B32" s="63">
        <f>+IF('01.DatosPlanes'!B14="","",'01.DatosPlanes'!B14)</f>
        <v>3254</v>
      </c>
      <c r="C32" s="123" t="str">
        <f>+IF('01.DatosPlanes'!D14="","",'01.DatosPlanes'!D14)</f>
        <v>RIESGO: Uso ilegal y manipulación indebida de las plataformas tecnológicas o sistemas de información relacionados con lo servicios de transporte y movilidad. DESCRIPCIÓN: Puede suceder que se realice un inadecuado manejo de la información en las plataformas tecnológicas, con el fin de favorecer a un usuario que realiza trámites y servicios de transito o es objeto de proceso de cobro coactivo (Contravencional)</v>
      </c>
      <c r="D32" s="124"/>
      <c r="E32" s="125"/>
      <c r="F32" s="63">
        <f>+IF('01.DatosPlanes'!E14="","",'01.DatosPlanes'!E14)</f>
        <v>2</v>
      </c>
      <c r="G32" s="65">
        <f t="shared" si="0"/>
        <v>1</v>
      </c>
      <c r="H32" s="65">
        <f>+IF(F32="","",IF($C$18='99.Listas'!$D$2,0.5,1))</f>
        <v>1</v>
      </c>
      <c r="I32" s="65">
        <f>+IFERROR(AVERAGEIFS(IF($C$18='99.Listas'!$D$2,'01.DatosActividades'!$H$3:$H$439,'01.DatosActividades'!$L$3:$L$439),'01.DatosActividades'!$A$3:$A$439,'03.Informe'!B32),"")</f>
        <v>1</v>
      </c>
    </row>
    <row r="33" spans="1:9" s="5" customFormat="1" ht="94.5" customHeight="1" x14ac:dyDescent="0.2">
      <c r="A33" s="64" t="str">
        <f>+IF('01.DatosPlanes'!A15="","",'01.DatosPlanes'!A15)</f>
        <v>Plan de Riesgos de Corrupción</v>
      </c>
      <c r="B33" s="63">
        <f>+IF('01.DatosPlanes'!B15="","",'01.DatosPlanes'!B15)</f>
        <v>3255</v>
      </c>
      <c r="C33" s="123" t="str">
        <f>+IF('01.DatosPlanes'!D15="","",'01.DatosPlanes'!D15)</f>
        <v>RIESGO: Pérdida intencional u ocultamiento de la información contenida en los expedientes de los usuarios o infractores de tránsito. DESCRIPCIÓN: Puede suceder que se oculte o desaparezca información de forma intencional con el fin de favorecer o afectar a un usuario o a un tercero interesado.</v>
      </c>
      <c r="D33" s="124"/>
      <c r="E33" s="125"/>
      <c r="F33" s="63">
        <f>+IF('01.DatosPlanes'!E15="","",'01.DatosPlanes'!E15)</f>
        <v>3</v>
      </c>
      <c r="G33" s="65">
        <f t="shared" si="0"/>
        <v>1</v>
      </c>
      <c r="H33" s="65">
        <f>+IF(F33="","",IF($C$18='99.Listas'!$D$2,0.5,1))</f>
        <v>1</v>
      </c>
      <c r="I33" s="65">
        <f>+IFERROR(AVERAGEIFS(IF($C$18='99.Listas'!$D$2,'01.DatosActividades'!$H$3:$H$439,'01.DatosActividades'!$L$3:$L$439),'01.DatosActividades'!$A$3:$A$439,'03.Informe'!B33),"")</f>
        <v>1</v>
      </c>
    </row>
    <row r="34" spans="1:9" s="5" customFormat="1" ht="94.5" customHeight="1" x14ac:dyDescent="0.2">
      <c r="A34" s="64" t="str">
        <f>+IF('01.DatosPlanes'!A16="","",'01.DatosPlanes'!A16)</f>
        <v>Plan de Riesgos de Corrupción</v>
      </c>
      <c r="B34" s="63">
        <f>+IF('01.DatosPlanes'!B16="","",'01.DatosPlanes'!B16)</f>
        <v>3256</v>
      </c>
      <c r="C34" s="123" t="str">
        <f>+IF('01.DatosPlanes'!D16="","",'01.DatosPlanes'!D16)</f>
        <v>RIESGO: Posibilidad de que se distribuya erradamente el ingreso con destinación especifica para favorecer un tercero DESCRIPCIÓN: Puede suceder que al momento de distribuir el recaudo se omita un destinación</v>
      </c>
      <c r="D34" s="124"/>
      <c r="E34" s="125"/>
      <c r="F34" s="63">
        <f>+IF('01.DatosPlanes'!E16="","",'01.DatosPlanes'!E16)</f>
        <v>2</v>
      </c>
      <c r="G34" s="65">
        <f t="shared" si="0"/>
        <v>1</v>
      </c>
      <c r="H34" s="65">
        <f>+IF(F34="","",IF($C$18='99.Listas'!$D$2,0.5,1))</f>
        <v>1</v>
      </c>
      <c r="I34" s="65">
        <f>+IFERROR(AVERAGEIFS(IF($C$18='99.Listas'!$D$2,'01.DatosActividades'!$H$3:$H$439,'01.DatosActividades'!$L$3:$L$439),'01.DatosActividades'!$A$3:$A$439,'03.Informe'!B34),"")</f>
        <v>1</v>
      </c>
    </row>
    <row r="35" spans="1:9" s="5" customFormat="1" ht="94.5" customHeight="1" x14ac:dyDescent="0.2">
      <c r="A35" s="64" t="str">
        <f>+IF('01.DatosPlanes'!A17="","",'01.DatosPlanes'!A17)</f>
        <v>Plan de Riesgos de Corrupción</v>
      </c>
      <c r="B35" s="63">
        <f>+IF('01.DatosPlanes'!B17="","",'01.DatosPlanes'!B17)</f>
        <v>3328</v>
      </c>
      <c r="C35" s="123" t="str">
        <f>+IF('01.DatosPlanes'!D17="","",'01.DatosPlanes'!D17)</f>
        <v>RIESGO: Desviaciòn de recursos a grupos de poblacion en particular y no a los focalizados por intereses personales. DESCRIPCIÓN: Puede suceder que los programas ofertados por las Secretarías beneficien a poblaciones no priorizadas</v>
      </c>
      <c r="D35" s="124"/>
      <c r="E35" s="125"/>
      <c r="F35" s="63">
        <f>+IF('01.DatosPlanes'!E17="","",'01.DatosPlanes'!E17)</f>
        <v>4</v>
      </c>
      <c r="G35" s="65">
        <f t="shared" si="0"/>
        <v>1</v>
      </c>
      <c r="H35" s="65">
        <f>+IF(F35="","",IF($C$18='99.Listas'!$D$2,0.5,1))</f>
        <v>1</v>
      </c>
      <c r="I35" s="65">
        <f>+IFERROR(AVERAGEIFS(IF($C$18='99.Listas'!$D$2,'01.DatosActividades'!$H$3:$H$439,'01.DatosActividades'!$L$3:$L$439),'01.DatosActividades'!$A$3:$A$439,'03.Informe'!B35),"")</f>
        <v>0.79</v>
      </c>
    </row>
    <row r="36" spans="1:9" s="5" customFormat="1" ht="94.5" hidden="1" customHeight="1" x14ac:dyDescent="0.2">
      <c r="A36" s="64" t="str">
        <f>+IF('01.DatosPlanes'!A18="","",'01.DatosPlanes'!A18)</f>
        <v/>
      </c>
      <c r="B36" s="63" t="str">
        <f>+IF('01.DatosPlanes'!B18="","",'01.DatosPlanes'!B18)</f>
        <v/>
      </c>
      <c r="C36" s="126" t="str">
        <f>+IF('01.DatosPlanes'!D18="","",'01.DatosPlanes'!D18)</f>
        <v/>
      </c>
      <c r="D36" s="127"/>
      <c r="E36" s="128"/>
      <c r="F36" s="63" t="str">
        <f>+IF('01.DatosPlanes'!E18="","",'01.DatosPlanes'!E18)</f>
        <v/>
      </c>
      <c r="G36" s="65" t="str">
        <f t="shared" si="0"/>
        <v/>
      </c>
      <c r="H36" s="65" t="str">
        <f>+IF(F36="","",IF($C$18='99.Listas'!$D$2,0.5,1))</f>
        <v/>
      </c>
      <c r="I36" s="65" t="str">
        <f>+IFERROR(AVERAGEIFS(IF($C$18='99.Listas'!$D$2,'01.DatosActividades'!$H$3:$H$439,'01.DatosActividades'!$L$3:$L$439),'01.DatosActividades'!$A$3:$A$439,'03.Informe'!B36),"")</f>
        <v/>
      </c>
    </row>
    <row r="37" spans="1:9" s="74" customFormat="1" ht="29.25" customHeight="1" x14ac:dyDescent="0.25">
      <c r="A37" s="76"/>
    </row>
    <row r="38" spans="1:9" ht="15" customHeight="1" x14ac:dyDescent="0.2">
      <c r="A38" s="74"/>
      <c r="B38" s="74"/>
      <c r="C38" s="74"/>
      <c r="D38" s="74"/>
      <c r="E38" s="74"/>
      <c r="F38" s="74"/>
      <c r="G38" s="74"/>
      <c r="H38" s="74"/>
      <c r="I38" s="74"/>
    </row>
    <row r="39" spans="1:9" x14ac:dyDescent="0.2">
      <c r="A39" s="74"/>
      <c r="B39" s="74"/>
      <c r="C39" s="77"/>
      <c r="D39" s="77"/>
      <c r="E39" s="77"/>
      <c r="F39" s="77"/>
      <c r="G39" s="77"/>
      <c r="H39" s="74"/>
      <c r="I39" s="74"/>
    </row>
    <row r="40" spans="1:9" x14ac:dyDescent="0.2">
      <c r="A40" s="74"/>
      <c r="B40" s="74"/>
      <c r="C40" s="77"/>
      <c r="D40" s="77"/>
      <c r="E40" s="77"/>
      <c r="F40" s="77"/>
      <c r="G40" s="77"/>
      <c r="H40" s="74"/>
      <c r="I40" s="74"/>
    </row>
    <row r="41" spans="1:9" x14ac:dyDescent="0.2">
      <c r="A41" s="74"/>
      <c r="B41" s="74"/>
      <c r="C41" s="77"/>
      <c r="D41" s="77"/>
      <c r="E41" s="77"/>
      <c r="F41" s="77"/>
      <c r="G41" s="77"/>
      <c r="H41" s="74"/>
      <c r="I41" s="74"/>
    </row>
    <row r="42" spans="1:9" x14ac:dyDescent="0.2">
      <c r="A42" s="74"/>
      <c r="B42" s="74"/>
      <c r="C42" s="77"/>
      <c r="D42" s="77"/>
      <c r="E42" s="77"/>
      <c r="F42" s="77"/>
      <c r="G42" s="77"/>
      <c r="H42" s="74"/>
      <c r="I42" s="74"/>
    </row>
    <row r="43" spans="1:9" x14ac:dyDescent="0.2">
      <c r="A43" s="74"/>
      <c r="B43" s="74"/>
      <c r="C43" s="77"/>
      <c r="D43" s="77"/>
      <c r="E43" s="77"/>
      <c r="F43" s="77"/>
      <c r="G43" s="77"/>
      <c r="H43" s="74"/>
      <c r="I43" s="74"/>
    </row>
    <row r="44" spans="1:9" x14ac:dyDescent="0.2">
      <c r="A44" s="74"/>
      <c r="B44" s="74"/>
      <c r="C44" s="77"/>
      <c r="D44" s="77"/>
      <c r="E44" s="77"/>
      <c r="F44" s="77"/>
      <c r="G44" s="77"/>
      <c r="H44" s="74"/>
      <c r="I44" s="74"/>
    </row>
    <row r="45" spans="1:9" x14ac:dyDescent="0.2">
      <c r="A45" s="74"/>
      <c r="B45" s="74"/>
      <c r="C45" s="77"/>
      <c r="D45" s="77"/>
      <c r="E45" s="77"/>
      <c r="F45" s="77"/>
      <c r="G45" s="77"/>
      <c r="H45" s="74"/>
      <c r="I45" s="74"/>
    </row>
    <row r="46" spans="1:9" x14ac:dyDescent="0.2">
      <c r="A46" s="74"/>
      <c r="B46" s="74"/>
      <c r="C46" s="77"/>
      <c r="D46" s="77"/>
      <c r="E46" s="77"/>
      <c r="F46" s="77"/>
      <c r="G46" s="77"/>
      <c r="H46" s="74"/>
      <c r="I46" s="74"/>
    </row>
    <row r="47" spans="1:9" x14ac:dyDescent="0.2">
      <c r="A47" s="74"/>
      <c r="B47" s="74"/>
      <c r="C47" s="77"/>
      <c r="D47" s="77"/>
      <c r="E47" s="77"/>
      <c r="F47" s="77"/>
      <c r="G47" s="77"/>
      <c r="H47" s="74"/>
      <c r="I47" s="74"/>
    </row>
    <row r="48" spans="1:9" x14ac:dyDescent="0.2">
      <c r="A48" s="74"/>
      <c r="B48" s="74"/>
      <c r="C48" s="77"/>
      <c r="D48" s="77"/>
      <c r="E48" s="77"/>
      <c r="F48" s="77"/>
      <c r="G48" s="77"/>
      <c r="H48" s="74"/>
      <c r="I48" s="74"/>
    </row>
    <row r="49" spans="1:9" x14ac:dyDescent="0.2">
      <c r="A49" s="74"/>
      <c r="B49" s="74"/>
      <c r="C49" s="77"/>
      <c r="D49" s="77"/>
      <c r="E49" s="77"/>
      <c r="F49" s="77"/>
      <c r="G49" s="77"/>
      <c r="H49" s="74"/>
      <c r="I49" s="74"/>
    </row>
    <row r="50" spans="1:9" x14ac:dyDescent="0.2">
      <c r="A50" s="74"/>
      <c r="B50" s="74"/>
      <c r="C50" s="77"/>
      <c r="D50" s="77"/>
      <c r="E50" s="77"/>
      <c r="F50" s="77"/>
      <c r="G50" s="77"/>
      <c r="H50" s="74"/>
      <c r="I50" s="74"/>
    </row>
    <row r="51" spans="1:9" x14ac:dyDescent="0.2">
      <c r="A51" s="74"/>
      <c r="B51" s="74"/>
      <c r="C51" s="77"/>
      <c r="D51" s="77"/>
      <c r="E51" s="77"/>
      <c r="F51" s="77"/>
      <c r="G51" s="77"/>
      <c r="H51" s="74"/>
      <c r="I51" s="74"/>
    </row>
    <row r="52" spans="1:9" x14ac:dyDescent="0.2">
      <c r="A52" s="74"/>
      <c r="B52" s="74"/>
      <c r="C52" s="77"/>
      <c r="D52" s="77"/>
      <c r="E52" s="77"/>
      <c r="F52" s="77"/>
      <c r="G52" s="77"/>
      <c r="H52" s="74"/>
      <c r="I52" s="74"/>
    </row>
    <row r="53" spans="1:9" x14ac:dyDescent="0.2">
      <c r="A53" s="74"/>
      <c r="B53" s="74"/>
      <c r="C53" s="77"/>
      <c r="D53" s="77"/>
      <c r="E53" s="77"/>
      <c r="F53" s="77"/>
      <c r="G53" s="77"/>
      <c r="H53" s="74"/>
      <c r="I53" s="74"/>
    </row>
    <row r="54" spans="1:9" x14ac:dyDescent="0.2">
      <c r="A54" s="74"/>
      <c r="B54" s="74"/>
      <c r="C54" s="77"/>
      <c r="D54" s="77"/>
      <c r="E54" s="77"/>
      <c r="F54" s="77"/>
      <c r="G54" s="77"/>
      <c r="H54" s="74"/>
      <c r="I54" s="74"/>
    </row>
    <row r="55" spans="1:9" x14ac:dyDescent="0.2">
      <c r="A55" s="74"/>
      <c r="B55" s="74"/>
      <c r="C55" s="77"/>
      <c r="D55" s="77"/>
      <c r="E55" s="77"/>
      <c r="F55" s="77"/>
      <c r="G55" s="77"/>
      <c r="H55" s="74"/>
      <c r="I55" s="74"/>
    </row>
    <row r="56" spans="1:9" x14ac:dyDescent="0.2">
      <c r="A56" s="74"/>
      <c r="B56" s="74"/>
      <c r="C56" s="77"/>
      <c r="D56" s="77"/>
      <c r="E56" s="77"/>
      <c r="F56" s="77"/>
      <c r="G56" s="77"/>
      <c r="H56" s="74"/>
      <c r="I56" s="74"/>
    </row>
    <row r="57" spans="1:9" x14ac:dyDescent="0.2">
      <c r="A57" s="74"/>
      <c r="B57" s="74"/>
      <c r="C57" s="77"/>
      <c r="D57" s="77"/>
      <c r="E57" s="77"/>
      <c r="F57" s="77"/>
      <c r="G57" s="77"/>
      <c r="H57" s="74"/>
      <c r="I57" s="74"/>
    </row>
    <row r="58" spans="1:9" x14ac:dyDescent="0.2">
      <c r="A58" s="74"/>
      <c r="B58" s="74"/>
      <c r="C58" s="77"/>
      <c r="D58" s="77"/>
      <c r="E58" s="77"/>
      <c r="F58" s="77"/>
      <c r="G58" s="77"/>
      <c r="H58" s="74"/>
      <c r="I58" s="74"/>
    </row>
    <row r="59" spans="1:9" x14ac:dyDescent="0.2">
      <c r="A59" s="74"/>
      <c r="B59" s="74"/>
      <c r="C59" s="77"/>
      <c r="D59" s="77"/>
      <c r="E59" s="77"/>
      <c r="F59" s="77"/>
      <c r="G59" s="77"/>
      <c r="H59" s="74"/>
      <c r="I59" s="74"/>
    </row>
    <row r="60" spans="1:9" x14ac:dyDescent="0.2">
      <c r="A60" s="74"/>
      <c r="B60" s="74"/>
      <c r="C60" s="77"/>
      <c r="D60" s="77"/>
      <c r="E60" s="77"/>
      <c r="F60" s="77"/>
      <c r="G60" s="77"/>
      <c r="H60" s="74"/>
      <c r="I60" s="74"/>
    </row>
    <row r="61" spans="1:9" x14ac:dyDescent="0.2">
      <c r="A61" s="74"/>
      <c r="B61" s="74"/>
      <c r="C61" s="77"/>
      <c r="D61" s="77"/>
      <c r="E61" s="77"/>
      <c r="F61" s="77"/>
      <c r="G61" s="77"/>
      <c r="H61" s="74"/>
      <c r="I61" s="74"/>
    </row>
    <row r="62" spans="1:9" x14ac:dyDescent="0.2">
      <c r="A62" s="74"/>
      <c r="B62" s="74"/>
      <c r="C62" s="77"/>
      <c r="D62" s="77"/>
      <c r="E62" s="77"/>
      <c r="F62" s="77"/>
      <c r="G62" s="77"/>
      <c r="H62" s="74"/>
      <c r="I62" s="74"/>
    </row>
    <row r="63" spans="1:9" x14ac:dyDescent="0.2">
      <c r="A63" s="74"/>
      <c r="B63" s="74"/>
      <c r="C63" s="77"/>
      <c r="D63" s="77"/>
      <c r="E63" s="77"/>
      <c r="F63" s="77"/>
      <c r="G63" s="77"/>
      <c r="H63" s="74"/>
      <c r="I63" s="74"/>
    </row>
    <row r="64" spans="1:9" x14ac:dyDescent="0.2">
      <c r="A64" s="74"/>
      <c r="B64" s="74"/>
      <c r="C64" s="77"/>
      <c r="D64" s="77"/>
      <c r="E64" s="77"/>
      <c r="F64" s="77"/>
      <c r="G64" s="77"/>
      <c r="H64" s="74"/>
      <c r="I64" s="74"/>
    </row>
    <row r="65" spans="1:9" x14ac:dyDescent="0.2">
      <c r="A65" s="74"/>
      <c r="B65" s="74"/>
      <c r="C65" s="77"/>
      <c r="D65" s="77"/>
      <c r="E65" s="77"/>
      <c r="F65" s="77"/>
      <c r="G65" s="77"/>
      <c r="H65" s="74"/>
      <c r="I65" s="74"/>
    </row>
    <row r="66" spans="1:9" x14ac:dyDescent="0.2">
      <c r="A66" s="74"/>
      <c r="B66" s="74"/>
      <c r="C66" s="77"/>
      <c r="D66" s="77"/>
      <c r="E66" s="77"/>
      <c r="F66" s="77"/>
      <c r="G66" s="77"/>
      <c r="H66" s="74"/>
      <c r="I66" s="74"/>
    </row>
    <row r="67" spans="1:9" x14ac:dyDescent="0.2">
      <c r="A67" s="74"/>
      <c r="B67" s="74"/>
      <c r="C67" s="77"/>
      <c r="D67" s="77"/>
      <c r="E67" s="77"/>
      <c r="F67" s="77"/>
      <c r="G67" s="77"/>
      <c r="H67" s="74"/>
      <c r="I67" s="74"/>
    </row>
    <row r="68" spans="1:9" x14ac:dyDescent="0.2">
      <c r="A68" s="74"/>
      <c r="B68" s="74"/>
      <c r="C68" s="77"/>
      <c r="D68" s="77"/>
      <c r="E68" s="77"/>
      <c r="F68" s="77"/>
      <c r="G68" s="77"/>
      <c r="H68" s="74"/>
      <c r="I68" s="74"/>
    </row>
    <row r="69" spans="1:9" x14ac:dyDescent="0.2">
      <c r="A69" s="74"/>
      <c r="B69" s="74"/>
      <c r="C69" s="77"/>
      <c r="D69" s="77"/>
      <c r="E69" s="77"/>
      <c r="F69" s="77"/>
      <c r="G69" s="77"/>
      <c r="H69" s="74"/>
      <c r="I69" s="74"/>
    </row>
    <row r="70" spans="1:9" x14ac:dyDescent="0.2">
      <c r="A70" s="74"/>
      <c r="B70" s="74"/>
      <c r="C70" s="77"/>
      <c r="D70" s="77"/>
      <c r="E70" s="77"/>
      <c r="F70" s="77"/>
      <c r="G70" s="77"/>
      <c r="H70" s="74"/>
      <c r="I70" s="74"/>
    </row>
    <row r="71" spans="1:9" x14ac:dyDescent="0.2">
      <c r="A71" s="74"/>
      <c r="B71" s="74"/>
      <c r="C71" s="77"/>
      <c r="D71" s="77"/>
      <c r="E71" s="77"/>
      <c r="F71" s="77"/>
      <c r="G71" s="77"/>
      <c r="H71" s="74"/>
      <c r="I71" s="74"/>
    </row>
    <row r="72" spans="1:9" x14ac:dyDescent="0.2">
      <c r="A72" s="74"/>
      <c r="B72" s="74"/>
      <c r="C72" s="77"/>
      <c r="D72" s="77"/>
      <c r="E72" s="77"/>
      <c r="F72" s="77"/>
      <c r="G72" s="77"/>
      <c r="H72" s="74"/>
      <c r="I72" s="74"/>
    </row>
    <row r="73" spans="1:9" s="9" customFormat="1" x14ac:dyDescent="0.2">
      <c r="A73" s="157" t="s">
        <v>249</v>
      </c>
      <c r="B73" s="157"/>
      <c r="C73" s="157"/>
      <c r="D73" s="157"/>
      <c r="E73" s="157"/>
      <c r="F73" s="157"/>
      <c r="G73" s="157"/>
      <c r="H73" s="157"/>
      <c r="I73" s="157"/>
    </row>
    <row r="74" spans="1:9" s="9" customFormat="1" x14ac:dyDescent="0.2">
      <c r="A74" s="157"/>
      <c r="B74" s="157"/>
      <c r="C74" s="157"/>
      <c r="D74" s="157"/>
      <c r="E74" s="157"/>
      <c r="F74" s="157"/>
      <c r="G74" s="157"/>
      <c r="H74" s="157"/>
      <c r="I74" s="157"/>
    </row>
    <row r="75" spans="1:9" s="9" customFormat="1" x14ac:dyDescent="0.2">
      <c r="A75" s="157"/>
      <c r="B75" s="157"/>
      <c r="C75" s="157"/>
      <c r="D75" s="157"/>
      <c r="E75" s="157"/>
      <c r="F75" s="157"/>
      <c r="G75" s="157"/>
      <c r="H75" s="157"/>
      <c r="I75" s="157"/>
    </row>
    <row r="76" spans="1:9" s="9" customFormat="1" x14ac:dyDescent="0.2">
      <c r="A76" s="157"/>
      <c r="B76" s="157"/>
      <c r="C76" s="157"/>
      <c r="D76" s="157"/>
      <c r="E76" s="157"/>
      <c r="F76" s="157"/>
      <c r="G76" s="157"/>
      <c r="H76" s="157"/>
      <c r="I76" s="157"/>
    </row>
    <row r="77" spans="1:9" s="9" customFormat="1" x14ac:dyDescent="0.2">
      <c r="A77" s="157"/>
      <c r="B77" s="157"/>
      <c r="C77" s="157"/>
      <c r="D77" s="157"/>
      <c r="E77" s="157"/>
      <c r="F77" s="157"/>
      <c r="G77" s="157"/>
      <c r="H77" s="157"/>
      <c r="I77" s="157"/>
    </row>
    <row r="78" spans="1:9" s="9" customFormat="1" x14ac:dyDescent="0.2">
      <c r="A78" s="157"/>
      <c r="B78" s="157"/>
      <c r="C78" s="157"/>
      <c r="D78" s="157"/>
      <c r="E78" s="157"/>
      <c r="F78" s="157"/>
      <c r="G78" s="157"/>
      <c r="H78" s="157"/>
      <c r="I78" s="157"/>
    </row>
    <row r="79" spans="1:9" s="9" customFormat="1" x14ac:dyDescent="0.2">
      <c r="A79" s="157"/>
      <c r="B79" s="157"/>
      <c r="C79" s="157"/>
      <c r="D79" s="157"/>
      <c r="E79" s="157"/>
      <c r="F79" s="157"/>
      <c r="G79" s="157"/>
      <c r="H79" s="157"/>
      <c r="I79" s="157"/>
    </row>
    <row r="80" spans="1:9" s="9" customFormat="1" x14ac:dyDescent="0.2">
      <c r="A80" s="157"/>
      <c r="B80" s="157"/>
      <c r="C80" s="157"/>
      <c r="D80" s="157"/>
      <c r="E80" s="157"/>
      <c r="F80" s="157"/>
      <c r="G80" s="157"/>
      <c r="H80" s="157"/>
      <c r="I80" s="157"/>
    </row>
    <row r="81" spans="1:9" s="9" customFormat="1" x14ac:dyDescent="0.2">
      <c r="A81" s="157"/>
      <c r="B81" s="157"/>
      <c r="C81" s="157"/>
      <c r="D81" s="157"/>
      <c r="E81" s="157"/>
      <c r="F81" s="157"/>
      <c r="G81" s="157"/>
      <c r="H81" s="157"/>
      <c r="I81" s="157"/>
    </row>
    <row r="82" spans="1:9" s="9" customFormat="1" x14ac:dyDescent="0.2">
      <c r="A82" s="157"/>
      <c r="B82" s="157"/>
      <c r="C82" s="157"/>
      <c r="D82" s="157"/>
      <c r="E82" s="157"/>
      <c r="F82" s="157"/>
      <c r="G82" s="157"/>
      <c r="H82" s="157"/>
      <c r="I82" s="157"/>
    </row>
    <row r="83" spans="1:9" s="9" customFormat="1" x14ac:dyDescent="0.2">
      <c r="A83" s="157"/>
      <c r="B83" s="157"/>
      <c r="C83" s="157"/>
      <c r="D83" s="157"/>
      <c r="E83" s="157"/>
      <c r="F83" s="157"/>
      <c r="G83" s="157"/>
      <c r="H83" s="157"/>
      <c r="I83" s="157"/>
    </row>
    <row r="84" spans="1:9" s="9" customFormat="1" x14ac:dyDescent="0.2">
      <c r="A84" s="157"/>
      <c r="B84" s="157"/>
      <c r="C84" s="157"/>
      <c r="D84" s="157"/>
      <c r="E84" s="157"/>
      <c r="F84" s="157"/>
      <c r="G84" s="157"/>
      <c r="H84" s="157"/>
      <c r="I84" s="157"/>
    </row>
    <row r="85" spans="1:9" s="9" customFormat="1" x14ac:dyDescent="0.2">
      <c r="A85" s="157"/>
      <c r="B85" s="157"/>
      <c r="C85" s="157"/>
      <c r="D85" s="157"/>
      <c r="E85" s="157"/>
      <c r="F85" s="157"/>
      <c r="G85" s="157"/>
      <c r="H85" s="157"/>
      <c r="I85" s="157"/>
    </row>
    <row r="86" spans="1:9" s="9" customFormat="1" x14ac:dyDescent="0.2">
      <c r="A86" s="157"/>
      <c r="B86" s="157"/>
      <c r="C86" s="157"/>
      <c r="D86" s="157"/>
      <c r="E86" s="157"/>
      <c r="F86" s="157"/>
      <c r="G86" s="157"/>
      <c r="H86" s="157"/>
      <c r="I86" s="157"/>
    </row>
    <row r="87" spans="1:9" s="74" customFormat="1" ht="30" customHeight="1" x14ac:dyDescent="0.2">
      <c r="A87" s="158" t="s">
        <v>98</v>
      </c>
      <c r="B87" s="158"/>
      <c r="C87" s="158"/>
      <c r="D87" s="158"/>
      <c r="E87" s="158"/>
      <c r="F87" s="158"/>
      <c r="G87" s="158"/>
      <c r="H87" s="158"/>
      <c r="I87" s="158"/>
    </row>
    <row r="88" spans="1:9" ht="36" x14ac:dyDescent="0.2">
      <c r="A88" s="78"/>
      <c r="B88" s="168" t="s">
        <v>45</v>
      </c>
      <c r="C88" s="168"/>
      <c r="D88" s="168"/>
      <c r="E88" s="168"/>
      <c r="F88" s="53" t="s">
        <v>63</v>
      </c>
      <c r="G88" s="53" t="s">
        <v>66</v>
      </c>
      <c r="H88" s="53" t="s">
        <v>64</v>
      </c>
      <c r="I88" s="78"/>
    </row>
    <row r="89" spans="1:9" ht="25.5" hidden="1" customHeight="1" x14ac:dyDescent="0.2">
      <c r="A89" s="79"/>
      <c r="B89" s="147" t="str">
        <f>+'99.Listas'!B2</f>
        <v>Alta Consejería para la Felicidad y Bienestar</v>
      </c>
      <c r="C89" s="147"/>
      <c r="D89" s="147"/>
      <c r="E89" s="147"/>
      <c r="F89" s="66" t="str">
        <f>+IF(COUNTIF('01.DatosActividades'!$F$3:$F$439,'03.Informe'!B89)=0,"",COUNTIF('01.DatosActividades'!$F$3:$F$439,'03.Informe'!B89))</f>
        <v/>
      </c>
      <c r="G89" s="67" t="str">
        <f>+IF(F89="","",(COUNTIFS('01.DatosActividades'!$F$3:$F$439,'03.Informe'!B89,'01.DatosActividades'!$G$3:$G$439,0))/F89)</f>
        <v/>
      </c>
      <c r="H89" s="67" t="str">
        <f>+IFERROR(AVERAGEIFS(IF($C$18='99.Listas'!$D$2,'01.DatosActividades'!$H$3:$H$439,'01.DatosActividades'!$L$3:$L$439),'01.DatosActividades'!$F$3:$F$439,'03.Informe'!B89),"")</f>
        <v/>
      </c>
      <c r="I89" s="74"/>
    </row>
    <row r="90" spans="1:9" ht="25.5" customHeight="1" x14ac:dyDescent="0.2">
      <c r="A90" s="74"/>
      <c r="B90" s="147" t="str">
        <f>+'99.Listas'!B3</f>
        <v>Oficina de Control Interno</v>
      </c>
      <c r="C90" s="147"/>
      <c r="D90" s="147"/>
      <c r="E90" s="147"/>
      <c r="F90" s="66">
        <f>+IF(COUNTIF('01.DatosActividades'!$F$3:$F$439,'03.Informe'!B90)=0,"",COUNTIF('01.DatosActividades'!$F$3:$F$439,'03.Informe'!B90))</f>
        <v>1</v>
      </c>
      <c r="G90" s="67">
        <f>+IF(F90="","",(COUNTIFS('01.DatosActividades'!$F$3:$F$439,'03.Informe'!B90,'01.DatosActividades'!$G$3:$G$439,0))/F90)</f>
        <v>0</v>
      </c>
      <c r="H90" s="67">
        <f>+IFERROR(AVERAGEIFS(IF($C$18='99.Listas'!$D$2,'01.DatosActividades'!$H$3:$H$439,'01.DatosActividades'!$L$3:$L$439),'01.DatosActividades'!$F$3:$F$439,'03.Informe'!B90),"")</f>
        <v>1</v>
      </c>
      <c r="I90" s="74"/>
    </row>
    <row r="91" spans="1:9" ht="25.5" hidden="1" customHeight="1" x14ac:dyDescent="0.2">
      <c r="A91" s="74"/>
      <c r="B91" s="147" t="str">
        <f>+'99.Listas'!B4</f>
        <v>Oficina de Control Interno Disciplinario</v>
      </c>
      <c r="C91" s="147"/>
      <c r="D91" s="147"/>
      <c r="E91" s="147"/>
      <c r="F91" s="66" t="str">
        <f>+IF(COUNTIF('01.DatosActividades'!$F$3:$F$439,'03.Informe'!B91)=0,"",COUNTIF('01.DatosActividades'!$F$3:$F$439,'03.Informe'!B91))</f>
        <v/>
      </c>
      <c r="G91" s="67" t="str">
        <f>+IF(F91="","",(COUNTIFS('01.DatosActividades'!$F$3:$F$439,'03.Informe'!B91,'01.DatosActividades'!$G$3:$G$439,0))/F91)</f>
        <v/>
      </c>
      <c r="H91" s="67" t="str">
        <f>+IFERROR(AVERAGEIFS(IF($C$18='99.Listas'!$D$2,'01.DatosActividades'!$H$3:$H$439,'01.DatosActividades'!$L$3:$L$439),'01.DatosActividades'!$F$3:$F$439,'03.Informe'!B91),"")</f>
        <v/>
      </c>
      <c r="I91" s="74"/>
    </row>
    <row r="92" spans="1:9" ht="25.5" hidden="1" customHeight="1" x14ac:dyDescent="0.2">
      <c r="A92" s="74"/>
      <c r="B92" s="147" t="str">
        <f>+'99.Listas'!B5</f>
        <v>Secretaría de Agricultura y Desarrollo Rural</v>
      </c>
      <c r="C92" s="147"/>
      <c r="D92" s="147"/>
      <c r="E92" s="147"/>
      <c r="F92" s="66" t="str">
        <f>+IF(COUNTIF('01.DatosActividades'!$F$3:$F$439,'03.Informe'!B92)=0,"",COUNTIF('01.DatosActividades'!$F$3:$F$439,'03.Informe'!B92))</f>
        <v/>
      </c>
      <c r="G92" s="67" t="str">
        <f>+IF(F92="","",(COUNTIFS('01.DatosActividades'!$F$3:$F$439,'03.Informe'!B92,'01.DatosActividades'!$G$3:$G$439,0))/F92)</f>
        <v/>
      </c>
      <c r="H92" s="67" t="str">
        <f>+IFERROR(AVERAGEIFS(IF($C$18='99.Listas'!$D$2,'01.DatosActividades'!$H$3:$H$439,'01.DatosActividades'!$L$3:$L$439),'01.DatosActividades'!$F$3:$F$439,'03.Informe'!B92),"")</f>
        <v/>
      </c>
      <c r="I92" s="74"/>
    </row>
    <row r="93" spans="1:9" ht="25.5" hidden="1" customHeight="1" x14ac:dyDescent="0.2">
      <c r="A93" s="74"/>
      <c r="B93" s="147" t="str">
        <f>+'99.Listas'!B6</f>
        <v>Secretaría de Ciencia, Tecnología e Innovación</v>
      </c>
      <c r="C93" s="147"/>
      <c r="D93" s="147"/>
      <c r="E93" s="147"/>
      <c r="F93" s="66" t="str">
        <f>+IF(COUNTIF('01.DatosActividades'!$F$3:$F$439,'03.Informe'!B93)=0,"",COUNTIF('01.DatosActividades'!$F$3:$F$439,'03.Informe'!B93))</f>
        <v/>
      </c>
      <c r="G93" s="67" t="str">
        <f>+IF(F93="","",(COUNTIFS('01.DatosActividades'!$F$3:$F$439,'03.Informe'!B93,'01.DatosActividades'!$G$3:$G$439,0))/F93)</f>
        <v/>
      </c>
      <c r="H93" s="67" t="str">
        <f>+IFERROR(AVERAGEIFS(IF($C$18='99.Listas'!$D$2,'01.DatosActividades'!$H$3:$H$439,'01.DatosActividades'!$L$3:$L$439),'01.DatosActividades'!$F$3:$F$439,'03.Informe'!B93),"")</f>
        <v/>
      </c>
      <c r="I93" s="74"/>
    </row>
    <row r="94" spans="1:9" ht="25.5" hidden="1" customHeight="1" x14ac:dyDescent="0.2">
      <c r="A94" s="74"/>
      <c r="B94" s="147" t="str">
        <f>+'99.Listas'!B7</f>
        <v>Secretaría de Competitividad y Desarrollo Económico</v>
      </c>
      <c r="C94" s="147"/>
      <c r="D94" s="147"/>
      <c r="E94" s="147"/>
      <c r="F94" s="66" t="str">
        <f>+IF(COUNTIF('01.DatosActividades'!$F$3:$F$439,'03.Informe'!B94)=0,"",COUNTIF('01.DatosActividades'!$F$3:$F$439,'03.Informe'!B94))</f>
        <v/>
      </c>
      <c r="G94" s="67" t="str">
        <f>+IF(F94="","",(COUNTIFS('01.DatosActividades'!$F$3:$F$439,'03.Informe'!B94,'01.DatosActividades'!$G$3:$G$439,0))/F94)</f>
        <v/>
      </c>
      <c r="H94" s="67" t="str">
        <f>+IFERROR(AVERAGEIFS(IF($C$18='99.Listas'!$D$2,'01.DatosActividades'!$H$3:$H$439,'01.DatosActividades'!$L$3:$L$439),'01.DatosActividades'!$F$3:$F$439,'03.Informe'!B94),"")</f>
        <v/>
      </c>
      <c r="I94" s="74"/>
    </row>
    <row r="95" spans="1:9" ht="25.5" hidden="1" customHeight="1" x14ac:dyDescent="0.2">
      <c r="A95" s="74"/>
      <c r="B95" s="147" t="str">
        <f>+'99.Listas'!B8</f>
        <v>Secretaría de Cooperación y Enlace Institucional</v>
      </c>
      <c r="C95" s="147"/>
      <c r="D95" s="147"/>
      <c r="E95" s="147"/>
      <c r="F95" s="66" t="str">
        <f>+IF(COUNTIF('01.DatosActividades'!$F$3:$F$439,'03.Informe'!B95)=0,"",COUNTIF('01.DatosActividades'!$F$3:$F$439,'03.Informe'!B95))</f>
        <v/>
      </c>
      <c r="G95" s="67" t="str">
        <f>+IF(F95="","",(COUNTIFS('01.DatosActividades'!$F$3:$F$439,'03.Informe'!B95,'01.DatosActividades'!$G$3:$G$439,0))/F95)</f>
        <v/>
      </c>
      <c r="H95" s="67" t="str">
        <f>+IFERROR(AVERAGEIFS(IF($C$18='99.Listas'!$D$2,'01.DatosActividades'!$H$3:$H$439,'01.DatosActividades'!$L$3:$L$439),'01.DatosActividades'!$F$3:$F$439,'03.Informe'!B95),"")</f>
        <v/>
      </c>
      <c r="I95" s="74"/>
    </row>
    <row r="96" spans="1:9" ht="25.5" customHeight="1" x14ac:dyDescent="0.2">
      <c r="A96" s="74"/>
      <c r="B96" s="147" t="str">
        <f>+'99.Listas'!B9</f>
        <v>Secretaría de Desarrollo e Inclusión Social</v>
      </c>
      <c r="C96" s="147"/>
      <c r="D96" s="147"/>
      <c r="E96" s="147"/>
      <c r="F96" s="66">
        <f>+IF(COUNTIF('01.DatosActividades'!$F$3:$F$439,'03.Informe'!B96)=0,"",COUNTIF('01.DatosActividades'!$F$3:$F$439,'03.Informe'!B96))</f>
        <v>2</v>
      </c>
      <c r="G96" s="67">
        <f>+IF(F96="","",(COUNTIFS('01.DatosActividades'!$F$3:$F$439,'03.Informe'!B96,'01.DatosActividades'!$G$3:$G$439,0))/F96)</f>
        <v>0</v>
      </c>
      <c r="H96" s="67">
        <f>+IFERROR(AVERAGEIFS(IF($C$18='99.Listas'!$D$2,'01.DatosActividades'!$H$3:$H$439,'01.DatosActividades'!$L$3:$L$439),'01.DatosActividades'!$F$3:$F$439,'03.Informe'!B96),"")</f>
        <v>1</v>
      </c>
      <c r="I96" s="74"/>
    </row>
    <row r="97" spans="1:9" ht="25.5" customHeight="1" x14ac:dyDescent="0.2">
      <c r="A97" s="74"/>
      <c r="B97" s="147" t="str">
        <f>+'99.Listas'!B10</f>
        <v>Secretaría de Educación</v>
      </c>
      <c r="C97" s="147"/>
      <c r="D97" s="147"/>
      <c r="E97" s="147"/>
      <c r="F97" s="66">
        <f>+IF(COUNTIF('01.DatosActividades'!$F$3:$F$439,'03.Informe'!B97)=0,"",COUNTIF('01.DatosActividades'!$F$3:$F$439,'03.Informe'!B97))</f>
        <v>9</v>
      </c>
      <c r="G97" s="67">
        <f>+IF(F97="","",(COUNTIFS('01.DatosActividades'!$F$3:$F$439,'03.Informe'!B97,'01.DatosActividades'!$G$3:$G$439,0))/F97)</f>
        <v>0</v>
      </c>
      <c r="H97" s="67">
        <f>+IFERROR(AVERAGEIFS(IF($C$18='99.Listas'!$D$2,'01.DatosActividades'!$H$3:$H$439,'01.DatosActividades'!$L$3:$L$439),'01.DatosActividades'!$F$3:$F$439,'03.Informe'!B97),"")</f>
        <v>0.71111111111111114</v>
      </c>
      <c r="I97" s="74"/>
    </row>
    <row r="98" spans="1:9" s="9" customFormat="1" ht="25.5" hidden="1" customHeight="1" x14ac:dyDescent="0.2">
      <c r="A98" s="74"/>
      <c r="B98" s="147" t="str">
        <f>+'99.Listas'!B11</f>
        <v>Secretaría de Gobierno</v>
      </c>
      <c r="C98" s="147"/>
      <c r="D98" s="147"/>
      <c r="E98" s="147"/>
      <c r="F98" s="66" t="str">
        <f>+IF(COUNTIF('01.DatosActividades'!$F$3:$F$439,'03.Informe'!B98)=0,"",COUNTIF('01.DatosActividades'!$F$3:$F$439,'03.Informe'!B98))</f>
        <v/>
      </c>
      <c r="G98" s="67" t="str">
        <f>+IF(F98="","",(COUNTIFS('01.DatosActividades'!$F$3:$F$439,'03.Informe'!B98,'01.DatosActividades'!$G$3:$G$439,0))/F98)</f>
        <v/>
      </c>
      <c r="H98" s="67" t="str">
        <f>+IFERROR(AVERAGEIFS(IF($C$18='99.Listas'!$D$2,'01.DatosActividades'!$H$3:$H$439,'01.DatosActividades'!$L$3:$L$439),'01.DatosActividades'!$F$3:$F$439,'03.Informe'!B98),"")</f>
        <v/>
      </c>
      <c r="I98" s="74"/>
    </row>
    <row r="99" spans="1:9" s="9" customFormat="1" ht="25.5" customHeight="1" x14ac:dyDescent="0.2">
      <c r="A99" s="74"/>
      <c r="B99" s="147" t="str">
        <f>+'99.Listas'!B12</f>
        <v>Secretaría de Hábitat y Vivienda</v>
      </c>
      <c r="C99" s="147"/>
      <c r="D99" s="147"/>
      <c r="E99" s="147"/>
      <c r="F99" s="66">
        <f>+IF(COUNTIF('01.DatosActividades'!$F$3:$F$439,'03.Informe'!B99)=0,"",COUNTIF('01.DatosActividades'!$F$3:$F$439,'03.Informe'!B99))</f>
        <v>1</v>
      </c>
      <c r="G99" s="67">
        <f>+IF(F99="","",(COUNTIFS('01.DatosActividades'!$F$3:$F$439,'03.Informe'!B99,'01.DatosActividades'!$G$3:$G$439,0))/F99)</f>
        <v>0</v>
      </c>
      <c r="H99" s="67">
        <f>+IFERROR(AVERAGEIFS(IF($C$18='99.Listas'!$D$2,'01.DatosActividades'!$H$3:$H$439,'01.DatosActividades'!$L$3:$L$439),'01.DatosActividades'!$F$3:$F$439,'03.Informe'!B99),"")</f>
        <v>0.5</v>
      </c>
      <c r="I99" s="74"/>
    </row>
    <row r="100" spans="1:9" s="9" customFormat="1" ht="25.5" customHeight="1" x14ac:dyDescent="0.2">
      <c r="A100" s="74"/>
      <c r="B100" s="147" t="str">
        <f>+'99.Listas'!B13</f>
        <v>Secretaría de Hacienda</v>
      </c>
      <c r="C100" s="147"/>
      <c r="D100" s="147"/>
      <c r="E100" s="147"/>
      <c r="F100" s="66">
        <f>+IF(COUNTIF('01.DatosActividades'!$F$3:$F$439,'03.Informe'!B100)=0,"",COUNTIF('01.DatosActividades'!$F$3:$F$439,'03.Informe'!B100))</f>
        <v>2</v>
      </c>
      <c r="G100" s="67">
        <f>+IF(F100="","",(COUNTIFS('01.DatosActividades'!$F$3:$F$439,'03.Informe'!B100,'01.DatosActividades'!$G$3:$G$439,0))/F100)</f>
        <v>0</v>
      </c>
      <c r="H100" s="67">
        <f>+IFERROR(AVERAGEIFS(IF($C$18='99.Listas'!$D$2,'01.DatosActividades'!$H$3:$H$439,'01.DatosActividades'!$L$3:$L$439),'01.DatosActividades'!$F$3:$F$439,'03.Informe'!B100),"")</f>
        <v>1</v>
      </c>
      <c r="I100" s="74"/>
    </row>
    <row r="101" spans="1:9" s="9" customFormat="1" ht="25.5" hidden="1" customHeight="1" x14ac:dyDescent="0.2">
      <c r="A101" s="74"/>
      <c r="B101" s="147" t="str">
        <f>+'99.Listas'!B14</f>
        <v>Secretaría de Integración Regional</v>
      </c>
      <c r="C101" s="147"/>
      <c r="D101" s="147"/>
      <c r="E101" s="147"/>
      <c r="F101" s="66" t="str">
        <f>+IF(COUNTIF('01.DatosActividades'!$F$3:$F$439,'03.Informe'!B101)=0,"",COUNTIF('01.DatosActividades'!$F$3:$F$439,'03.Informe'!B101))</f>
        <v/>
      </c>
      <c r="G101" s="67" t="str">
        <f>+IF(F101="","",(COUNTIFS('01.DatosActividades'!$F$3:$F$439,'03.Informe'!B101,'01.DatosActividades'!$G$3:$G$439,0))/F101)</f>
        <v/>
      </c>
      <c r="H101" s="67" t="str">
        <f>+IFERROR(AVERAGEIFS(IF($C$18='99.Listas'!$D$2,'01.DatosActividades'!$H$3:$H$439,'01.DatosActividades'!$L$3:$L$439),'01.DatosActividades'!$F$3:$F$439,'03.Informe'!B101),"")</f>
        <v/>
      </c>
      <c r="I101" s="74"/>
    </row>
    <row r="102" spans="1:9" s="9" customFormat="1" ht="25.5" hidden="1" customHeight="1" x14ac:dyDescent="0.2">
      <c r="A102" s="74"/>
      <c r="B102" s="147" t="str">
        <f>+'99.Listas'!B15</f>
        <v>Secretaría de la Función Pública</v>
      </c>
      <c r="C102" s="147"/>
      <c r="D102" s="147"/>
      <c r="E102" s="147"/>
      <c r="F102" s="66" t="str">
        <f>+IF(COUNTIF('01.DatosActividades'!$F$3:$F$439,'03.Informe'!B102)=0,"",COUNTIF('01.DatosActividades'!$F$3:$F$439,'03.Informe'!B102))</f>
        <v/>
      </c>
      <c r="G102" s="67" t="str">
        <f>+IF(F102="","",(COUNTIFS('01.DatosActividades'!$F$3:$F$439,'03.Informe'!B102,'01.DatosActividades'!$G$3:$G$439,0))/F102)</f>
        <v/>
      </c>
      <c r="H102" s="67" t="str">
        <f>+IFERROR(AVERAGEIFS(IF($C$18='99.Listas'!$D$2,'01.DatosActividades'!$H$3:$H$439,'01.DatosActividades'!$L$3:$L$439),'01.DatosActividades'!$F$3:$F$439,'03.Informe'!B102),"")</f>
        <v/>
      </c>
      <c r="I102" s="74"/>
    </row>
    <row r="103" spans="1:9" s="9" customFormat="1" ht="25.5" customHeight="1" x14ac:dyDescent="0.2">
      <c r="A103" s="74"/>
      <c r="B103" s="147" t="str">
        <f>+'99.Listas'!B16</f>
        <v>Secretaría de la Mujer y Equidad de Género</v>
      </c>
      <c r="C103" s="147"/>
      <c r="D103" s="147"/>
      <c r="E103" s="147"/>
      <c r="F103" s="66">
        <f>+IF(COUNTIF('01.DatosActividades'!$F$3:$F$439,'03.Informe'!B103)=0,"",COUNTIF('01.DatosActividades'!$F$3:$F$439,'03.Informe'!B103))</f>
        <v>1</v>
      </c>
      <c r="G103" s="67">
        <f>+IF(F103="","",(COUNTIFS('01.DatosActividades'!$F$3:$F$439,'03.Informe'!B103,'01.DatosActividades'!$G$3:$G$439,0))/F103)</f>
        <v>0</v>
      </c>
      <c r="H103" s="67">
        <f>+IFERROR(AVERAGEIFS(IF($C$18='99.Listas'!$D$2,'01.DatosActividades'!$H$3:$H$439,'01.DatosActividades'!$L$3:$L$439),'01.DatosActividades'!$F$3:$F$439,'03.Informe'!B103),"")</f>
        <v>0.66</v>
      </c>
      <c r="I103" s="74"/>
    </row>
    <row r="104" spans="1:9" s="9" customFormat="1" ht="25.5" hidden="1" customHeight="1" x14ac:dyDescent="0.2">
      <c r="A104" s="74"/>
      <c r="B104" s="147" t="str">
        <f>+'99.Listas'!B17</f>
        <v>Secretaría de las Tecnologías de la Información y las Comunicaciones</v>
      </c>
      <c r="C104" s="147"/>
      <c r="D104" s="147"/>
      <c r="E104" s="147"/>
      <c r="F104" s="66" t="str">
        <f>+IF(COUNTIF('01.DatosActividades'!$F$3:$F$439,'03.Informe'!B104)=0,"",COUNTIF('01.DatosActividades'!$F$3:$F$439,'03.Informe'!B104))</f>
        <v/>
      </c>
      <c r="G104" s="67" t="str">
        <f>+IF(F104="","",(COUNTIFS('01.DatosActividades'!$F$3:$F$439,'03.Informe'!B104,'01.DatosActividades'!$G$3:$G$439,0))/F104)</f>
        <v/>
      </c>
      <c r="H104" s="67" t="str">
        <f>+IFERROR(AVERAGEIFS(IF($C$18='99.Listas'!$D$2,'01.DatosActividades'!$H$3:$H$439,'01.DatosActividades'!$L$3:$L$439),'01.DatosActividades'!$F$3:$F$439,'03.Informe'!B104),"")</f>
        <v/>
      </c>
      <c r="I104" s="74"/>
    </row>
    <row r="105" spans="1:9" s="9" customFormat="1" ht="25.5" hidden="1" customHeight="1" x14ac:dyDescent="0.2">
      <c r="A105" s="74"/>
      <c r="B105" s="147" t="str">
        <f>+'99.Listas'!B18</f>
        <v>Secretaría de Minas, Energía y Gas</v>
      </c>
      <c r="C105" s="147"/>
      <c r="D105" s="147"/>
      <c r="E105" s="147"/>
      <c r="F105" s="66" t="str">
        <f>+IF(COUNTIF('01.DatosActividades'!$F$3:$F$439,'03.Informe'!B105)=0,"",COUNTIF('01.DatosActividades'!$F$3:$F$439,'03.Informe'!B105))</f>
        <v/>
      </c>
      <c r="G105" s="67" t="str">
        <f>+IF(F105="","",(COUNTIFS('01.DatosActividades'!$F$3:$F$439,'03.Informe'!B105,'01.DatosActividades'!$G$3:$G$439,0))/F105)</f>
        <v/>
      </c>
      <c r="H105" s="67" t="str">
        <f>+IFERROR(AVERAGEIFS(IF($C$18='99.Listas'!$D$2,'01.DatosActividades'!$H$3:$H$439,'01.DatosActividades'!$L$3:$L$439),'01.DatosActividades'!$F$3:$F$439,'03.Informe'!B105),"")</f>
        <v/>
      </c>
      <c r="I105" s="74"/>
    </row>
    <row r="106" spans="1:9" s="9" customFormat="1" ht="25.5" customHeight="1" x14ac:dyDescent="0.2">
      <c r="A106" s="74"/>
      <c r="B106" s="147" t="str">
        <f>+'99.Listas'!B19</f>
        <v>Secretaría de Planeación</v>
      </c>
      <c r="C106" s="147"/>
      <c r="D106" s="147"/>
      <c r="E106" s="147"/>
      <c r="F106" s="66">
        <f>+IF(COUNTIF('01.DatosActividades'!$F$3:$F$439,'03.Informe'!B106)=0,"",COUNTIF('01.DatosActividades'!$F$3:$F$439,'03.Informe'!B106))</f>
        <v>4</v>
      </c>
      <c r="G106" s="67">
        <f>+IF(F106="","",(COUNTIFS('01.DatosActividades'!$F$3:$F$439,'03.Informe'!B106,'01.DatosActividades'!$G$3:$G$439,0))/F106)</f>
        <v>0</v>
      </c>
      <c r="H106" s="67">
        <f>+IFERROR(AVERAGEIFS(IF($C$18='99.Listas'!$D$2,'01.DatosActividades'!$H$3:$H$439,'01.DatosActividades'!$L$3:$L$439),'01.DatosActividades'!$F$3:$F$439,'03.Informe'!B106),"")</f>
        <v>1</v>
      </c>
      <c r="I106" s="74"/>
    </row>
    <row r="107" spans="1:9" s="9" customFormat="1" ht="25.5" hidden="1" customHeight="1" x14ac:dyDescent="0.2">
      <c r="A107" s="74"/>
      <c r="B107" s="147" t="str">
        <f>+'99.Listas'!B20</f>
        <v>Secretaría de Prensa y Comunicaciones</v>
      </c>
      <c r="C107" s="147"/>
      <c r="D107" s="147"/>
      <c r="E107" s="147"/>
      <c r="F107" s="66" t="str">
        <f>+IF(COUNTIF('01.DatosActividades'!$F$3:$F$439,'03.Informe'!B107)=0,"",COUNTIF('01.DatosActividades'!$F$3:$F$439,'03.Informe'!B107))</f>
        <v/>
      </c>
      <c r="G107" s="67" t="str">
        <f>+IF(F107="","",(COUNTIFS('01.DatosActividades'!$F$3:$F$439,'03.Informe'!B107,'01.DatosActividades'!$G$3:$G$439,0))/F107)</f>
        <v/>
      </c>
      <c r="H107" s="67" t="str">
        <f>+IFERROR(AVERAGEIFS(IF($C$18='99.Listas'!$D$2,'01.DatosActividades'!$H$3:$H$439,'01.DatosActividades'!$L$3:$L$439),'01.DatosActividades'!$F$3:$F$439,'03.Informe'!B107),"")</f>
        <v/>
      </c>
      <c r="I107" s="74"/>
    </row>
    <row r="108" spans="1:9" s="9" customFormat="1" ht="25.5" customHeight="1" x14ac:dyDescent="0.2">
      <c r="A108" s="74"/>
      <c r="B108" s="147" t="str">
        <f>+'99.Listas'!B21</f>
        <v>Secretaría de Salud</v>
      </c>
      <c r="C108" s="147"/>
      <c r="D108" s="147"/>
      <c r="E108" s="147"/>
      <c r="F108" s="66">
        <f>+IF(COUNTIF('01.DatosActividades'!$F$3:$F$439,'03.Informe'!B108)=0,"",COUNTIF('01.DatosActividades'!$F$3:$F$439,'03.Informe'!B108))</f>
        <v>5</v>
      </c>
      <c r="G108" s="67">
        <f>+IF(F108="","",(COUNTIFS('01.DatosActividades'!$F$3:$F$439,'03.Informe'!B108,'01.DatosActividades'!$G$3:$G$439,0))/F108)</f>
        <v>0</v>
      </c>
      <c r="H108" s="67">
        <f>+IFERROR(AVERAGEIFS(IF($C$18='99.Listas'!$D$2,'01.DatosActividades'!$H$3:$H$439,'01.DatosActividades'!$L$3:$L$439),'01.DatosActividades'!$F$3:$F$439,'03.Informe'!B108),"")</f>
        <v>0.82</v>
      </c>
      <c r="I108" s="74"/>
    </row>
    <row r="109" spans="1:9" s="9" customFormat="1" ht="25.5" customHeight="1" x14ac:dyDescent="0.2">
      <c r="A109" s="74"/>
      <c r="B109" s="147" t="str">
        <f>+'99.Listas'!B22</f>
        <v>Secretaría de Transporte y Movilidad</v>
      </c>
      <c r="C109" s="147"/>
      <c r="D109" s="147"/>
      <c r="E109" s="147"/>
      <c r="F109" s="66">
        <f>+IF(COUNTIF('01.DatosActividades'!$F$3:$F$439,'03.Informe'!B109)=0,"",COUNTIF('01.DatosActividades'!$F$3:$F$439,'03.Informe'!B109))</f>
        <v>11</v>
      </c>
      <c r="G109" s="67">
        <f>+IF(F109="","",(COUNTIFS('01.DatosActividades'!$F$3:$F$439,'03.Informe'!B109,'01.DatosActividades'!$G$3:$G$439,0))/F109)</f>
        <v>0</v>
      </c>
      <c r="H109" s="67">
        <f>+IFERROR(AVERAGEIFS(IF($C$18='99.Listas'!$D$2,'01.DatosActividades'!$H$3:$H$439,'01.DatosActividades'!$L$3:$L$439),'01.DatosActividades'!$F$3:$F$439,'03.Informe'!B109),"")</f>
        <v>0.96909090909090911</v>
      </c>
      <c r="I109" s="74"/>
    </row>
    <row r="110" spans="1:9" s="9" customFormat="1" ht="25.5" hidden="1" customHeight="1" x14ac:dyDescent="0.2">
      <c r="A110" s="74"/>
      <c r="B110" s="147" t="str">
        <f>+'99.Listas'!B23</f>
        <v>Secretaría del Ambiente</v>
      </c>
      <c r="C110" s="147"/>
      <c r="D110" s="147"/>
      <c r="E110" s="147"/>
      <c r="F110" s="66" t="str">
        <f>+IF(COUNTIF('01.DatosActividades'!$F$3:$F$439,'03.Informe'!B110)=0,"",COUNTIF('01.DatosActividades'!$F$3:$F$439,'03.Informe'!B110))</f>
        <v/>
      </c>
      <c r="G110" s="67" t="str">
        <f>+IF(F110="","",(COUNTIFS('01.DatosActividades'!$F$3:$F$439,'03.Informe'!B110,'01.DatosActividades'!$G$3:$G$439,0))/F110)</f>
        <v/>
      </c>
      <c r="H110" s="67" t="str">
        <f>+IFERROR(AVERAGEIFS(IF($C$18='99.Listas'!$D$2,'01.DatosActividades'!$H$3:$H$439,'01.DatosActividades'!$L$3:$L$439),'01.DatosActividades'!$F$3:$F$439,'03.Informe'!B110),"")</f>
        <v/>
      </c>
      <c r="I110" s="74"/>
    </row>
    <row r="111" spans="1:9" s="9" customFormat="1" ht="25.5" hidden="1" customHeight="1" x14ac:dyDescent="0.2">
      <c r="A111" s="74"/>
      <c r="B111" s="147" t="str">
        <f>+'99.Listas'!B24</f>
        <v>Secretaría General</v>
      </c>
      <c r="C111" s="147"/>
      <c r="D111" s="147"/>
      <c r="E111" s="147"/>
      <c r="F111" s="66" t="str">
        <f>+IF(COUNTIF('01.DatosActividades'!$F$3:$F$439,'03.Informe'!B111)=0,"",COUNTIF('01.DatosActividades'!$F$3:$F$439,'03.Informe'!B111))</f>
        <v/>
      </c>
      <c r="G111" s="67" t="str">
        <f>+IF(F111="","",(COUNTIFS('01.DatosActividades'!$F$3:$F$439,'03.Informe'!B111,'01.DatosActividades'!$G$3:$G$439,0))/F111)</f>
        <v/>
      </c>
      <c r="H111" s="67" t="str">
        <f>+IFERROR(AVERAGEIFS(IF($C$18='99.Listas'!$D$2,'01.DatosActividades'!$H$3:$H$439,'01.DatosActividades'!$L$3:$L$439),'01.DatosActividades'!$F$3:$F$439,'03.Informe'!B111),"")</f>
        <v/>
      </c>
      <c r="I111" s="74"/>
    </row>
    <row r="112" spans="1:9" s="9" customFormat="1" ht="25.5" customHeight="1" x14ac:dyDescent="0.2">
      <c r="A112" s="74"/>
      <c r="B112" s="147" t="str">
        <f>+'99.Listas'!B25</f>
        <v>Secretaría Jurídica</v>
      </c>
      <c r="C112" s="147"/>
      <c r="D112" s="147"/>
      <c r="E112" s="147"/>
      <c r="F112" s="66">
        <f>+IF(COUNTIF('01.DatosActividades'!$F$3:$F$439,'03.Informe'!B112)=0,"",COUNTIF('01.DatosActividades'!$F$3:$F$439,'03.Informe'!B112))</f>
        <v>6</v>
      </c>
      <c r="G112" s="67">
        <f>+IF(F112="","",(COUNTIFS('01.DatosActividades'!$F$3:$F$439,'03.Informe'!B112,'01.DatosActividades'!$G$3:$G$439,0))/F112)</f>
        <v>0</v>
      </c>
      <c r="H112" s="67">
        <f>+IFERROR(AVERAGEIFS(IF($C$18='99.Listas'!$D$2,'01.DatosActividades'!$H$3:$H$439,'01.DatosActividades'!$L$3:$L$439),'01.DatosActividades'!$F$3:$F$439,'03.Informe'!B112),"")</f>
        <v>1</v>
      </c>
      <c r="I112" s="74"/>
    </row>
    <row r="113" spans="1:9" s="9" customFormat="1" ht="25.5" hidden="1" customHeight="1" x14ac:dyDescent="0.2">
      <c r="A113" s="74"/>
      <c r="B113" s="147" t="str">
        <f>+'99.Listas'!B26</f>
        <v>Unidad Administrativa Especial para la Gestión del Riesgo</v>
      </c>
      <c r="C113" s="147"/>
      <c r="D113" s="147"/>
      <c r="E113" s="147"/>
      <c r="F113" s="66" t="str">
        <f>+IF(COUNTIF('01.DatosActividades'!$F$3:$F$439,'03.Informe'!B113)=0,"",COUNTIF('01.DatosActividades'!$F$3:$F$439,'03.Informe'!B113))</f>
        <v/>
      </c>
      <c r="G113" s="67" t="str">
        <f>+IF(F113="","",(COUNTIFS('01.DatosActividades'!$F$3:$F$439,'03.Informe'!B113,'01.DatosActividades'!$G$3:$G$439,0))/F113)</f>
        <v/>
      </c>
      <c r="H113" s="67" t="str">
        <f>+IFERROR(AVERAGEIFS(IF($C$18='99.Listas'!$D$2,'01.DatosActividades'!$H$3:$H$439,'01.DatosActividades'!$L$3:$L$439),'01.DatosActividades'!$F$3:$F$439,'03.Informe'!B113),"")</f>
        <v/>
      </c>
      <c r="I113" s="74"/>
    </row>
    <row r="114" spans="1:9" ht="15" customHeight="1" x14ac:dyDescent="0.2">
      <c r="A114" s="74"/>
      <c r="B114" s="74"/>
      <c r="C114" s="74"/>
      <c r="D114" s="74"/>
      <c r="E114" s="74"/>
      <c r="F114" s="74"/>
      <c r="G114" s="74"/>
      <c r="H114" s="74"/>
      <c r="I114" s="74"/>
    </row>
    <row r="115" spans="1:9" s="9" customFormat="1" ht="15" customHeight="1" x14ac:dyDescent="0.2">
      <c r="A115" s="74"/>
      <c r="B115" s="74"/>
      <c r="C115" s="74"/>
      <c r="D115" s="74"/>
      <c r="E115" s="74"/>
      <c r="F115" s="74"/>
      <c r="G115" s="74"/>
      <c r="H115" s="74"/>
      <c r="I115" s="74"/>
    </row>
    <row r="116" spans="1:9" s="9" customFormat="1" ht="15" customHeight="1" x14ac:dyDescent="0.2">
      <c r="A116" s="74"/>
      <c r="B116" s="74"/>
      <c r="C116" s="74"/>
      <c r="D116" s="74"/>
      <c r="E116" s="74"/>
      <c r="F116" s="74"/>
      <c r="G116" s="74"/>
      <c r="H116" s="74"/>
      <c r="I116" s="74"/>
    </row>
    <row r="117" spans="1:9" s="9" customFormat="1" ht="15" customHeight="1" x14ac:dyDescent="0.2">
      <c r="A117" s="74"/>
      <c r="B117" s="74"/>
      <c r="C117" s="74"/>
      <c r="D117" s="74"/>
      <c r="E117" s="74"/>
      <c r="F117" s="74"/>
      <c r="G117" s="74"/>
      <c r="H117" s="74"/>
      <c r="I117" s="74"/>
    </row>
    <row r="118" spans="1:9" s="9" customFormat="1" ht="15" customHeight="1" x14ac:dyDescent="0.2">
      <c r="A118" s="74"/>
      <c r="B118" s="74"/>
      <c r="C118" s="74"/>
      <c r="D118" s="74"/>
      <c r="E118" s="74"/>
      <c r="F118" s="74"/>
      <c r="G118" s="74"/>
      <c r="H118" s="74"/>
      <c r="I118" s="74"/>
    </row>
    <row r="119" spans="1:9" s="9" customFormat="1" ht="15" customHeight="1" x14ac:dyDescent="0.2">
      <c r="A119" s="74"/>
      <c r="B119" s="74"/>
      <c r="C119" s="74"/>
      <c r="D119" s="74"/>
      <c r="E119" s="74"/>
      <c r="F119" s="74"/>
      <c r="G119" s="74"/>
      <c r="H119" s="74"/>
      <c r="I119" s="74"/>
    </row>
    <row r="120" spans="1:9" s="9" customFormat="1" ht="15" customHeight="1" x14ac:dyDescent="0.2">
      <c r="A120" s="74"/>
      <c r="B120" s="74"/>
      <c r="C120" s="74"/>
      <c r="D120" s="74"/>
      <c r="E120" s="74"/>
      <c r="F120" s="74"/>
      <c r="G120" s="74"/>
      <c r="H120" s="74"/>
      <c r="I120" s="74"/>
    </row>
    <row r="121" spans="1:9" s="9" customFormat="1" ht="15" customHeight="1" x14ac:dyDescent="0.2">
      <c r="A121" s="74"/>
      <c r="B121" s="74"/>
      <c r="C121" s="74"/>
      <c r="D121" s="74"/>
      <c r="E121" s="74"/>
      <c r="F121" s="74"/>
      <c r="G121" s="74"/>
      <c r="H121" s="74"/>
      <c r="I121" s="74"/>
    </row>
    <row r="122" spans="1:9" s="9" customFormat="1" ht="15" customHeight="1" x14ac:dyDescent="0.2">
      <c r="A122" s="74"/>
      <c r="B122" s="74"/>
      <c r="C122" s="74"/>
      <c r="D122" s="74"/>
      <c r="E122" s="74"/>
      <c r="F122" s="74"/>
      <c r="G122" s="74"/>
      <c r="H122" s="74"/>
      <c r="I122" s="74"/>
    </row>
    <row r="123" spans="1:9" s="9" customFormat="1" ht="15" customHeight="1" x14ac:dyDescent="0.2">
      <c r="A123" s="74"/>
      <c r="B123" s="74"/>
      <c r="C123" s="74"/>
      <c r="D123" s="74"/>
      <c r="E123" s="74"/>
      <c r="F123" s="74"/>
      <c r="G123" s="74"/>
      <c r="H123" s="74"/>
      <c r="I123" s="74"/>
    </row>
    <row r="124" spans="1:9" s="9" customFormat="1" ht="15" customHeight="1" x14ac:dyDescent="0.2">
      <c r="A124" s="74"/>
      <c r="B124" s="74"/>
      <c r="C124" s="74"/>
      <c r="D124" s="74"/>
      <c r="E124" s="74"/>
      <c r="F124" s="74"/>
      <c r="G124" s="74"/>
      <c r="H124" s="74"/>
      <c r="I124" s="74"/>
    </row>
    <row r="125" spans="1:9" s="9" customFormat="1" ht="15" customHeight="1" x14ac:dyDescent="0.2">
      <c r="A125" s="74"/>
      <c r="B125" s="74"/>
      <c r="C125" s="74"/>
      <c r="D125" s="74"/>
      <c r="E125" s="74"/>
      <c r="F125" s="74"/>
      <c r="G125" s="74"/>
      <c r="H125" s="74"/>
      <c r="I125" s="74"/>
    </row>
    <row r="126" spans="1:9" s="9" customFormat="1" ht="15" customHeight="1" x14ac:dyDescent="0.2">
      <c r="A126" s="74"/>
      <c r="B126" s="74"/>
      <c r="C126" s="74"/>
      <c r="D126" s="74"/>
      <c r="E126" s="74"/>
      <c r="F126" s="74"/>
      <c r="G126" s="74"/>
      <c r="H126" s="74"/>
      <c r="I126" s="74"/>
    </row>
    <row r="127" spans="1:9" s="9" customFormat="1" ht="15" customHeight="1" x14ac:dyDescent="0.2">
      <c r="A127" s="74"/>
      <c r="B127" s="74"/>
      <c r="C127" s="74"/>
      <c r="D127" s="74"/>
      <c r="E127" s="74"/>
      <c r="F127" s="74"/>
      <c r="G127" s="74"/>
      <c r="H127" s="74"/>
      <c r="I127" s="74"/>
    </row>
    <row r="128" spans="1:9" s="9" customFormat="1" ht="15" customHeight="1" x14ac:dyDescent="0.2">
      <c r="A128" s="74"/>
      <c r="B128" s="74"/>
      <c r="C128" s="74"/>
      <c r="D128" s="74"/>
      <c r="E128" s="74"/>
      <c r="F128" s="74"/>
      <c r="G128" s="74"/>
      <c r="H128" s="74"/>
      <c r="I128" s="74"/>
    </row>
    <row r="129" spans="1:9" s="9" customFormat="1" ht="15" customHeight="1" x14ac:dyDescent="0.2">
      <c r="A129" s="74"/>
      <c r="B129" s="74"/>
      <c r="C129" s="74"/>
      <c r="D129" s="74"/>
      <c r="E129" s="74"/>
      <c r="F129" s="74"/>
      <c r="G129" s="74"/>
      <c r="H129" s="74"/>
      <c r="I129" s="74"/>
    </row>
    <row r="130" spans="1:9" s="9" customFormat="1" ht="15" customHeight="1" x14ac:dyDescent="0.2">
      <c r="A130" s="74"/>
      <c r="B130" s="74"/>
      <c r="C130" s="74"/>
      <c r="D130" s="74"/>
      <c r="E130" s="74"/>
      <c r="F130" s="74"/>
      <c r="G130" s="74"/>
      <c r="H130" s="74"/>
      <c r="I130" s="74"/>
    </row>
    <row r="131" spans="1:9" s="9" customFormat="1" ht="15" customHeight="1" x14ac:dyDescent="0.2">
      <c r="A131" s="74"/>
      <c r="B131" s="74"/>
      <c r="C131" s="74"/>
      <c r="D131" s="74"/>
      <c r="E131" s="74"/>
      <c r="F131" s="74"/>
      <c r="G131" s="74"/>
      <c r="H131" s="74"/>
      <c r="I131" s="74"/>
    </row>
    <row r="132" spans="1:9" s="9" customFormat="1" ht="15" customHeight="1" x14ac:dyDescent="0.2">
      <c r="A132" s="74"/>
      <c r="B132" s="74"/>
      <c r="C132" s="74"/>
      <c r="D132" s="74"/>
      <c r="E132" s="74"/>
      <c r="F132" s="74"/>
      <c r="G132" s="74"/>
      <c r="H132" s="74"/>
      <c r="I132" s="74"/>
    </row>
    <row r="133" spans="1:9" s="9" customFormat="1" ht="15" customHeight="1" x14ac:dyDescent="0.2">
      <c r="A133" s="74"/>
      <c r="B133" s="74"/>
      <c r="C133" s="74"/>
      <c r="D133" s="74"/>
      <c r="E133" s="74"/>
      <c r="F133" s="74"/>
      <c r="G133" s="74"/>
      <c r="H133" s="74"/>
      <c r="I133" s="74"/>
    </row>
    <row r="134" spans="1:9" s="9" customFormat="1" ht="15" customHeight="1" x14ac:dyDescent="0.2">
      <c r="A134" s="74"/>
      <c r="B134" s="74"/>
      <c r="C134" s="74"/>
      <c r="D134" s="74"/>
      <c r="E134" s="74"/>
      <c r="F134" s="74"/>
      <c r="G134" s="74"/>
      <c r="H134" s="74"/>
      <c r="I134" s="74"/>
    </row>
    <row r="135" spans="1:9" s="9" customFormat="1" ht="15" customHeight="1" x14ac:dyDescent="0.2">
      <c r="A135" s="74"/>
      <c r="B135" s="74"/>
      <c r="C135" s="74"/>
      <c r="D135" s="74"/>
      <c r="E135" s="74"/>
      <c r="F135" s="74"/>
      <c r="G135" s="74"/>
      <c r="H135" s="74"/>
      <c r="I135" s="74"/>
    </row>
    <row r="136" spans="1:9" s="9" customFormat="1" ht="15" customHeight="1" x14ac:dyDescent="0.2">
      <c r="A136" s="74"/>
      <c r="B136" s="74"/>
      <c r="C136" s="74"/>
      <c r="D136" s="74"/>
      <c r="E136" s="74"/>
      <c r="F136" s="74"/>
      <c r="G136" s="74"/>
      <c r="H136" s="74"/>
      <c r="I136" s="74"/>
    </row>
    <row r="137" spans="1:9" s="9" customFormat="1" ht="15" customHeight="1" x14ac:dyDescent="0.2">
      <c r="A137" s="74"/>
      <c r="B137" s="74"/>
      <c r="C137" s="74"/>
      <c r="D137" s="74"/>
      <c r="E137" s="74"/>
      <c r="F137" s="74"/>
      <c r="G137" s="74"/>
      <c r="H137" s="74"/>
      <c r="I137" s="74"/>
    </row>
    <row r="138" spans="1:9" s="9" customFormat="1" ht="15" customHeight="1" x14ac:dyDescent="0.2">
      <c r="A138" s="74"/>
      <c r="B138" s="74"/>
      <c r="C138" s="74"/>
      <c r="D138" s="74"/>
      <c r="E138" s="74"/>
      <c r="F138" s="74"/>
      <c r="G138" s="74"/>
      <c r="H138" s="74"/>
      <c r="I138" s="74"/>
    </row>
    <row r="139" spans="1:9" s="9" customFormat="1" ht="15" customHeight="1" x14ac:dyDescent="0.2">
      <c r="A139" s="74"/>
      <c r="B139" s="74"/>
      <c r="C139" s="74"/>
      <c r="D139" s="74"/>
      <c r="E139" s="74"/>
      <c r="F139" s="74"/>
      <c r="G139" s="74"/>
      <c r="H139" s="74"/>
      <c r="I139" s="74"/>
    </row>
    <row r="140" spans="1:9" s="9" customFormat="1" ht="15" customHeight="1" x14ac:dyDescent="0.2">
      <c r="A140" s="74"/>
      <c r="B140" s="74"/>
      <c r="C140" s="74"/>
      <c r="D140" s="74"/>
      <c r="E140" s="74"/>
      <c r="F140" s="74"/>
      <c r="G140" s="74"/>
      <c r="H140" s="74"/>
      <c r="I140" s="74"/>
    </row>
    <row r="141" spans="1:9" s="9" customFormat="1" ht="15" customHeight="1" x14ac:dyDescent="0.2">
      <c r="A141" s="74"/>
      <c r="B141" s="74"/>
      <c r="C141" s="74"/>
      <c r="D141" s="74"/>
      <c r="E141" s="74"/>
      <c r="F141" s="74"/>
      <c r="G141" s="74"/>
      <c r="H141" s="74"/>
      <c r="I141" s="74"/>
    </row>
    <row r="142" spans="1:9" s="9" customFormat="1" ht="15" customHeight="1" x14ac:dyDescent="0.2">
      <c r="A142" s="74"/>
      <c r="B142" s="74"/>
      <c r="C142" s="74"/>
      <c r="D142" s="74"/>
      <c r="E142" s="74"/>
      <c r="F142" s="74"/>
      <c r="G142" s="74"/>
      <c r="H142" s="74"/>
      <c r="I142" s="74"/>
    </row>
    <row r="143" spans="1:9" s="9" customFormat="1" ht="15" customHeight="1" x14ac:dyDescent="0.2">
      <c r="A143" s="74"/>
      <c r="B143" s="74"/>
      <c r="C143" s="74"/>
      <c r="D143" s="74"/>
      <c r="E143" s="74"/>
      <c r="F143" s="74"/>
      <c r="G143" s="74"/>
      <c r="H143" s="74"/>
      <c r="I143" s="74"/>
    </row>
    <row r="144" spans="1:9" s="9" customFormat="1" ht="15" customHeight="1" x14ac:dyDescent="0.2">
      <c r="A144" s="74"/>
      <c r="B144" s="74"/>
      <c r="C144" s="74"/>
      <c r="D144" s="74"/>
      <c r="E144" s="74"/>
      <c r="F144" s="74"/>
      <c r="G144" s="74"/>
      <c r="H144" s="74"/>
      <c r="I144" s="74"/>
    </row>
    <row r="145" spans="1:9" s="9" customFormat="1" ht="15" customHeight="1" x14ac:dyDescent="0.2">
      <c r="A145" s="74"/>
      <c r="B145" s="74"/>
      <c r="C145" s="74"/>
      <c r="D145" s="74"/>
      <c r="E145" s="74"/>
      <c r="F145" s="74"/>
      <c r="G145" s="74"/>
      <c r="H145" s="74"/>
      <c r="I145" s="74"/>
    </row>
    <row r="146" spans="1:9" s="9" customFormat="1" ht="15" customHeight="1" x14ac:dyDescent="0.2">
      <c r="A146" s="74"/>
      <c r="B146" s="74"/>
      <c r="C146" s="74"/>
      <c r="D146" s="74"/>
      <c r="E146" s="74"/>
      <c r="F146" s="74"/>
      <c r="G146" s="74"/>
      <c r="H146" s="74"/>
      <c r="I146" s="74"/>
    </row>
    <row r="147" spans="1:9" s="9" customFormat="1" ht="15" customHeight="1" x14ac:dyDescent="0.2">
      <c r="A147" s="74"/>
      <c r="B147" s="74"/>
      <c r="C147" s="74"/>
      <c r="D147" s="74"/>
      <c r="E147" s="74"/>
      <c r="F147" s="74"/>
      <c r="G147" s="74"/>
      <c r="H147" s="74"/>
      <c r="I147" s="74"/>
    </row>
    <row r="148" spans="1:9" s="9" customFormat="1" ht="15" customHeight="1" x14ac:dyDescent="0.2">
      <c r="A148" s="74"/>
      <c r="B148" s="74"/>
      <c r="C148" s="74"/>
      <c r="D148" s="74"/>
      <c r="E148" s="74"/>
      <c r="F148" s="74"/>
      <c r="G148" s="74"/>
      <c r="H148" s="74"/>
      <c r="I148" s="74"/>
    </row>
    <row r="149" spans="1:9" s="9" customFormat="1" ht="15" customHeight="1" x14ac:dyDescent="0.2">
      <c r="A149" s="74"/>
      <c r="B149" s="74"/>
      <c r="C149" s="74"/>
      <c r="D149" s="74"/>
      <c r="E149" s="74"/>
      <c r="F149" s="74"/>
      <c r="G149" s="74"/>
      <c r="H149" s="74"/>
      <c r="I149" s="74"/>
    </row>
    <row r="150" spans="1:9" s="9" customFormat="1" ht="15" customHeight="1" x14ac:dyDescent="0.2">
      <c r="A150" s="74"/>
      <c r="B150" s="74"/>
      <c r="C150" s="74"/>
      <c r="D150" s="74"/>
      <c r="E150" s="74"/>
      <c r="F150" s="74"/>
      <c r="G150" s="74"/>
      <c r="H150" s="74"/>
      <c r="I150" s="74"/>
    </row>
    <row r="151" spans="1:9" s="9" customFormat="1" ht="15" customHeight="1" x14ac:dyDescent="0.2">
      <c r="A151" s="159" t="s">
        <v>250</v>
      </c>
      <c r="B151" s="160"/>
      <c r="C151" s="160"/>
      <c r="D151" s="160"/>
      <c r="E151" s="160"/>
      <c r="F151" s="160"/>
      <c r="G151" s="160"/>
      <c r="H151" s="160"/>
      <c r="I151" s="161"/>
    </row>
    <row r="152" spans="1:9" s="9" customFormat="1" ht="15" customHeight="1" x14ac:dyDescent="0.2">
      <c r="A152" s="162"/>
      <c r="B152" s="163"/>
      <c r="C152" s="163"/>
      <c r="D152" s="163"/>
      <c r="E152" s="163"/>
      <c r="F152" s="163"/>
      <c r="G152" s="163"/>
      <c r="H152" s="163"/>
      <c r="I152" s="164"/>
    </row>
    <row r="153" spans="1:9" s="9" customFormat="1" ht="15" customHeight="1" x14ac:dyDescent="0.2">
      <c r="A153" s="162"/>
      <c r="B153" s="163"/>
      <c r="C153" s="163"/>
      <c r="D153" s="163"/>
      <c r="E153" s="163"/>
      <c r="F153" s="163"/>
      <c r="G153" s="163"/>
      <c r="H153" s="163"/>
      <c r="I153" s="164"/>
    </row>
    <row r="154" spans="1:9" s="9" customFormat="1" ht="15" customHeight="1" x14ac:dyDescent="0.2">
      <c r="A154" s="162"/>
      <c r="B154" s="163"/>
      <c r="C154" s="163"/>
      <c r="D154" s="163"/>
      <c r="E154" s="163"/>
      <c r="F154" s="163"/>
      <c r="G154" s="163"/>
      <c r="H154" s="163"/>
      <c r="I154" s="164"/>
    </row>
    <row r="155" spans="1:9" s="9" customFormat="1" ht="15" customHeight="1" x14ac:dyDescent="0.2">
      <c r="A155" s="162"/>
      <c r="B155" s="163"/>
      <c r="C155" s="163"/>
      <c r="D155" s="163"/>
      <c r="E155" s="163"/>
      <c r="F155" s="163"/>
      <c r="G155" s="163"/>
      <c r="H155" s="163"/>
      <c r="I155" s="164"/>
    </row>
    <row r="156" spans="1:9" s="9" customFormat="1" ht="15" customHeight="1" x14ac:dyDescent="0.2">
      <c r="A156" s="162"/>
      <c r="B156" s="163"/>
      <c r="C156" s="163"/>
      <c r="D156" s="163"/>
      <c r="E156" s="163"/>
      <c r="F156" s="163"/>
      <c r="G156" s="163"/>
      <c r="H156" s="163"/>
      <c r="I156" s="164"/>
    </row>
    <row r="157" spans="1:9" s="9" customFormat="1" ht="15" customHeight="1" x14ac:dyDescent="0.2">
      <c r="A157" s="162"/>
      <c r="B157" s="163"/>
      <c r="C157" s="163"/>
      <c r="D157" s="163"/>
      <c r="E157" s="163"/>
      <c r="F157" s="163"/>
      <c r="G157" s="163"/>
      <c r="H157" s="163"/>
      <c r="I157" s="164"/>
    </row>
    <row r="158" spans="1:9" s="9" customFormat="1" ht="15" customHeight="1" x14ac:dyDescent="0.2">
      <c r="A158" s="162"/>
      <c r="B158" s="163"/>
      <c r="C158" s="163"/>
      <c r="D158" s="163"/>
      <c r="E158" s="163"/>
      <c r="F158" s="163"/>
      <c r="G158" s="163"/>
      <c r="H158" s="163"/>
      <c r="I158" s="164"/>
    </row>
    <row r="159" spans="1:9" s="9" customFormat="1" ht="15" customHeight="1" x14ac:dyDescent="0.2">
      <c r="A159" s="162"/>
      <c r="B159" s="163"/>
      <c r="C159" s="163"/>
      <c r="D159" s="163"/>
      <c r="E159" s="163"/>
      <c r="F159" s="163"/>
      <c r="G159" s="163"/>
      <c r="H159" s="163"/>
      <c r="I159" s="164"/>
    </row>
    <row r="160" spans="1:9" s="9" customFormat="1" ht="15" customHeight="1" x14ac:dyDescent="0.2">
      <c r="A160" s="162"/>
      <c r="B160" s="163"/>
      <c r="C160" s="163"/>
      <c r="D160" s="163"/>
      <c r="E160" s="163"/>
      <c r="F160" s="163"/>
      <c r="G160" s="163"/>
      <c r="H160" s="163"/>
      <c r="I160" s="164"/>
    </row>
    <row r="161" spans="1:9" s="9" customFormat="1" ht="15" customHeight="1" x14ac:dyDescent="0.2">
      <c r="A161" s="165"/>
      <c r="B161" s="166"/>
      <c r="C161" s="166"/>
      <c r="D161" s="166"/>
      <c r="E161" s="166"/>
      <c r="F161" s="166"/>
      <c r="G161" s="166"/>
      <c r="H161" s="166"/>
      <c r="I161" s="167"/>
    </row>
    <row r="162" spans="1:9" s="9" customFormat="1" ht="15" customHeight="1" x14ac:dyDescent="0.2">
      <c r="A162" s="74"/>
      <c r="B162" s="74"/>
      <c r="C162" s="74"/>
      <c r="D162" s="74"/>
      <c r="E162" s="74"/>
      <c r="F162" s="74"/>
      <c r="G162" s="74"/>
      <c r="H162" s="74"/>
      <c r="I162" s="74"/>
    </row>
    <row r="163" spans="1:9" s="9" customFormat="1" ht="30.75" customHeight="1" x14ac:dyDescent="0.2">
      <c r="A163" s="133" t="s">
        <v>67</v>
      </c>
      <c r="B163" s="134"/>
      <c r="C163" s="134"/>
      <c r="D163" s="134"/>
      <c r="E163" s="134"/>
      <c r="F163" s="134"/>
      <c r="G163" s="134"/>
      <c r="H163" s="134"/>
      <c r="I163" s="135"/>
    </row>
    <row r="164" spans="1:9" s="9" customFormat="1" ht="15" customHeight="1" x14ac:dyDescent="0.2">
      <c r="A164" s="74"/>
      <c r="B164" s="74"/>
      <c r="C164" s="74"/>
      <c r="D164" s="74"/>
      <c r="E164" s="74"/>
      <c r="F164" s="74"/>
      <c r="G164" s="74"/>
      <c r="H164" s="74"/>
      <c r="I164" s="74"/>
    </row>
    <row r="165" spans="1:9" s="9" customFormat="1" ht="15" customHeight="1" x14ac:dyDescent="0.2">
      <c r="A165" s="148" t="s">
        <v>251</v>
      </c>
      <c r="B165" s="149"/>
      <c r="C165" s="149"/>
      <c r="D165" s="149"/>
      <c r="E165" s="149"/>
      <c r="F165" s="149"/>
      <c r="G165" s="149"/>
      <c r="H165" s="149"/>
      <c r="I165" s="150"/>
    </row>
    <row r="166" spans="1:9" s="9" customFormat="1" ht="15" customHeight="1" x14ac:dyDescent="0.2">
      <c r="A166" s="151"/>
      <c r="B166" s="152"/>
      <c r="C166" s="152"/>
      <c r="D166" s="152"/>
      <c r="E166" s="152"/>
      <c r="F166" s="152"/>
      <c r="G166" s="152"/>
      <c r="H166" s="152"/>
      <c r="I166" s="153"/>
    </row>
    <row r="167" spans="1:9" s="9" customFormat="1" ht="15" customHeight="1" x14ac:dyDescent="0.2">
      <c r="A167" s="151"/>
      <c r="B167" s="152"/>
      <c r="C167" s="152"/>
      <c r="D167" s="152"/>
      <c r="E167" s="152"/>
      <c r="F167" s="152"/>
      <c r="G167" s="152"/>
      <c r="H167" s="152"/>
      <c r="I167" s="153"/>
    </row>
    <row r="168" spans="1:9" s="9" customFormat="1" ht="15" customHeight="1" x14ac:dyDescent="0.2">
      <c r="A168" s="151"/>
      <c r="B168" s="152"/>
      <c r="C168" s="152"/>
      <c r="D168" s="152"/>
      <c r="E168" s="152"/>
      <c r="F168" s="152"/>
      <c r="G168" s="152"/>
      <c r="H168" s="152"/>
      <c r="I168" s="153"/>
    </row>
    <row r="169" spans="1:9" s="9" customFormat="1" ht="15" customHeight="1" x14ac:dyDescent="0.2">
      <c r="A169" s="151"/>
      <c r="B169" s="152"/>
      <c r="C169" s="152"/>
      <c r="D169" s="152"/>
      <c r="E169" s="152"/>
      <c r="F169" s="152"/>
      <c r="G169" s="152"/>
      <c r="H169" s="152"/>
      <c r="I169" s="153"/>
    </row>
    <row r="170" spans="1:9" s="9" customFormat="1" ht="15" customHeight="1" x14ac:dyDescent="0.2">
      <c r="A170" s="151"/>
      <c r="B170" s="152"/>
      <c r="C170" s="152"/>
      <c r="D170" s="152"/>
      <c r="E170" s="152"/>
      <c r="F170" s="152"/>
      <c r="G170" s="152"/>
      <c r="H170" s="152"/>
      <c r="I170" s="153"/>
    </row>
    <row r="171" spans="1:9" ht="15" customHeight="1" x14ac:dyDescent="0.2">
      <c r="A171" s="151"/>
      <c r="B171" s="152"/>
      <c r="C171" s="152"/>
      <c r="D171" s="152"/>
      <c r="E171" s="152"/>
      <c r="F171" s="152"/>
      <c r="G171" s="152"/>
      <c r="H171" s="152"/>
      <c r="I171" s="153"/>
    </row>
    <row r="172" spans="1:9" ht="15.75" customHeight="1" x14ac:dyDescent="0.2">
      <c r="A172" s="151"/>
      <c r="B172" s="152"/>
      <c r="C172" s="152"/>
      <c r="D172" s="152"/>
      <c r="E172" s="152"/>
      <c r="F172" s="152"/>
      <c r="G172" s="152"/>
      <c r="H172" s="152"/>
      <c r="I172" s="153"/>
    </row>
    <row r="173" spans="1:9" ht="15.75" customHeight="1" x14ac:dyDescent="0.2">
      <c r="A173" s="151"/>
      <c r="B173" s="152"/>
      <c r="C173" s="152"/>
      <c r="D173" s="152"/>
      <c r="E173" s="152"/>
      <c r="F173" s="152"/>
      <c r="G173" s="152"/>
      <c r="H173" s="152"/>
      <c r="I173" s="153"/>
    </row>
    <row r="174" spans="1:9" ht="15.75" customHeight="1" x14ac:dyDescent="0.2">
      <c r="A174" s="151"/>
      <c r="B174" s="152"/>
      <c r="C174" s="152"/>
      <c r="D174" s="152"/>
      <c r="E174" s="152"/>
      <c r="F174" s="152"/>
      <c r="G174" s="152"/>
      <c r="H174" s="152"/>
      <c r="I174" s="153"/>
    </row>
    <row r="175" spans="1:9" ht="15.75" customHeight="1" x14ac:dyDescent="0.2">
      <c r="A175" s="151"/>
      <c r="B175" s="152"/>
      <c r="C175" s="152"/>
      <c r="D175" s="152"/>
      <c r="E175" s="152"/>
      <c r="F175" s="152"/>
      <c r="G175" s="152"/>
      <c r="H175" s="152"/>
      <c r="I175" s="153"/>
    </row>
    <row r="176" spans="1:9" ht="15.75" customHeight="1" x14ac:dyDescent="0.2">
      <c r="A176" s="151"/>
      <c r="B176" s="152"/>
      <c r="C176" s="152"/>
      <c r="D176" s="152"/>
      <c r="E176" s="152"/>
      <c r="F176" s="152"/>
      <c r="G176" s="152"/>
      <c r="H176" s="152"/>
      <c r="I176" s="153"/>
    </row>
    <row r="177" spans="1:9" ht="15.75" customHeight="1" x14ac:dyDescent="0.2">
      <c r="A177" s="151"/>
      <c r="B177" s="152"/>
      <c r="C177" s="152"/>
      <c r="D177" s="152"/>
      <c r="E177" s="152"/>
      <c r="F177" s="152"/>
      <c r="G177" s="152"/>
      <c r="H177" s="152"/>
      <c r="I177" s="153"/>
    </row>
    <row r="178" spans="1:9" ht="15.75" customHeight="1" x14ac:dyDescent="0.2">
      <c r="A178" s="151"/>
      <c r="B178" s="152"/>
      <c r="C178" s="152"/>
      <c r="D178" s="152"/>
      <c r="E178" s="152"/>
      <c r="F178" s="152"/>
      <c r="G178" s="152"/>
      <c r="H178" s="152"/>
      <c r="I178" s="153"/>
    </row>
    <row r="179" spans="1:9" ht="15.75" customHeight="1" x14ac:dyDescent="0.2">
      <c r="A179" s="154"/>
      <c r="B179" s="155"/>
      <c r="C179" s="155"/>
      <c r="D179" s="155"/>
      <c r="E179" s="155"/>
      <c r="F179" s="155"/>
      <c r="G179" s="155"/>
      <c r="H179" s="155"/>
      <c r="I179" s="156"/>
    </row>
    <row r="180" spans="1:9" ht="15.75" customHeight="1" x14ac:dyDescent="0.2">
      <c r="A180" s="74"/>
      <c r="B180" s="74"/>
      <c r="C180" s="74"/>
      <c r="D180" s="74"/>
      <c r="E180" s="74"/>
      <c r="F180" s="74"/>
      <c r="G180" s="74"/>
      <c r="H180" s="74"/>
      <c r="I180" s="74"/>
    </row>
    <row r="181" spans="1:9" ht="15.75" customHeight="1" x14ac:dyDescent="0.2">
      <c r="A181" s="74"/>
      <c r="B181" s="74"/>
      <c r="C181" s="74"/>
      <c r="D181" s="74"/>
      <c r="E181" s="74"/>
      <c r="F181" s="74"/>
      <c r="G181" s="74"/>
      <c r="H181" s="74"/>
      <c r="I181" s="74"/>
    </row>
    <row r="182" spans="1:9" ht="38.25" customHeight="1" x14ac:dyDescent="0.2">
      <c r="A182" s="80" t="s">
        <v>99</v>
      </c>
      <c r="B182" s="69" t="s">
        <v>35</v>
      </c>
      <c r="C182" s="69"/>
      <c r="D182" s="69"/>
      <c r="E182" s="69"/>
      <c r="F182" s="74"/>
      <c r="G182" s="74"/>
      <c r="H182" s="74"/>
      <c r="I182" s="74"/>
    </row>
    <row r="183" spans="1:9" ht="15" customHeight="1" x14ac:dyDescent="0.2">
      <c r="A183" s="68"/>
      <c r="B183" s="68"/>
      <c r="C183" s="68"/>
      <c r="D183" s="68"/>
      <c r="E183" s="68"/>
      <c r="F183" s="74"/>
      <c r="G183" s="74"/>
      <c r="H183" s="74"/>
      <c r="I183" s="74"/>
    </row>
    <row r="184" spans="1:9" ht="38.25" customHeight="1" x14ac:dyDescent="0.2">
      <c r="A184" s="80" t="s">
        <v>100</v>
      </c>
      <c r="B184" s="69"/>
      <c r="C184" s="69"/>
      <c r="D184" s="69"/>
      <c r="E184" s="69"/>
      <c r="F184" s="74"/>
      <c r="G184" s="74"/>
      <c r="H184" s="74"/>
      <c r="I184" s="74"/>
    </row>
    <row r="185" spans="1:9" ht="15" customHeight="1" x14ac:dyDescent="0.2">
      <c r="A185" s="68"/>
      <c r="B185" s="68"/>
      <c r="C185" s="68"/>
      <c r="D185" s="68"/>
      <c r="E185" s="68"/>
      <c r="F185" s="74"/>
      <c r="G185" s="74"/>
      <c r="H185" s="74"/>
      <c r="I185" s="74"/>
    </row>
    <row r="186" spans="1:9" ht="38.25" customHeight="1" x14ac:dyDescent="0.2">
      <c r="A186" s="80" t="s">
        <v>101</v>
      </c>
      <c r="B186" s="69" t="s">
        <v>252</v>
      </c>
      <c r="C186" s="69"/>
      <c r="D186" s="69"/>
      <c r="E186" s="69"/>
      <c r="F186" s="74"/>
      <c r="G186" s="74"/>
      <c r="H186" s="74"/>
      <c r="I186" s="74"/>
    </row>
    <row r="187" spans="1:9" ht="15" customHeight="1" x14ac:dyDescent="0.2">
      <c r="A187" s="74"/>
      <c r="B187" s="74"/>
      <c r="C187" s="74"/>
      <c r="D187" s="74"/>
      <c r="E187" s="74"/>
      <c r="F187" s="74"/>
      <c r="G187" s="74"/>
      <c r="H187" s="74"/>
      <c r="I187" s="74"/>
    </row>
  </sheetData>
  <sheetProtection formatCells="0" formatColumns="0" formatRows="0" insertColumns="0" insertRows="0" insertHyperlinks="0" deleteColumns="0" deleteRows="0" sort="0" autoFilter="0" pivotTables="0"/>
  <sortState xmlns:xlrd2="http://schemas.microsoft.com/office/spreadsheetml/2017/richdata2" ref="B90:E116">
    <sortCondition ref="B90:B116"/>
  </sortState>
  <mergeCells count="65">
    <mergeCell ref="A165:I179"/>
    <mergeCell ref="A73:I86"/>
    <mergeCell ref="A87:I87"/>
    <mergeCell ref="A163:I163"/>
    <mergeCell ref="A151:I161"/>
    <mergeCell ref="B88:E88"/>
    <mergeCell ref="B89:E89"/>
    <mergeCell ref="B90:E90"/>
    <mergeCell ref="B91:E91"/>
    <mergeCell ref="B92:E92"/>
    <mergeCell ref="B93:E93"/>
    <mergeCell ref="B94:E94"/>
    <mergeCell ref="B95:E95"/>
    <mergeCell ref="B96:E96"/>
    <mergeCell ref="B97:E97"/>
    <mergeCell ref="B98:E98"/>
    <mergeCell ref="B99:E99"/>
    <mergeCell ref="B100:E100"/>
    <mergeCell ref="B101:E101"/>
    <mergeCell ref="B102:E102"/>
    <mergeCell ref="B110:E110"/>
    <mergeCell ref="B103:E103"/>
    <mergeCell ref="B104:E104"/>
    <mergeCell ref="B111:E111"/>
    <mergeCell ref="B112:E112"/>
    <mergeCell ref="B113:E113"/>
    <mergeCell ref="B105:E105"/>
    <mergeCell ref="B106:E106"/>
    <mergeCell ref="B107:E107"/>
    <mergeCell ref="B108:E108"/>
    <mergeCell ref="B109:E109"/>
    <mergeCell ref="H1:I1"/>
    <mergeCell ref="H2:I2"/>
    <mergeCell ref="C3:G3"/>
    <mergeCell ref="H3:I3"/>
    <mergeCell ref="A8:I8"/>
    <mergeCell ref="B5:I5"/>
    <mergeCell ref="B6:I6"/>
    <mergeCell ref="C30:E30"/>
    <mergeCell ref="C31:E31"/>
    <mergeCell ref="A1:B3"/>
    <mergeCell ref="C1:G2"/>
    <mergeCell ref="B10:I10"/>
    <mergeCell ref="B11:I11"/>
    <mergeCell ref="B12:I12"/>
    <mergeCell ref="B13:I13"/>
    <mergeCell ref="A15:I15"/>
    <mergeCell ref="A18:B18"/>
    <mergeCell ref="F18:H18"/>
    <mergeCell ref="C18:D18"/>
    <mergeCell ref="C21:E21"/>
    <mergeCell ref="A20:I20"/>
    <mergeCell ref="C22:E22"/>
    <mergeCell ref="C23:E23"/>
    <mergeCell ref="C32:E32"/>
    <mergeCell ref="C33:E33"/>
    <mergeCell ref="C34:E34"/>
    <mergeCell ref="C35:E35"/>
    <mergeCell ref="C36:E36"/>
    <mergeCell ref="C29:E29"/>
    <mergeCell ref="C24:E24"/>
    <mergeCell ref="C25:E25"/>
    <mergeCell ref="C26:E26"/>
    <mergeCell ref="C27:E27"/>
    <mergeCell ref="C28:E28"/>
  </mergeCells>
  <printOptions horizontalCentered="1"/>
  <pageMargins left="0.25" right="0.25" top="0.75" bottom="0.75" header="0.3" footer="0.3"/>
  <pageSetup scale="44" pageOrder="overThenDown" orientation="portrait" r:id="rId1"/>
  <rowBreaks count="3" manualBreakCount="3">
    <brk id="30" max="16383" man="1"/>
    <brk id="72" max="16383" man="1"/>
    <brk id="149" max="16383" man="1"/>
  </rowBreaks>
  <colBreaks count="1" manualBreakCount="1">
    <brk id="10683"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'99.Listas'!$D$2:$D$3</xm:f>
          </x14:formula1>
          <xm:sqref>C18:D18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99.Listas</vt:lpstr>
      <vt:lpstr>01.DatosPlanes</vt:lpstr>
      <vt:lpstr>01.DatosActividades</vt:lpstr>
      <vt:lpstr>03.Informe</vt:lpstr>
      <vt:lpstr>'01.DatosActividades'!DatosExternos_1</vt:lpstr>
      <vt:lpstr>'03.Informe'!Títulos_a_imprimir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Jairo Alfredo Sanchez Diaz</dc:creator>
  <cp:lastModifiedBy>LINA MARIA SANCHEZ RIVAS</cp:lastModifiedBy>
  <cp:lastPrinted>2019-09-12T23:17:53Z</cp:lastPrinted>
  <dcterms:created xsi:type="dcterms:W3CDTF">2019-08-13T18:43:39Z</dcterms:created>
  <dcterms:modified xsi:type="dcterms:W3CDTF">2021-10-22T21:02:49Z</dcterms:modified>
</cp:coreProperties>
</file>