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oshiba\Documents\GOBERNACIÓN 2023\RIESGOS 2023\MRC AJUSTADOS 2023\"/>
    </mc:Choice>
  </mc:AlternateContent>
  <bookViews>
    <workbookView xWindow="0" yWindow="0" windowWidth="20490" windowHeight="6555"/>
  </bookViews>
  <sheets>
    <sheet name="Mapa Riesgos de corrupción"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A" localSheetId="0">#REF!</definedName>
    <definedName name="A">#REF!</definedName>
    <definedName name="A_Obj1" localSheetId="0">#REF!</definedName>
    <definedName name="A_Obj1">#REF!</definedName>
    <definedName name="A_Obj2" localSheetId="0">#REF!</definedName>
    <definedName name="A_Obj2">#REF!</definedName>
    <definedName name="A_Obj3" localSheetId="0">#REF!</definedName>
    <definedName name="A_Obj3">#REF!</definedName>
    <definedName name="A_Obj4" localSheetId="0">#REF!</definedName>
    <definedName name="A_Obj4">#REF!</definedName>
    <definedName name="Acc_1" localSheetId="0">#REF!</definedName>
    <definedName name="Acc_1">#REF!</definedName>
    <definedName name="acc_10" localSheetId="0">#REF!</definedName>
    <definedName name="acc_10">#REF!</definedName>
    <definedName name="Acc_2" localSheetId="0">#REF!</definedName>
    <definedName name="Acc_2">#REF!</definedName>
    <definedName name="Acc_22" localSheetId="0">#REF!</definedName>
    <definedName name="Acc_22">#REF!</definedName>
    <definedName name="Acc_3" localSheetId="0">#REF!</definedName>
    <definedName name="Acc_3">#REF!</definedName>
    <definedName name="Acc_4" localSheetId="0">#REF!</definedName>
    <definedName name="Acc_4">#REF!</definedName>
    <definedName name="Acc_5" localSheetId="0">#REF!</definedName>
    <definedName name="Acc_5">#REF!</definedName>
    <definedName name="Acc_6" localSheetId="0">#REF!</definedName>
    <definedName name="Acc_6">#REF!</definedName>
    <definedName name="Acc_7" localSheetId="0">#REF!</definedName>
    <definedName name="Acc_7">#REF!</definedName>
    <definedName name="Acc_8" localSheetId="0">#REF!</definedName>
    <definedName name="Acc_8">#REF!</definedName>
    <definedName name="Acc_9" localSheetId="0">#REF!</definedName>
    <definedName name="Acc_9">#REF!</definedName>
    <definedName name="acc_d" localSheetId="0">#REF!</definedName>
    <definedName name="acc_d">#REF!</definedName>
    <definedName name="accdd" localSheetId="0">#REF!</definedName>
    <definedName name="accdd">#REF!</definedName>
    <definedName name="accddas" localSheetId="0">#REF!</definedName>
    <definedName name="accddas">#REF!</definedName>
    <definedName name="Actcontrol">'[2]Explicación de los campos'!$AU$2:$AU$3</definedName>
    <definedName name="Asignacionresp">'[2]Explicación de los campos'!$AS$2:$AS$3</definedName>
    <definedName name="Autoridadresp">'[2]Explicación de los campos'!$AS$5:$AS$6</definedName>
    <definedName name="Causafactor3">'[15]Explicación de los campos'!$B$2:$B$9</definedName>
    <definedName name="ciudadano" localSheetId="0">#REF!</definedName>
    <definedName name="ciudadano">#REF!</definedName>
    <definedName name="clase">'[16]Explicación de los campos'!$G$2:$G$7</definedName>
    <definedName name="Departamentos" localSheetId="0">#REF!</definedName>
    <definedName name="Departamentos">#REF!</definedName>
    <definedName name="desviaciones">'[2]Explicación de los campos'!$AU$5:$AU$6</definedName>
    <definedName name="ejecucioncontrol">'[2]Explicación de los campos'!$AU$12:$AU$14</definedName>
    <definedName name="Evidencia">'[2]Explicación de los campos'!$AU$8:$AU$10</definedName>
    <definedName name="Fuentes" localSheetId="0">#REF!</definedName>
    <definedName name="Fuentes">#REF!</definedName>
    <definedName name="hola" localSheetId="0">#REF!</definedName>
    <definedName name="hola">#REF!</definedName>
    <definedName name="Indicadores" localSheetId="0">#REF!</definedName>
    <definedName name="Indicadores">#REF!</definedName>
    <definedName name="m" localSheetId="0">#REF!</definedName>
    <definedName name="m">#REF!</definedName>
    <definedName name="Monica" localSheetId="0">#REF!</definedName>
    <definedName name="Monica">#REF!</definedName>
    <definedName name="Objetivos" localSheetId="0">#REF!</definedName>
    <definedName name="Objetivos">#REF!</definedName>
    <definedName name="Objjj" localSheetId="0">#REF!</definedName>
    <definedName name="Objjj">#REF!</definedName>
    <definedName name="obkk" localSheetId="0">#REF!</definedName>
    <definedName name="obkk">#REF!</definedName>
    <definedName name="Periodicidad">'[2]Explicación de los campos'!$AS$8:$AS$9</definedName>
    <definedName name="Proposito">'[2]Explicación de los campos'!$AS$11:$AS$13</definedName>
    <definedName name="RiesgoClase3">'[15]Explicación de los campos'!$G$2:$G$8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10" i="1" l="1"/>
  <c r="AX110" i="1"/>
  <c r="AV110" i="1"/>
  <c r="AT110" i="1"/>
  <c r="AR110" i="1"/>
  <c r="AP110" i="1"/>
  <c r="AN110" i="1"/>
  <c r="BA110" i="1" s="1"/>
  <c r="BB110" i="1" s="1"/>
  <c r="BD110" i="1" s="1"/>
  <c r="AF110" i="1"/>
  <c r="AG110" i="1" s="1"/>
  <c r="K110" i="1"/>
  <c r="L110" i="1" s="1"/>
  <c r="AZ109" i="1"/>
  <c r="AX109" i="1"/>
  <c r="AV109" i="1"/>
  <c r="AT109" i="1"/>
  <c r="AR109" i="1"/>
  <c r="AP109" i="1"/>
  <c r="BA109" i="1" s="1"/>
  <c r="BB109" i="1" s="1"/>
  <c r="BD109" i="1" s="1"/>
  <c r="AN109" i="1"/>
  <c r="AF109" i="1"/>
  <c r="AG109" i="1" s="1"/>
  <c r="K109" i="1"/>
  <c r="AZ108" i="1"/>
  <c r="AX108" i="1"/>
  <c r="AV108" i="1"/>
  <c r="AT108" i="1"/>
  <c r="BA108" i="1" s="1"/>
  <c r="BB108" i="1" s="1"/>
  <c r="BD108" i="1" s="1"/>
  <c r="AR108" i="1"/>
  <c r="AP108" i="1"/>
  <c r="AN108" i="1"/>
  <c r="AF108" i="1"/>
  <c r="AG108" i="1" s="1"/>
  <c r="K108" i="1"/>
  <c r="L108" i="1" s="1"/>
  <c r="AZ107" i="1"/>
  <c r="AX107" i="1"/>
  <c r="AV107" i="1"/>
  <c r="AT107" i="1"/>
  <c r="AR107" i="1"/>
  <c r="AP107" i="1"/>
  <c r="AN107" i="1"/>
  <c r="AG107" i="1"/>
  <c r="AZ106" i="1"/>
  <c r="AX106" i="1"/>
  <c r="AV106" i="1"/>
  <c r="AT106" i="1"/>
  <c r="AR106" i="1"/>
  <c r="AP106" i="1"/>
  <c r="AN106" i="1"/>
  <c r="AG106" i="1"/>
  <c r="AZ105" i="1"/>
  <c r="AX105" i="1"/>
  <c r="AV105" i="1"/>
  <c r="AT105" i="1"/>
  <c r="AR105" i="1"/>
  <c r="AP105" i="1"/>
  <c r="BA105" i="1" s="1"/>
  <c r="BB105" i="1" s="1"/>
  <c r="BD105" i="1" s="1"/>
  <c r="BE105" i="1" s="1"/>
  <c r="AN105" i="1"/>
  <c r="AG105" i="1"/>
  <c r="AZ104" i="1"/>
  <c r="AX104" i="1"/>
  <c r="AV104" i="1"/>
  <c r="AT104" i="1"/>
  <c r="AR104" i="1"/>
  <c r="AP104" i="1"/>
  <c r="BA104" i="1" s="1"/>
  <c r="BB104" i="1" s="1"/>
  <c r="BD104" i="1" s="1"/>
  <c r="AN104" i="1"/>
  <c r="AF104" i="1"/>
  <c r="AG104" i="1" s="1"/>
  <c r="K104" i="1"/>
  <c r="AZ103" i="1"/>
  <c r="AX103" i="1"/>
  <c r="AV103" i="1"/>
  <c r="AT103" i="1"/>
  <c r="BA103" i="1" s="1"/>
  <c r="BB103" i="1" s="1"/>
  <c r="BD103" i="1" s="1"/>
  <c r="AR103" i="1"/>
  <c r="AP103" i="1"/>
  <c r="AN103" i="1"/>
  <c r="AF103" i="1"/>
  <c r="AG103" i="1" s="1"/>
  <c r="L103" i="1"/>
  <c r="K103" i="1"/>
  <c r="AZ102" i="1"/>
  <c r="AX102" i="1"/>
  <c r="AV102" i="1"/>
  <c r="AT102" i="1"/>
  <c r="AR102" i="1"/>
  <c r="AP102" i="1"/>
  <c r="AN102" i="1"/>
  <c r="AG102" i="1"/>
  <c r="AZ101" i="1"/>
  <c r="AX101" i="1"/>
  <c r="AV101" i="1"/>
  <c r="AT101" i="1"/>
  <c r="AR101" i="1"/>
  <c r="AP101" i="1"/>
  <c r="AN101" i="1"/>
  <c r="AG101" i="1"/>
  <c r="AZ99" i="1"/>
  <c r="AX99" i="1"/>
  <c r="AV99" i="1"/>
  <c r="AT99" i="1"/>
  <c r="AR99" i="1"/>
  <c r="AP99" i="1"/>
  <c r="AN99" i="1"/>
  <c r="AG99" i="1"/>
  <c r="AZ98" i="1"/>
  <c r="AX98" i="1"/>
  <c r="AV98" i="1"/>
  <c r="AT98" i="1"/>
  <c r="AR98" i="1"/>
  <c r="AP98" i="1"/>
  <c r="AN98" i="1"/>
  <c r="BA98" i="1" s="1"/>
  <c r="BB98" i="1" s="1"/>
  <c r="BD98" i="1" s="1"/>
  <c r="AG98" i="1"/>
  <c r="AH98" i="1" s="1"/>
  <c r="AF98" i="1"/>
  <c r="K98" i="1"/>
  <c r="BI97" i="1"/>
  <c r="BJ97" i="1" s="1"/>
  <c r="BE97" i="1"/>
  <c r="AZ97" i="1"/>
  <c r="AX97" i="1"/>
  <c r="AV97" i="1"/>
  <c r="AT97" i="1"/>
  <c r="AR97" i="1"/>
  <c r="BA97" i="1" s="1"/>
  <c r="BB97" i="1" s="1"/>
  <c r="BD97" i="1" s="1"/>
  <c r="BF97" i="1" s="1"/>
  <c r="BG97" i="1" s="1"/>
  <c r="BH97" i="1" s="1"/>
  <c r="AP97" i="1"/>
  <c r="AN97" i="1"/>
  <c r="AF97" i="1"/>
  <c r="AG97" i="1" s="1"/>
  <c r="L97" i="1"/>
  <c r="K97" i="1"/>
  <c r="AZ96" i="1"/>
  <c r="AX96" i="1"/>
  <c r="AV96" i="1"/>
  <c r="AT96" i="1"/>
  <c r="AR96" i="1"/>
  <c r="AP96" i="1"/>
  <c r="AN96" i="1"/>
  <c r="BA96" i="1" s="1"/>
  <c r="BB96" i="1" s="1"/>
  <c r="BD96" i="1" s="1"/>
  <c r="BE96" i="1" s="1"/>
  <c r="AG96" i="1"/>
  <c r="AZ95" i="1"/>
  <c r="AX95" i="1"/>
  <c r="AV95" i="1"/>
  <c r="AT95" i="1"/>
  <c r="AR95" i="1"/>
  <c r="AP95" i="1"/>
  <c r="AN95" i="1"/>
  <c r="BA95" i="1" s="1"/>
  <c r="BB95" i="1" s="1"/>
  <c r="BD95" i="1" s="1"/>
  <c r="BE95" i="1" s="1"/>
  <c r="AG95" i="1"/>
  <c r="AZ94" i="1"/>
  <c r="AX94" i="1"/>
  <c r="AV94" i="1"/>
  <c r="AT94" i="1"/>
  <c r="AR94" i="1"/>
  <c r="AP94" i="1"/>
  <c r="AN94" i="1"/>
  <c r="BA94" i="1" s="1"/>
  <c r="BB94" i="1" s="1"/>
  <c r="BD94" i="1" s="1"/>
  <c r="BE94" i="1" s="1"/>
  <c r="AG94" i="1"/>
  <c r="BB93" i="1"/>
  <c r="BD93" i="1" s="1"/>
  <c r="BE93" i="1" s="1"/>
  <c r="AZ93" i="1"/>
  <c r="AX93" i="1"/>
  <c r="AV93" i="1"/>
  <c r="AT93" i="1"/>
  <c r="AR93" i="1"/>
  <c r="AP93" i="1"/>
  <c r="AN93" i="1"/>
  <c r="BA93" i="1" s="1"/>
  <c r="AG93" i="1"/>
  <c r="BK92" i="1"/>
  <c r="AZ92" i="1"/>
  <c r="AX92" i="1"/>
  <c r="AV92" i="1"/>
  <c r="AT92" i="1"/>
  <c r="AR92" i="1"/>
  <c r="AP92" i="1"/>
  <c r="AN92" i="1"/>
  <c r="BA92" i="1" s="1"/>
  <c r="BB92" i="1" s="1"/>
  <c r="BD92" i="1" s="1"/>
  <c r="AG92" i="1"/>
  <c r="AH92" i="1" s="1"/>
  <c r="AF92" i="1"/>
  <c r="K92" i="1"/>
  <c r="AJ92" i="1" s="1"/>
  <c r="AZ91" i="1"/>
  <c r="AX91" i="1"/>
  <c r="AV91" i="1"/>
  <c r="AT91" i="1"/>
  <c r="AR91" i="1"/>
  <c r="AP91" i="1"/>
  <c r="AN91" i="1"/>
  <c r="AG91" i="1"/>
  <c r="AZ90" i="1"/>
  <c r="AX90" i="1"/>
  <c r="AV90" i="1"/>
  <c r="AT90" i="1"/>
  <c r="AR90" i="1"/>
  <c r="AP90" i="1"/>
  <c r="AN90" i="1"/>
  <c r="AG90" i="1"/>
  <c r="AZ89" i="1"/>
  <c r="AX89" i="1"/>
  <c r="AV89" i="1"/>
  <c r="AT89" i="1"/>
  <c r="AR89" i="1"/>
  <c r="AP89" i="1"/>
  <c r="AN89" i="1"/>
  <c r="AG89" i="1"/>
  <c r="AZ88" i="1"/>
  <c r="AX88" i="1"/>
  <c r="AV88" i="1"/>
  <c r="AT88" i="1"/>
  <c r="AR88" i="1"/>
  <c r="AP88" i="1"/>
  <c r="AN88" i="1"/>
  <c r="AG88" i="1"/>
  <c r="AZ87" i="1"/>
  <c r="AX87" i="1"/>
  <c r="AV87" i="1"/>
  <c r="AT87" i="1"/>
  <c r="AR87" i="1"/>
  <c r="AP87" i="1"/>
  <c r="BA87" i="1" s="1"/>
  <c r="BB87" i="1" s="1"/>
  <c r="BD87" i="1" s="1"/>
  <c r="BE87" i="1" s="1"/>
  <c r="AN87" i="1"/>
  <c r="AG87" i="1"/>
  <c r="AZ86" i="1"/>
  <c r="AX86" i="1"/>
  <c r="AV86" i="1"/>
  <c r="AT86" i="1"/>
  <c r="AR86" i="1"/>
  <c r="AP86" i="1"/>
  <c r="AN86" i="1"/>
  <c r="AF86" i="1"/>
  <c r="AG86" i="1" s="1"/>
  <c r="L86" i="1"/>
  <c r="K86" i="1"/>
  <c r="AZ85" i="1"/>
  <c r="AX85" i="1"/>
  <c r="AV85" i="1"/>
  <c r="AT85" i="1"/>
  <c r="AR85" i="1"/>
  <c r="AP85" i="1"/>
  <c r="AN85" i="1"/>
  <c r="AG85" i="1"/>
  <c r="AZ84" i="1"/>
  <c r="AX84" i="1"/>
  <c r="AV84" i="1"/>
  <c r="AT84" i="1"/>
  <c r="AR84" i="1"/>
  <c r="AP84" i="1"/>
  <c r="AN84" i="1"/>
  <c r="AG84" i="1"/>
  <c r="AG83" i="1"/>
  <c r="AZ82" i="1"/>
  <c r="AX82" i="1"/>
  <c r="AV82" i="1"/>
  <c r="AT82" i="1"/>
  <c r="AR82" i="1"/>
  <c r="AP82" i="1"/>
  <c r="AN82" i="1"/>
  <c r="BA82" i="1" s="1"/>
  <c r="BB82" i="1" s="1"/>
  <c r="BD82" i="1" s="1"/>
  <c r="BE82" i="1" s="1"/>
  <c r="AG82" i="1"/>
  <c r="BD81" i="1"/>
  <c r="AZ81" i="1"/>
  <c r="AX81" i="1"/>
  <c r="AV81" i="1"/>
  <c r="AT81" i="1"/>
  <c r="AR81" i="1"/>
  <c r="AP81" i="1"/>
  <c r="AN81" i="1"/>
  <c r="BA81" i="1" s="1"/>
  <c r="BB81" i="1" s="1"/>
  <c r="AH81" i="1"/>
  <c r="AG81" i="1"/>
  <c r="BK81" i="1" s="1"/>
  <c r="AF81" i="1"/>
  <c r="K81" i="1"/>
  <c r="AZ80" i="1"/>
  <c r="AX80" i="1"/>
  <c r="AV80" i="1"/>
  <c r="AT80" i="1"/>
  <c r="AR80" i="1"/>
  <c r="AP80" i="1"/>
  <c r="AN80" i="1"/>
  <c r="AG80" i="1"/>
  <c r="AZ79" i="1"/>
  <c r="AX79" i="1"/>
  <c r="AV79" i="1"/>
  <c r="AT79" i="1"/>
  <c r="AR79" i="1"/>
  <c r="AP79" i="1"/>
  <c r="AN79" i="1"/>
  <c r="AG79" i="1"/>
  <c r="AZ78" i="1"/>
  <c r="AX78" i="1"/>
  <c r="AV78" i="1"/>
  <c r="AT78" i="1"/>
  <c r="BA78" i="1" s="1"/>
  <c r="BB78" i="1" s="1"/>
  <c r="BD78" i="1" s="1"/>
  <c r="AR78" i="1"/>
  <c r="AP78" i="1"/>
  <c r="AN78" i="1"/>
  <c r="AF78" i="1"/>
  <c r="AG78" i="1" s="1"/>
  <c r="L78" i="1"/>
  <c r="K78" i="1"/>
  <c r="AG77" i="1"/>
  <c r="AG76" i="1"/>
  <c r="AG75" i="1"/>
  <c r="BK74" i="1"/>
  <c r="AZ74" i="1"/>
  <c r="AX74" i="1"/>
  <c r="AV74" i="1"/>
  <c r="AT74" i="1"/>
  <c r="BA74" i="1" s="1"/>
  <c r="BB74" i="1" s="1"/>
  <c r="BD74" i="1" s="1"/>
  <c r="AR74" i="1"/>
  <c r="AP74" i="1"/>
  <c r="AN74" i="1"/>
  <c r="AJ74" i="1"/>
  <c r="AF74" i="1"/>
  <c r="AG74" i="1" s="1"/>
  <c r="AH74" i="1" s="1"/>
  <c r="BL74" i="1" s="1"/>
  <c r="AG73" i="1"/>
  <c r="AG72" i="1"/>
  <c r="AG71" i="1"/>
  <c r="AZ70" i="1"/>
  <c r="AX70" i="1"/>
  <c r="AV70" i="1"/>
  <c r="AT70" i="1"/>
  <c r="BA70" i="1" s="1"/>
  <c r="BB70" i="1" s="1"/>
  <c r="BD70" i="1" s="1"/>
  <c r="AR70" i="1"/>
  <c r="AP70" i="1"/>
  <c r="AN70" i="1"/>
  <c r="AF70" i="1"/>
  <c r="AG70" i="1" s="1"/>
  <c r="AH70" i="1" s="1"/>
  <c r="BL70" i="1" s="1"/>
  <c r="AZ69" i="1"/>
  <c r="AX69" i="1"/>
  <c r="AV69" i="1"/>
  <c r="AT69" i="1"/>
  <c r="AR69" i="1"/>
  <c r="AP69" i="1"/>
  <c r="AN69" i="1"/>
  <c r="AZ68" i="1"/>
  <c r="AX68" i="1"/>
  <c r="AV68" i="1"/>
  <c r="AT68" i="1"/>
  <c r="AR68" i="1"/>
  <c r="AP68" i="1"/>
  <c r="AN68" i="1"/>
  <c r="BB67" i="1"/>
  <c r="BD67" i="1" s="1"/>
  <c r="BE67" i="1" s="1"/>
  <c r="AZ67" i="1"/>
  <c r="AX67" i="1"/>
  <c r="AV67" i="1"/>
  <c r="AT67" i="1"/>
  <c r="AR67" i="1"/>
  <c r="AP67" i="1"/>
  <c r="AN67" i="1"/>
  <c r="BA67" i="1" s="1"/>
  <c r="BK66" i="1"/>
  <c r="BB66" i="1"/>
  <c r="BD66" i="1" s="1"/>
  <c r="BE66" i="1" s="1"/>
  <c r="AZ66" i="1"/>
  <c r="AX66" i="1"/>
  <c r="AV66" i="1"/>
  <c r="AT66" i="1"/>
  <c r="AR66" i="1"/>
  <c r="AP66" i="1"/>
  <c r="AN66" i="1"/>
  <c r="BA66" i="1" s="1"/>
  <c r="AF66" i="1"/>
  <c r="AG66" i="1" s="1"/>
  <c r="AH66" i="1" s="1"/>
  <c r="BL66" i="1" s="1"/>
  <c r="K66" i="1"/>
  <c r="AJ66" i="1" s="1"/>
  <c r="BB65" i="1"/>
  <c r="BD65" i="1" s="1"/>
  <c r="BE65" i="1" s="1"/>
  <c r="AZ65" i="1"/>
  <c r="AX65" i="1"/>
  <c r="AV65" i="1"/>
  <c r="AT65" i="1"/>
  <c r="AR65" i="1"/>
  <c r="AP65" i="1"/>
  <c r="AN65" i="1"/>
  <c r="BA65" i="1" s="1"/>
  <c r="AG65" i="1"/>
  <c r="AZ64" i="1"/>
  <c r="AX64" i="1"/>
  <c r="AV64" i="1"/>
  <c r="AT64" i="1"/>
  <c r="BA64" i="1" s="1"/>
  <c r="BB64" i="1" s="1"/>
  <c r="BD64" i="1" s="1"/>
  <c r="AR64" i="1"/>
  <c r="AP64" i="1"/>
  <c r="AN64" i="1"/>
  <c r="AG64" i="1"/>
  <c r="AF64" i="1"/>
  <c r="K64" i="1"/>
  <c r="L64" i="1" s="1"/>
  <c r="BD63" i="1"/>
  <c r="BE63" i="1" s="1"/>
  <c r="AZ63" i="1"/>
  <c r="AX63" i="1"/>
  <c r="AV63" i="1"/>
  <c r="AT63" i="1"/>
  <c r="AR63" i="1"/>
  <c r="AP63" i="1"/>
  <c r="BA63" i="1" s="1"/>
  <c r="BB63" i="1" s="1"/>
  <c r="AN63" i="1"/>
  <c r="AG63" i="1"/>
  <c r="AZ62" i="1"/>
  <c r="AX62" i="1"/>
  <c r="AV62" i="1"/>
  <c r="AT62" i="1"/>
  <c r="AR62" i="1"/>
  <c r="AP62" i="1"/>
  <c r="BA62" i="1" s="1"/>
  <c r="BB62" i="1" s="1"/>
  <c r="BD62" i="1" s="1"/>
  <c r="BE62" i="1" s="1"/>
  <c r="AN62" i="1"/>
  <c r="AG62" i="1"/>
  <c r="BD61" i="1"/>
  <c r="BE61" i="1" s="1"/>
  <c r="AZ61" i="1"/>
  <c r="AX61" i="1"/>
  <c r="AV61" i="1"/>
  <c r="AT61" i="1"/>
  <c r="AR61" i="1"/>
  <c r="AP61" i="1"/>
  <c r="BA61" i="1" s="1"/>
  <c r="BB61" i="1" s="1"/>
  <c r="AN61" i="1"/>
  <c r="AG61" i="1"/>
  <c r="BB60" i="1"/>
  <c r="BD60" i="1" s="1"/>
  <c r="AZ60" i="1"/>
  <c r="AX60" i="1"/>
  <c r="AV60" i="1"/>
  <c r="AT60" i="1"/>
  <c r="AR60" i="1"/>
  <c r="AP60" i="1"/>
  <c r="AN60" i="1"/>
  <c r="BA60" i="1" s="1"/>
  <c r="AG60" i="1"/>
  <c r="BK60" i="1" s="1"/>
  <c r="AF60" i="1"/>
  <c r="L60" i="1"/>
  <c r="K60" i="1"/>
  <c r="AG59" i="1"/>
  <c r="AZ58" i="1"/>
  <c r="AX58" i="1"/>
  <c r="AV58" i="1"/>
  <c r="AT58" i="1"/>
  <c r="AR58" i="1"/>
  <c r="AP58" i="1"/>
  <c r="AN58" i="1"/>
  <c r="BA58" i="1" s="1"/>
  <c r="BB58" i="1" s="1"/>
  <c r="BD58" i="1" s="1"/>
  <c r="BE58" i="1" s="1"/>
  <c r="AG58" i="1"/>
  <c r="BK57" i="1"/>
  <c r="AZ57" i="1"/>
  <c r="AX57" i="1"/>
  <c r="AV57" i="1"/>
  <c r="AT57" i="1"/>
  <c r="BA57" i="1" s="1"/>
  <c r="BB57" i="1" s="1"/>
  <c r="BD57" i="1" s="1"/>
  <c r="AR57" i="1"/>
  <c r="AP57" i="1"/>
  <c r="AN57" i="1"/>
  <c r="AG57" i="1"/>
  <c r="AH57" i="1" s="1"/>
  <c r="AF57" i="1"/>
  <c r="K57" i="1"/>
  <c r="L57" i="1" s="1"/>
  <c r="AZ56" i="1"/>
  <c r="AX56" i="1"/>
  <c r="AV56" i="1"/>
  <c r="AT56" i="1"/>
  <c r="AR56" i="1"/>
  <c r="AP56" i="1"/>
  <c r="BA56" i="1" s="1"/>
  <c r="BB56" i="1" s="1"/>
  <c r="BD56" i="1" s="1"/>
  <c r="BE56" i="1" s="1"/>
  <c r="AN56" i="1"/>
  <c r="AG56" i="1"/>
  <c r="AZ55" i="1"/>
  <c r="AX55" i="1"/>
  <c r="AV55" i="1"/>
  <c r="AT55" i="1"/>
  <c r="AR55" i="1"/>
  <c r="AP55" i="1"/>
  <c r="AN55" i="1"/>
  <c r="BA55" i="1" s="1"/>
  <c r="BB55" i="1" s="1"/>
  <c r="BD55" i="1" s="1"/>
  <c r="BE55" i="1" s="1"/>
  <c r="AG55" i="1"/>
  <c r="AZ54" i="1"/>
  <c r="AX54" i="1"/>
  <c r="AV54" i="1"/>
  <c r="AT54" i="1"/>
  <c r="BA54" i="1" s="1"/>
  <c r="BB54" i="1" s="1"/>
  <c r="BD54" i="1" s="1"/>
  <c r="BE54" i="1" s="1"/>
  <c r="AR54" i="1"/>
  <c r="AP54" i="1"/>
  <c r="AN54" i="1"/>
  <c r="AG54" i="1"/>
  <c r="AZ53" i="1"/>
  <c r="AX53" i="1"/>
  <c r="AV53" i="1"/>
  <c r="AT53" i="1"/>
  <c r="AR53" i="1"/>
  <c r="AP53" i="1"/>
  <c r="AN53" i="1"/>
  <c r="BA53" i="1" s="1"/>
  <c r="BB53" i="1" s="1"/>
  <c r="BD53" i="1" s="1"/>
  <c r="AF53" i="1"/>
  <c r="AG53" i="1" s="1"/>
  <c r="K53" i="1"/>
  <c r="L53" i="1" s="1"/>
  <c r="AZ52" i="1"/>
  <c r="AX52" i="1"/>
  <c r="AV52" i="1"/>
  <c r="AT52" i="1"/>
  <c r="BA52" i="1" s="1"/>
  <c r="BB52" i="1" s="1"/>
  <c r="BD52" i="1" s="1"/>
  <c r="BE52" i="1" s="1"/>
  <c r="AR52" i="1"/>
  <c r="AP52" i="1"/>
  <c r="AN52" i="1"/>
  <c r="AG52" i="1"/>
  <c r="AZ51" i="1"/>
  <c r="AX51" i="1"/>
  <c r="AV51" i="1"/>
  <c r="AT51" i="1"/>
  <c r="AR51" i="1"/>
  <c r="BA51" i="1" s="1"/>
  <c r="BB51" i="1" s="1"/>
  <c r="BD51" i="1" s="1"/>
  <c r="BE51" i="1" s="1"/>
  <c r="AP51" i="1"/>
  <c r="AN51" i="1"/>
  <c r="AG51" i="1"/>
  <c r="AZ50" i="1"/>
  <c r="AX50" i="1"/>
  <c r="AV50" i="1"/>
  <c r="AT50" i="1"/>
  <c r="BA50" i="1" s="1"/>
  <c r="BB50" i="1" s="1"/>
  <c r="BD50" i="1" s="1"/>
  <c r="AR50" i="1"/>
  <c r="AP50" i="1"/>
  <c r="AN50" i="1"/>
  <c r="AF50" i="1"/>
  <c r="AG50" i="1" s="1"/>
  <c r="BK50" i="1" s="1"/>
  <c r="L50" i="1"/>
  <c r="AZ49" i="1"/>
  <c r="AX49" i="1"/>
  <c r="AV49" i="1"/>
  <c r="AT49" i="1"/>
  <c r="AR49" i="1"/>
  <c r="BA49" i="1" s="1"/>
  <c r="BB49" i="1" s="1"/>
  <c r="BD49" i="1" s="1"/>
  <c r="BE49" i="1" s="1"/>
  <c r="AP49" i="1"/>
  <c r="AN49" i="1"/>
  <c r="AG49" i="1"/>
  <c r="AZ48" i="1"/>
  <c r="AX48" i="1"/>
  <c r="AV48" i="1"/>
  <c r="AT48" i="1"/>
  <c r="AR48" i="1"/>
  <c r="BA48" i="1" s="1"/>
  <c r="BB48" i="1" s="1"/>
  <c r="BD48" i="1" s="1"/>
  <c r="BE48" i="1" s="1"/>
  <c r="AP48" i="1"/>
  <c r="AN48" i="1"/>
  <c r="AG48" i="1"/>
  <c r="AZ47" i="1"/>
  <c r="AX47" i="1"/>
  <c r="AV47" i="1"/>
  <c r="AT47" i="1"/>
  <c r="AR47" i="1"/>
  <c r="AP47" i="1"/>
  <c r="AN47" i="1"/>
  <c r="BA47" i="1" s="1"/>
  <c r="BB47" i="1" s="1"/>
  <c r="BD47" i="1" s="1"/>
  <c r="BE47" i="1" s="1"/>
  <c r="AG47" i="1"/>
  <c r="AZ46" i="1"/>
  <c r="AX46" i="1"/>
  <c r="AV46" i="1"/>
  <c r="AT46" i="1"/>
  <c r="AR46" i="1"/>
  <c r="BA46" i="1" s="1"/>
  <c r="BB46" i="1" s="1"/>
  <c r="BD46" i="1" s="1"/>
  <c r="AP46" i="1"/>
  <c r="AN46" i="1"/>
  <c r="AG46" i="1"/>
  <c r="AH46" i="1" s="1"/>
  <c r="BL46" i="1" s="1"/>
  <c r="AF46" i="1"/>
  <c r="L46" i="1"/>
  <c r="K46" i="1"/>
  <c r="AZ45" i="1"/>
  <c r="AX45" i="1"/>
  <c r="AV45" i="1"/>
  <c r="AT45" i="1"/>
  <c r="AR45" i="1"/>
  <c r="AP45" i="1"/>
  <c r="AN45" i="1"/>
  <c r="AG45" i="1"/>
  <c r="AZ44" i="1"/>
  <c r="AX44" i="1"/>
  <c r="AV44" i="1"/>
  <c r="AT44" i="1"/>
  <c r="AR44" i="1"/>
  <c r="AP44" i="1"/>
  <c r="AN44" i="1"/>
  <c r="AG44" i="1"/>
  <c r="AZ43" i="1"/>
  <c r="AX43" i="1"/>
  <c r="AV43" i="1"/>
  <c r="AT43" i="1"/>
  <c r="AR43" i="1"/>
  <c r="AP43" i="1"/>
  <c r="AN43" i="1"/>
  <c r="AG43" i="1"/>
  <c r="AZ42" i="1"/>
  <c r="AX42" i="1"/>
  <c r="AV42" i="1"/>
  <c r="AT42" i="1"/>
  <c r="AR42" i="1"/>
  <c r="AP42" i="1"/>
  <c r="AN42" i="1"/>
  <c r="BA42" i="1" s="1"/>
  <c r="BB42" i="1" s="1"/>
  <c r="BD42" i="1" s="1"/>
  <c r="BE42" i="1" s="1"/>
  <c r="AG42" i="1"/>
  <c r="AG41" i="1"/>
  <c r="AZ40" i="1"/>
  <c r="AX40" i="1"/>
  <c r="AV40" i="1"/>
  <c r="AT40" i="1"/>
  <c r="AR40" i="1"/>
  <c r="BA40" i="1" s="1"/>
  <c r="BB40" i="1" s="1"/>
  <c r="BD40" i="1" s="1"/>
  <c r="AP40" i="1"/>
  <c r="AN40" i="1"/>
  <c r="AF40" i="1"/>
  <c r="AG40" i="1" s="1"/>
  <c r="BK40" i="1" s="1"/>
  <c r="K40" i="1"/>
  <c r="AZ39" i="1"/>
  <c r="AX39" i="1"/>
  <c r="AV39" i="1"/>
  <c r="AT39" i="1"/>
  <c r="AR39" i="1"/>
  <c r="AP39" i="1"/>
  <c r="AN39" i="1"/>
  <c r="AZ38" i="1"/>
  <c r="AX38" i="1"/>
  <c r="AV38" i="1"/>
  <c r="AT38" i="1"/>
  <c r="AR38" i="1"/>
  <c r="AP38" i="1"/>
  <c r="AN38" i="1"/>
  <c r="AG38" i="1"/>
  <c r="AZ37" i="1"/>
  <c r="AX37" i="1"/>
  <c r="AV37" i="1"/>
  <c r="AT37" i="1"/>
  <c r="AR37" i="1"/>
  <c r="AP37" i="1"/>
  <c r="AN37" i="1"/>
  <c r="AG37" i="1"/>
  <c r="AZ36" i="1"/>
  <c r="AX36" i="1"/>
  <c r="AV36" i="1"/>
  <c r="AT36" i="1"/>
  <c r="AR36" i="1"/>
  <c r="AP36" i="1"/>
  <c r="AN36" i="1"/>
  <c r="AG36" i="1"/>
  <c r="AZ35" i="1"/>
  <c r="AX35" i="1"/>
  <c r="AV35" i="1"/>
  <c r="AT35" i="1"/>
  <c r="BA35" i="1" s="1"/>
  <c r="BB35" i="1" s="1"/>
  <c r="BD35" i="1" s="1"/>
  <c r="AR35" i="1"/>
  <c r="AP35" i="1"/>
  <c r="AN35" i="1"/>
  <c r="AH35" i="1"/>
  <c r="BL35" i="1" s="1"/>
  <c r="AG35" i="1"/>
  <c r="BK35" i="1" s="1"/>
  <c r="AF35" i="1"/>
  <c r="K35" i="1"/>
  <c r="AZ34" i="1"/>
  <c r="AX34" i="1"/>
  <c r="AV34" i="1"/>
  <c r="AT34" i="1"/>
  <c r="AR34" i="1"/>
  <c r="AP34" i="1"/>
  <c r="AN34" i="1"/>
  <c r="AG34" i="1"/>
  <c r="AZ33" i="1"/>
  <c r="AX33" i="1"/>
  <c r="AV33" i="1"/>
  <c r="AT33" i="1"/>
  <c r="AR33" i="1"/>
  <c r="AP33" i="1"/>
  <c r="AN33" i="1"/>
  <c r="AG33" i="1"/>
  <c r="AG32" i="1"/>
  <c r="AZ31" i="1"/>
  <c r="AX31" i="1"/>
  <c r="AV31" i="1"/>
  <c r="AT31" i="1"/>
  <c r="AR31" i="1"/>
  <c r="AP31" i="1"/>
  <c r="AN31" i="1"/>
  <c r="BA31" i="1" s="1"/>
  <c r="BB31" i="1" s="1"/>
  <c r="BD31" i="1" s="1"/>
  <c r="AF31" i="1"/>
  <c r="AG31" i="1" s="1"/>
  <c r="L31" i="1"/>
  <c r="K31" i="1"/>
  <c r="AZ30" i="1"/>
  <c r="AX30" i="1"/>
  <c r="AV30" i="1"/>
  <c r="AT30" i="1"/>
  <c r="AR30" i="1"/>
  <c r="AP30" i="1"/>
  <c r="AN30" i="1"/>
  <c r="AG30" i="1"/>
  <c r="AZ29" i="1"/>
  <c r="AX29" i="1"/>
  <c r="AV29" i="1"/>
  <c r="AT29" i="1"/>
  <c r="AR29" i="1"/>
  <c r="AP29" i="1"/>
  <c r="AN29" i="1"/>
  <c r="AG29" i="1"/>
  <c r="AZ28" i="1"/>
  <c r="AX28" i="1"/>
  <c r="AV28" i="1"/>
  <c r="AT28" i="1"/>
  <c r="AR28" i="1"/>
  <c r="AP28" i="1"/>
  <c r="AN28" i="1"/>
  <c r="AG28" i="1"/>
  <c r="AZ27" i="1"/>
  <c r="AX27" i="1"/>
  <c r="AV27" i="1"/>
  <c r="AT27" i="1"/>
  <c r="AR27" i="1"/>
  <c r="AP27" i="1"/>
  <c r="AN27" i="1"/>
  <c r="AG27" i="1"/>
  <c r="AZ26" i="1"/>
  <c r="AX26" i="1"/>
  <c r="AV26" i="1"/>
  <c r="AT26" i="1"/>
  <c r="AR26" i="1"/>
  <c r="AP26" i="1"/>
  <c r="AN26" i="1"/>
  <c r="BA26" i="1" s="1"/>
  <c r="BB26" i="1" s="1"/>
  <c r="BD26" i="1" s="1"/>
  <c r="BE26" i="1" s="1"/>
  <c r="AG26" i="1"/>
  <c r="AZ25" i="1"/>
  <c r="AX25" i="1"/>
  <c r="AV25" i="1"/>
  <c r="AT25" i="1"/>
  <c r="AR25" i="1"/>
  <c r="AP25" i="1"/>
  <c r="AN25" i="1"/>
  <c r="AG25" i="1"/>
  <c r="AH25" i="1" s="1"/>
  <c r="AF25" i="1"/>
  <c r="K25" i="1"/>
  <c r="L25" i="1" s="1"/>
  <c r="AZ24" i="1"/>
  <c r="AX24" i="1"/>
  <c r="AV24" i="1"/>
  <c r="AT24" i="1"/>
  <c r="AR24" i="1"/>
  <c r="AP24" i="1"/>
  <c r="AN24" i="1"/>
  <c r="AG24" i="1"/>
  <c r="AZ23" i="1"/>
  <c r="AX23" i="1"/>
  <c r="AV23" i="1"/>
  <c r="AT23" i="1"/>
  <c r="AR23" i="1"/>
  <c r="AP23" i="1"/>
  <c r="AN23" i="1"/>
  <c r="BA23" i="1" s="1"/>
  <c r="BB23" i="1" s="1"/>
  <c r="BD23" i="1" s="1"/>
  <c r="BE23" i="1" s="1"/>
  <c r="AG23" i="1"/>
  <c r="AZ22" i="1"/>
  <c r="AX22" i="1"/>
  <c r="AV22" i="1"/>
  <c r="AT22" i="1"/>
  <c r="AR22" i="1"/>
  <c r="BA22" i="1" s="1"/>
  <c r="BB22" i="1" s="1"/>
  <c r="BD22" i="1" s="1"/>
  <c r="AP22" i="1"/>
  <c r="AN22" i="1"/>
  <c r="AF22" i="1"/>
  <c r="AG22" i="1" s="1"/>
  <c r="L22" i="1"/>
  <c r="K22" i="1"/>
  <c r="AZ21" i="1"/>
  <c r="AX21" i="1"/>
  <c r="AV21" i="1"/>
  <c r="AT21" i="1"/>
  <c r="AR21" i="1"/>
  <c r="AP21" i="1"/>
  <c r="AN21" i="1"/>
  <c r="AG21" i="1"/>
  <c r="AZ20" i="1"/>
  <c r="AX20" i="1"/>
  <c r="AV20" i="1"/>
  <c r="AT20" i="1"/>
  <c r="AR20" i="1"/>
  <c r="AP20" i="1"/>
  <c r="AN20" i="1"/>
  <c r="AG20" i="1"/>
  <c r="AZ19" i="1"/>
  <c r="AX19" i="1"/>
  <c r="AV19" i="1"/>
  <c r="AT19" i="1"/>
  <c r="AR19" i="1"/>
  <c r="AP19" i="1"/>
  <c r="AN19" i="1"/>
  <c r="BA19" i="1" s="1"/>
  <c r="BB19" i="1" s="1"/>
  <c r="BD19" i="1" s="1"/>
  <c r="BE19" i="1" s="1"/>
  <c r="AG19" i="1"/>
  <c r="AZ18" i="1"/>
  <c r="AX18" i="1"/>
  <c r="AV18" i="1"/>
  <c r="AT18" i="1"/>
  <c r="AR18" i="1"/>
  <c r="AP18" i="1"/>
  <c r="AN18" i="1"/>
  <c r="AG18" i="1"/>
  <c r="AH18" i="1" s="1"/>
  <c r="AF18" i="1"/>
  <c r="K18" i="1"/>
  <c r="AZ17" i="1"/>
  <c r="AX17" i="1"/>
  <c r="AV17" i="1"/>
  <c r="AT17" i="1"/>
  <c r="AR17" i="1"/>
  <c r="AP17" i="1"/>
  <c r="AN17" i="1"/>
  <c r="AG17" i="1"/>
  <c r="AZ16" i="1"/>
  <c r="AX16" i="1"/>
  <c r="AV16" i="1"/>
  <c r="AT16" i="1"/>
  <c r="AR16" i="1"/>
  <c r="AP16" i="1"/>
  <c r="AN16" i="1"/>
  <c r="AG16" i="1"/>
  <c r="AZ15" i="1"/>
  <c r="AX15" i="1"/>
  <c r="AV15" i="1"/>
  <c r="AT15" i="1"/>
  <c r="BA15" i="1" s="1"/>
  <c r="BB15" i="1" s="1"/>
  <c r="BD15" i="1" s="1"/>
  <c r="AR15" i="1"/>
  <c r="AP15" i="1"/>
  <c r="AN15" i="1"/>
  <c r="AF15" i="1"/>
  <c r="AG15" i="1" s="1"/>
  <c r="L15" i="1"/>
  <c r="K15" i="1"/>
  <c r="BB14" i="1"/>
  <c r="BD14" i="1" s="1"/>
  <c r="BE14" i="1" s="1"/>
  <c r="AZ14" i="1"/>
  <c r="AX14" i="1"/>
  <c r="AV14" i="1"/>
  <c r="AT14" i="1"/>
  <c r="AR14" i="1"/>
  <c r="AP14" i="1"/>
  <c r="AN14" i="1"/>
  <c r="BA14" i="1" s="1"/>
  <c r="AG14" i="1"/>
  <c r="AZ13" i="1"/>
  <c r="AX13" i="1"/>
  <c r="AV13" i="1"/>
  <c r="AT13" i="1"/>
  <c r="AR13" i="1"/>
  <c r="AP13" i="1"/>
  <c r="AN13" i="1"/>
  <c r="AG13" i="1"/>
  <c r="BB12" i="1"/>
  <c r="BD12" i="1" s="1"/>
  <c r="AZ12" i="1"/>
  <c r="AX12" i="1"/>
  <c r="AV12" i="1"/>
  <c r="AT12" i="1"/>
  <c r="AR12" i="1"/>
  <c r="AP12" i="1"/>
  <c r="AN12" i="1"/>
  <c r="BA12" i="1" s="1"/>
  <c r="AF12" i="1"/>
  <c r="AG12" i="1" s="1"/>
  <c r="L12" i="1"/>
  <c r="K12" i="1"/>
  <c r="AZ11" i="1"/>
  <c r="AX11" i="1"/>
  <c r="AV11" i="1"/>
  <c r="AT11" i="1"/>
  <c r="AR11" i="1"/>
  <c r="AP11" i="1"/>
  <c r="AN11" i="1"/>
  <c r="BA11" i="1" s="1"/>
  <c r="BB11" i="1" s="1"/>
  <c r="BD11" i="1" s="1"/>
  <c r="BE11" i="1" s="1"/>
  <c r="AG11" i="1"/>
  <c r="AZ10" i="1"/>
  <c r="AX10" i="1"/>
  <c r="AV10" i="1"/>
  <c r="AT10" i="1"/>
  <c r="AR10" i="1"/>
  <c r="AP10" i="1"/>
  <c r="AN10" i="1"/>
  <c r="BA10" i="1" s="1"/>
  <c r="BB10" i="1" s="1"/>
  <c r="BD10" i="1" s="1"/>
  <c r="BE10" i="1" s="1"/>
  <c r="AG10" i="1"/>
  <c r="AZ9" i="1"/>
  <c r="AX9" i="1"/>
  <c r="AV9" i="1"/>
  <c r="AT9" i="1"/>
  <c r="AR9" i="1"/>
  <c r="AP9" i="1"/>
  <c r="AN9" i="1"/>
  <c r="BA9" i="1" s="1"/>
  <c r="BB9" i="1" s="1"/>
  <c r="BD9" i="1" s="1"/>
  <c r="AG9" i="1"/>
  <c r="BK9" i="1" s="1"/>
  <c r="AF9" i="1"/>
  <c r="K9" i="1"/>
  <c r="BF9" i="1" l="1"/>
  <c r="BG9" i="1" s="1"/>
  <c r="BH9" i="1" s="1"/>
  <c r="BI9" i="1" s="1"/>
  <c r="BJ9" i="1" s="1"/>
  <c r="BE9" i="1"/>
  <c r="BM35" i="1"/>
  <c r="BE12" i="1"/>
  <c r="AH22" i="1"/>
  <c r="BK22" i="1"/>
  <c r="AH31" i="1"/>
  <c r="BK31" i="1"/>
  <c r="BM31" i="1" s="1"/>
  <c r="BE31" i="1"/>
  <c r="BF31" i="1"/>
  <c r="BG31" i="1" s="1"/>
  <c r="BH31" i="1" s="1"/>
  <c r="BI31" i="1" s="1"/>
  <c r="BJ31" i="1" s="1"/>
  <c r="BF50" i="1"/>
  <c r="BG50" i="1" s="1"/>
  <c r="BH50" i="1" s="1"/>
  <c r="BI50" i="1" s="1"/>
  <c r="BE50" i="1"/>
  <c r="BF60" i="1"/>
  <c r="BG60" i="1" s="1"/>
  <c r="BH60" i="1" s="1"/>
  <c r="BI60" i="1" s="1"/>
  <c r="BJ60" i="1" s="1"/>
  <c r="BE60" i="1"/>
  <c r="BE22" i="1"/>
  <c r="BF22" i="1"/>
  <c r="BG22" i="1" s="1"/>
  <c r="BH22" i="1" s="1"/>
  <c r="BI22" i="1" s="1"/>
  <c r="BJ22" i="1" s="1"/>
  <c r="BF15" i="1"/>
  <c r="BG15" i="1" s="1"/>
  <c r="BH15" i="1" s="1"/>
  <c r="BI15" i="1" s="1"/>
  <c r="BJ15" i="1" s="1"/>
  <c r="BE15" i="1"/>
  <c r="BF35" i="1"/>
  <c r="BG35" i="1" s="1"/>
  <c r="BH35" i="1" s="1"/>
  <c r="BI35" i="1" s="1"/>
  <c r="BJ35" i="1" s="1"/>
  <c r="BE35" i="1"/>
  <c r="AI18" i="1"/>
  <c r="BL18" i="1"/>
  <c r="BL25" i="1"/>
  <c r="AI25" i="1"/>
  <c r="BK53" i="1"/>
  <c r="BM53" i="1" s="1"/>
  <c r="AH53" i="1"/>
  <c r="BE64" i="1"/>
  <c r="BF64" i="1"/>
  <c r="BG64" i="1" s="1"/>
  <c r="BH64" i="1" s="1"/>
  <c r="BI64" i="1" s="1"/>
  <c r="BJ64" i="1" s="1"/>
  <c r="BF78" i="1"/>
  <c r="BG78" i="1" s="1"/>
  <c r="BH78" i="1" s="1"/>
  <c r="BI78" i="1" s="1"/>
  <c r="BJ78" i="1" s="1"/>
  <c r="BE78" i="1"/>
  <c r="BF40" i="1"/>
  <c r="BG40" i="1" s="1"/>
  <c r="BH40" i="1" s="1"/>
  <c r="BI40" i="1" s="1"/>
  <c r="BE40" i="1"/>
  <c r="BF46" i="1"/>
  <c r="BG46" i="1" s="1"/>
  <c r="BH46" i="1" s="1"/>
  <c r="BI46" i="1" s="1"/>
  <c r="BJ46" i="1" s="1"/>
  <c r="BE46" i="1"/>
  <c r="BE53" i="1"/>
  <c r="BF53" i="1"/>
  <c r="BG53" i="1" s="1"/>
  <c r="BH53" i="1" s="1"/>
  <c r="BI53" i="1" s="1"/>
  <c r="BJ53" i="1" s="1"/>
  <c r="AH12" i="1"/>
  <c r="AJ12" i="1" s="1"/>
  <c r="BK12" i="1"/>
  <c r="AH15" i="1"/>
  <c r="BK15" i="1"/>
  <c r="BM15" i="1" s="1"/>
  <c r="AI57" i="1"/>
  <c r="BL57" i="1"/>
  <c r="BE57" i="1"/>
  <c r="BF57" i="1"/>
  <c r="BG57" i="1" s="1"/>
  <c r="BH57" i="1" s="1"/>
  <c r="BI57" i="1" s="1"/>
  <c r="BJ57" i="1" s="1"/>
  <c r="BE70" i="1"/>
  <c r="BF70" i="1"/>
  <c r="BG70" i="1" s="1"/>
  <c r="BH70" i="1" s="1"/>
  <c r="BI70" i="1" s="1"/>
  <c r="BF74" i="1"/>
  <c r="BG74" i="1" s="1"/>
  <c r="BH74" i="1" s="1"/>
  <c r="BI74" i="1" s="1"/>
  <c r="BM74" i="1" s="1"/>
  <c r="BE74" i="1"/>
  <c r="BK18" i="1"/>
  <c r="BK25" i="1"/>
  <c r="AJ18" i="1"/>
  <c r="L9" i="1"/>
  <c r="BA13" i="1"/>
  <c r="BB13" i="1" s="1"/>
  <c r="BD13" i="1" s="1"/>
  <c r="BE13" i="1" s="1"/>
  <c r="L18" i="1"/>
  <c r="BA21" i="1"/>
  <c r="BB21" i="1" s="1"/>
  <c r="BD21" i="1" s="1"/>
  <c r="BE21" i="1" s="1"/>
  <c r="AJ46" i="1"/>
  <c r="AH50" i="1"/>
  <c r="AH9" i="1"/>
  <c r="BA18" i="1"/>
  <c r="BB18" i="1" s="1"/>
  <c r="BD18" i="1" s="1"/>
  <c r="BA20" i="1"/>
  <c r="BB20" i="1" s="1"/>
  <c r="BD20" i="1" s="1"/>
  <c r="BE20" i="1" s="1"/>
  <c r="BA25" i="1"/>
  <c r="BB25" i="1" s="1"/>
  <c r="BD25" i="1" s="1"/>
  <c r="AH40" i="1"/>
  <c r="BA43" i="1"/>
  <c r="BB43" i="1" s="1"/>
  <c r="BD43" i="1" s="1"/>
  <c r="BE43" i="1" s="1"/>
  <c r="AJ53" i="1"/>
  <c r="BF66" i="1"/>
  <c r="BG66" i="1" s="1"/>
  <c r="BH66" i="1" s="1"/>
  <c r="BI66" i="1" s="1"/>
  <c r="BJ66" i="1" s="1"/>
  <c r="BK70" i="1"/>
  <c r="BM70" i="1" s="1"/>
  <c r="BM81" i="1"/>
  <c r="AJ57" i="1"/>
  <c r="AH64" i="1"/>
  <c r="BK64" i="1"/>
  <c r="BM64" i="1" s="1"/>
  <c r="AI81" i="1"/>
  <c r="BL81" i="1"/>
  <c r="BF81" i="1"/>
  <c r="BG81" i="1" s="1"/>
  <c r="BH81" i="1" s="1"/>
  <c r="BI81" i="1" s="1"/>
  <c r="BJ81" i="1" s="1"/>
  <c r="BE81" i="1"/>
  <c r="AJ25" i="1"/>
  <c r="L40" i="1"/>
  <c r="AI46" i="1"/>
  <c r="BK46" i="1"/>
  <c r="BM46" i="1" s="1"/>
  <c r="BM57" i="1"/>
  <c r="BM60" i="1"/>
  <c r="AJ70" i="1"/>
  <c r="BF92" i="1"/>
  <c r="BG92" i="1" s="1"/>
  <c r="BH92" i="1" s="1"/>
  <c r="BI92" i="1" s="1"/>
  <c r="BJ92" i="1" s="1"/>
  <c r="BE92" i="1"/>
  <c r="AH86" i="1"/>
  <c r="BK86" i="1"/>
  <c r="AH97" i="1"/>
  <c r="BK97" i="1"/>
  <c r="BM97" i="1" s="1"/>
  <c r="AJ98" i="1"/>
  <c r="AH103" i="1"/>
  <c r="BK103" i="1"/>
  <c r="BE103" i="1"/>
  <c r="BF103" i="1"/>
  <c r="BG103" i="1" s="1"/>
  <c r="BH103" i="1" s="1"/>
  <c r="BI103" i="1" s="1"/>
  <c r="BJ103" i="1" s="1"/>
  <c r="AH110" i="1"/>
  <c r="BK110" i="1"/>
  <c r="BM110" i="1" s="1"/>
  <c r="BK104" i="1"/>
  <c r="AH104" i="1"/>
  <c r="BF109" i="1"/>
  <c r="BG109" i="1" s="1"/>
  <c r="BH109" i="1" s="1"/>
  <c r="BI109" i="1" s="1"/>
  <c r="BJ109" i="1" s="1"/>
  <c r="BE109" i="1"/>
  <c r="BE110" i="1"/>
  <c r="BF110" i="1"/>
  <c r="BG110" i="1" s="1"/>
  <c r="BH110" i="1" s="1"/>
  <c r="BI110" i="1" s="1"/>
  <c r="BJ110" i="1" s="1"/>
  <c r="AH78" i="1"/>
  <c r="BK78" i="1"/>
  <c r="BM78" i="1" s="1"/>
  <c r="AJ81" i="1"/>
  <c r="L81" i="1"/>
  <c r="AJ86" i="1"/>
  <c r="AI98" i="1"/>
  <c r="BL98" i="1"/>
  <c r="AH108" i="1"/>
  <c r="BK108" i="1"/>
  <c r="BE108" i="1"/>
  <c r="BF108" i="1"/>
  <c r="BG108" i="1" s="1"/>
  <c r="BH108" i="1" s="1"/>
  <c r="BI108" i="1" s="1"/>
  <c r="BJ108" i="1" s="1"/>
  <c r="AH60" i="1"/>
  <c r="AJ60" i="1" s="1"/>
  <c r="BA86" i="1"/>
  <c r="BB86" i="1" s="1"/>
  <c r="BD86" i="1" s="1"/>
  <c r="AI92" i="1"/>
  <c r="BL92" i="1"/>
  <c r="BF98" i="1"/>
  <c r="BG98" i="1" s="1"/>
  <c r="BH98" i="1" s="1"/>
  <c r="BI98" i="1" s="1"/>
  <c r="BJ98" i="1" s="1"/>
  <c r="BE98" i="1"/>
  <c r="BF104" i="1"/>
  <c r="BG104" i="1" s="1"/>
  <c r="BH104" i="1" s="1"/>
  <c r="BI104" i="1" s="1"/>
  <c r="BJ104" i="1" s="1"/>
  <c r="BE104" i="1"/>
  <c r="BK109" i="1"/>
  <c r="BM109" i="1" s="1"/>
  <c r="AH109" i="1"/>
  <c r="BK98" i="1"/>
  <c r="AJ110" i="1"/>
  <c r="L104" i="1"/>
  <c r="L109" i="1"/>
  <c r="L92" i="1"/>
  <c r="L98" i="1"/>
  <c r="AI109" i="1" l="1"/>
  <c r="BL109" i="1"/>
  <c r="BF86" i="1"/>
  <c r="BG86" i="1" s="1"/>
  <c r="BH86" i="1" s="1"/>
  <c r="BI86" i="1" s="1"/>
  <c r="BJ86" i="1" s="1"/>
  <c r="BE86" i="1"/>
  <c r="BM104" i="1"/>
  <c r="BL86" i="1"/>
  <c r="AI86" i="1"/>
  <c r="BL40" i="1"/>
  <c r="AI40" i="1"/>
  <c r="BM9" i="1"/>
  <c r="BL22" i="1"/>
  <c r="AJ22" i="1"/>
  <c r="AI22" i="1"/>
  <c r="AJ40" i="1"/>
  <c r="AI64" i="1"/>
  <c r="BL64" i="1"/>
  <c r="AJ64" i="1"/>
  <c r="BF25" i="1"/>
  <c r="BG25" i="1" s="1"/>
  <c r="BH25" i="1" s="1"/>
  <c r="BI25" i="1" s="1"/>
  <c r="BJ25" i="1" s="1"/>
  <c r="BE25" i="1"/>
  <c r="BL9" i="1"/>
  <c r="AI9" i="1"/>
  <c r="BL15" i="1"/>
  <c r="AJ15" i="1"/>
  <c r="AI15" i="1"/>
  <c r="BM40" i="1"/>
  <c r="BJ40" i="1"/>
  <c r="BM108" i="1"/>
  <c r="BL78" i="1"/>
  <c r="AI78" i="1"/>
  <c r="AJ78" i="1"/>
  <c r="AI110" i="1"/>
  <c r="BL110" i="1"/>
  <c r="BM103" i="1"/>
  <c r="BL97" i="1"/>
  <c r="AJ97" i="1"/>
  <c r="AI97" i="1"/>
  <c r="BM92" i="1"/>
  <c r="BM25" i="1"/>
  <c r="AI53" i="1"/>
  <c r="BL53" i="1"/>
  <c r="BM50" i="1"/>
  <c r="BJ50" i="1"/>
  <c r="BL31" i="1"/>
  <c r="AJ31" i="1"/>
  <c r="AI31" i="1"/>
  <c r="BF12" i="1"/>
  <c r="BG12" i="1" s="1"/>
  <c r="BH12" i="1" s="1"/>
  <c r="BI12" i="1" s="1"/>
  <c r="BJ12" i="1" s="1"/>
  <c r="BL60" i="1"/>
  <c r="AI60" i="1"/>
  <c r="BM98" i="1"/>
  <c r="AJ109" i="1"/>
  <c r="AI108" i="1"/>
  <c r="BL108" i="1"/>
  <c r="AJ108" i="1"/>
  <c r="AI104" i="1"/>
  <c r="BL104" i="1"/>
  <c r="AJ104" i="1"/>
  <c r="BL103" i="1"/>
  <c r="AJ103" i="1"/>
  <c r="BM86" i="1"/>
  <c r="BM66" i="1"/>
  <c r="BF18" i="1"/>
  <c r="BG18" i="1" s="1"/>
  <c r="BH18" i="1" s="1"/>
  <c r="BI18" i="1" s="1"/>
  <c r="BJ18" i="1" s="1"/>
  <c r="BE18" i="1"/>
  <c r="AJ50" i="1"/>
  <c r="BL50" i="1"/>
  <c r="AI50" i="1"/>
  <c r="AI12" i="1"/>
  <c r="BL12" i="1"/>
  <c r="BM22" i="1"/>
  <c r="AJ9" i="1"/>
  <c r="BM18" i="1" l="1"/>
  <c r="BM12" i="1"/>
</calcChain>
</file>

<file path=xl/comments1.xml><?xml version="1.0" encoding="utf-8"?>
<comments xmlns="http://schemas.openxmlformats.org/spreadsheetml/2006/main">
  <authors>
    <author/>
  </authors>
  <commentList>
    <comment ref="AK6" authorId="0" shapeId="0">
      <text>
        <r>
          <rPr>
            <sz val="11"/>
            <rFont val="Calibri"/>
            <scheme val="minor"/>
          </rPr>
          <t>======
ID#AAAAcjvMImU
Toshiba    (2022-07-08 05:00:54)
GBG: Ver hoja "Análisis y valoración control"</t>
        </r>
      </text>
    </comment>
    <comment ref="J7" authorId="0" shapeId="0">
      <text>
        <r>
          <rPr>
            <sz val="11"/>
            <rFont val="Calibri"/>
            <scheme val="minor"/>
          </rPr>
          <t>======
ID#AAAAcjvMIm4
Camilo    (2022-07-08 05:00:54)
GBG: Ver pestaña Tabla Probabilidad. Corresponde a la cantidad de veces en un año que puede darse la situación que origina el riesgo y se establece en niveles del 1 al 5.</t>
        </r>
      </text>
    </comment>
    <comment ref="BP7" authorId="0" shapeId="0">
      <text>
        <r>
          <rPr>
            <sz val="11"/>
            <rFont val="Calibri"/>
            <scheme val="minor"/>
          </rPr>
          <t>======
ID#AAAAcjvMIng
Camilo    (2022-07-08 05:00:54)
GBG
: en este campo se registra la persona delegada para generar el seguimiento y cargue de las actividades en el aplicativo.</t>
        </r>
      </text>
    </comment>
    <comment ref="BT7" authorId="0" shapeId="0">
      <text>
        <r>
          <rPr>
            <sz val="11"/>
            <rFont val="Calibri"/>
            <scheme val="minor"/>
          </rPr>
          <t>======
ID#AAAAcjvMIns
Camilo    (2022-07-08 05:00:54)
GBG: En este Campo se diligencia la fecha en que se registre en el aplicativo los riesgos definidos por el proceso.</t>
        </r>
      </text>
    </comment>
    <comment ref="BU7" authorId="0" shapeId="0">
      <text>
        <r>
          <rPr>
            <sz val="11"/>
            <rFont val="Calibri"/>
            <scheme val="minor"/>
          </rPr>
          <t>======
ID#AAAAcjvMImw
Camilo    (2022-07-08 05:00:54)
GBG: En este campo se registra la fecha máxima en que se va a realizar seguimiento de actividades de los controles. propuestos.</t>
        </r>
      </text>
    </comment>
    <comment ref="BV7" authorId="0" shapeId="0">
      <text>
        <r>
          <rPr>
            <sz val="11"/>
            <rFont val="Calibri"/>
            <scheme val="minor"/>
          </rPr>
          <t>======
ID#AAAAcjvMInU
Camilo    (2022-07-08 05:00:54)
GBG: En este campo se diligencia el numero que genera el aplicativo, para el riesgo registrado.</t>
        </r>
      </text>
    </comment>
    <comment ref="BW7" authorId="0" shapeId="0">
      <text>
        <r>
          <rPr>
            <sz val="11"/>
            <rFont val="Calibri"/>
            <scheme val="minor"/>
          </rPr>
          <t>======
ID#AAAAcjvMImY
Camilo    (2022-07-08 05:00:54)
GBG:Se registra cambios que se generen durante la vigencia, responsables, cambio de actividades, redacción, materializaciones , etc.</t>
        </r>
      </text>
    </comment>
    <comment ref="AM8" authorId="0" shapeId="0">
      <text>
        <r>
          <rPr>
            <sz val="11"/>
            <rFont val="Calibri"/>
            <scheme val="minor"/>
          </rPr>
          <t>======
ID#AAAAcjvMIm0
Toshiba    (2022-07-08 05:00:54)
GBG: ¿Existe un responsable asignado a la ejecu ción del control?</t>
        </r>
      </text>
    </comment>
    <comment ref="AO8" authorId="0" shapeId="0">
      <text>
        <r>
          <rPr>
            <sz val="11"/>
            <rFont val="Calibri"/>
            <scheme val="minor"/>
          </rPr>
          <t>======
ID#AAAAcjvMInA
Toshiba    (2022-07-08 05:00:54)
GBGB: ¿El responsable tiene la autoridad y adecua da segregación de funciones en la ejecución del control?</t>
        </r>
      </text>
    </comment>
    <comment ref="AQ8" authorId="0" shapeId="0">
      <text>
        <r>
          <rPr>
            <sz val="11"/>
            <rFont val="Calibri"/>
            <scheme val="minor"/>
          </rPr>
          <t>======
ID#AAAAcjvMImM
Toshiba    (2022-07-08 05:00:54)
GBG: ¿La oportunidad en que se ejecuta el control ayuda a prevenir la mitigación del riesgo o a detectar la materialización del riesgo de ma nera oportuna?</t>
        </r>
      </text>
    </comment>
    <comment ref="AS8" authorId="0" shapeId="0">
      <text>
        <r>
          <rPr>
            <sz val="11"/>
            <rFont val="Calibri"/>
            <scheme val="minor"/>
          </rPr>
          <t>======
ID#AAAAcjvMImg
Toshiba    (2022-07-08 05:00:54)
GBB: ¿Las actividades que se desarrollan en el control realmente buscan por si sola prevenir o detectar las causas que pueden dar origen al riesgo, Ej.: verificar, validar, cotejar, compa rar, revisar, etc.?</t>
        </r>
      </text>
    </comment>
    <comment ref="AU8" authorId="0" shapeId="0">
      <text>
        <r>
          <rPr>
            <sz val="11"/>
            <rFont val="Calibri"/>
            <scheme val="minor"/>
          </rPr>
          <t>======
ID#AAAAcjvMInc
Toshiba    (2022-07-08 05:00:54)
GBG: ¿La fuente de información que se utiliza en el desarrollo del control es información confia ble que permita mitigar el riesgo?</t>
        </r>
      </text>
    </comment>
    <comment ref="AW8" authorId="0" shapeId="0">
      <text>
        <r>
          <rPr>
            <sz val="11"/>
            <rFont val="Calibri"/>
            <scheme val="minor"/>
          </rPr>
          <t>======
ID#AAAAcjvMImQ
Toshiba    (2022-07-08 05:00:54)
GBG: ¿Las observaciones, desviaciones o dife rencias identificadas como resultados de la ejecución del control son investigadas y re sueltas de manera oportuna?</t>
        </r>
      </text>
    </comment>
    <comment ref="AY8" authorId="0" shapeId="0">
      <text>
        <r>
          <rPr>
            <sz val="11"/>
            <rFont val="Calibri"/>
            <scheme val="minor"/>
          </rPr>
          <t>======
ID#AAAAcjvMIno
Toshiba    (2022-07-08 05:00:54)
GBG: ¿Se deja evidencia o rastro de la ejecución del control que permita a cualquier tercero con la evidencia llegar a la misma conclusión?</t>
        </r>
      </text>
    </comment>
    <comment ref="BA8" authorId="0" shapeId="0">
      <text>
        <r>
          <rPr>
            <sz val="11"/>
            <rFont val="Calibri"/>
            <scheme val="minor"/>
          </rPr>
          <t>======
ID#AAAAcjvMImc
Toshiba    (2022-07-08 05:00:54)
GBG:  Ver Hoja Análisis y valoración control</t>
        </r>
      </text>
    </comment>
    <comment ref="BB8" authorId="0" shapeId="0">
      <text>
        <r>
          <rPr>
            <sz val="11"/>
            <rFont val="Calibri"/>
            <scheme val="minor"/>
          </rPr>
          <t>======
ID#AAAAcjvMInI
Toshiba    (2022-07-08 05:00:54)
GBG: Ver Tabla Diseño Control Hoja  Análisis y valoración control</t>
        </r>
      </text>
    </comment>
    <comment ref="BC8" authorId="0" shapeId="0">
      <text>
        <r>
          <rPr>
            <sz val="11"/>
            <rFont val="Calibri"/>
            <scheme val="minor"/>
          </rPr>
          <t>======
ID#AAAAcjvMInE
Toshiba    (2022-07-08 05:00:54)
GBG: Ver Tabla Ejecución Control Hoja  Análisis y valoración control</t>
        </r>
      </text>
    </comment>
    <comment ref="BE8" authorId="0" shapeId="0">
      <text>
        <r>
          <rPr>
            <sz val="11"/>
            <rFont val="Calibri"/>
            <scheme val="minor"/>
          </rPr>
          <t>======
ID#AAAAcjvMInQ
Toshiba    (2022-07-08 05:00:54)
GBG: Ver Tabla Solidez individual Control Hoja  Análisis y valoración control</t>
        </r>
      </text>
    </comment>
    <comment ref="BG8" authorId="0" shapeId="0">
      <text>
        <r>
          <rPr>
            <sz val="11"/>
            <rFont val="Calibri"/>
            <scheme val="minor"/>
          </rPr>
          <t>======
ID#AAAAcjvMInM
Toshiba    (2022-07-08 05:00:54)
GBG: Ver Tabla Solidez del conjunto Controles Hoja  Análisis y valoración control</t>
        </r>
      </text>
    </comment>
    <comment ref="G35" authorId="0" shapeId="0">
      <text>
        <r>
          <rPr>
            <sz val="11"/>
            <rFont val="Calibri"/>
            <scheme val="minor"/>
          </rPr>
          <t>======
ID#AAAAcjvMImE
Toshiba    (2022-07-08 05:00:54)
GBG: revisar redacción</t>
        </r>
      </text>
    </comment>
  </commentList>
</comments>
</file>

<file path=xl/sharedStrings.xml><?xml version="1.0" encoding="utf-8"?>
<sst xmlns="http://schemas.openxmlformats.org/spreadsheetml/2006/main" count="1953" uniqueCount="550">
  <si>
    <t>DIRECCIONAMIENTO ESTRATÉGICO Y ARTICULACIÓN GERENCIAL</t>
  </si>
  <si>
    <t>Código: E - DEAG - FR - 114</t>
  </si>
  <si>
    <t>Versión: 01</t>
  </si>
  <si>
    <t>MAPA DE RIESGOS DE CORRUPCIÓN</t>
  </si>
  <si>
    <t>Fecha de aprobación:  24/06/2022</t>
  </si>
  <si>
    <t xml:space="preserve">Nota: antes de diligenciar, por favor leer la pestaña de "Instructivo". </t>
  </si>
  <si>
    <t>Identificación del riesgo</t>
  </si>
  <si>
    <t>Análisis del riesgo inherente</t>
  </si>
  <si>
    <t>Evaluación del riesgo - Valoración de los controles</t>
  </si>
  <si>
    <t>Plan de Acción</t>
  </si>
  <si>
    <t>Referencia*</t>
  </si>
  <si>
    <t>Proceso</t>
  </si>
  <si>
    <t>Objetivo</t>
  </si>
  <si>
    <t>Alcance</t>
  </si>
  <si>
    <t>Causa Inmediata</t>
  </si>
  <si>
    <t>Causa Raíz</t>
  </si>
  <si>
    <t>Descripción del Riesgo</t>
  </si>
  <si>
    <t>Clasificación del Riesgo</t>
  </si>
  <si>
    <t>Nivel de probabilidad</t>
  </si>
  <si>
    <t>Probabilidad Inherente</t>
  </si>
  <si>
    <t>%</t>
  </si>
  <si>
    <t>Si el Riesgo se materializará podria…</t>
  </si>
  <si>
    <t>Suma Afirmaciones</t>
  </si>
  <si>
    <t>Calificación Impacto</t>
  </si>
  <si>
    <t>Impacto 
Inherente</t>
  </si>
  <si>
    <t>Zona de Riesgo Inherente</t>
  </si>
  <si>
    <t>No. Control</t>
  </si>
  <si>
    <t>Descripción del Control</t>
  </si>
  <si>
    <t>Aspectos a evaluar del control</t>
  </si>
  <si>
    <t>Calificación y solidez del control</t>
  </si>
  <si>
    <t>Desplazamiento probabilidad Residual Final</t>
  </si>
  <si>
    <t>Probabilidad Residual Final</t>
  </si>
  <si>
    <t>Impacto Residual Final</t>
  </si>
  <si>
    <t>Zona de Riesgo Final</t>
  </si>
  <si>
    <t>Tratamiento</t>
  </si>
  <si>
    <t xml:space="preserve">Plan de acción </t>
  </si>
  <si>
    <t>Nombre del Responsable</t>
  </si>
  <si>
    <t>Cargo del Responsable</t>
  </si>
  <si>
    <t>Área del Responsable</t>
  </si>
  <si>
    <t>Jefe del Área del Responsable</t>
  </si>
  <si>
    <t>Fecha Implementación</t>
  </si>
  <si>
    <t>Fecha Compromiso</t>
  </si>
  <si>
    <t>Numero de Riesgo en Aplicativo</t>
  </si>
  <si>
    <t xml:space="preserve">Registro de Actualizaciones </t>
  </si>
  <si>
    <t>Consecuencias</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</si>
  <si>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</si>
  <si>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</si>
  <si>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</si>
  <si>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</si>
  <si>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</si>
  <si>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</si>
  <si>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</si>
  <si>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</si>
  <si>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</si>
  <si>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</si>
  <si>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</si>
  <si>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 xml:space="preserve"> ¿Dar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</si>
  <si>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</si>
  <si>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</si>
  <si>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</si>
  <si>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</si>
  <si>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</si>
  <si>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</si>
  <si>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</si>
  <si>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1.a</t>
  </si>
  <si>
    <t>Valor</t>
  </si>
  <si>
    <t>1.b</t>
  </si>
  <si>
    <t>Sumatoria de aspectos evaluados</t>
  </si>
  <si>
    <t>Calificación diseño del control</t>
  </si>
  <si>
    <t>Ejecución del control</t>
  </si>
  <si>
    <t>Calificación solidez individual del control</t>
  </si>
  <si>
    <t>Solidez individual del control</t>
  </si>
  <si>
    <t>Calificació solidez del conjunto de controles</t>
  </si>
  <si>
    <t>Solidez del conjunto de los controles</t>
  </si>
  <si>
    <t>Promoción del Transporte y la Movilidad</t>
  </si>
  <si>
    <t>Formular, orientar y liderar el seguimiento, ejecución e implementación de las políticas del sistema de movilidad inteligente en el marco de las competencias departamentales del sector y en sus distintos modos respecto a la promoción, regulación del control del transito para asegurar la organización y mantenimiento del orden en temas de transito y transporte, garantizar la adecuada prestación de servicios, mejorar la movilidad en procura de la preservación de la seguridad vial y la calidad de vida de los habitantes del departamento.</t>
  </si>
  <si>
    <t>Inicia con la definición de las políticas del sistema de movilidad y transporte; comprende planeación, ordenamiento, desarrollo regional armónico y sostenible con la gestión de los aspectos de tránsito y transporte, seguridad e infraestructura vial y de transporte, concluyendo con la verificación del cumplimiento de las normas, las metas y el logro de la satisfacción de las necesidades de los usuarios.</t>
  </si>
  <si>
    <t>Manipulación indebida de las plataformas tecnológicas y sistemas de información.</t>
  </si>
  <si>
    <t>Manipulación indebida de la información de los tramites que presta la Secretaría de Transporte y Movilidad</t>
  </si>
  <si>
    <t>Posibilidad de recibir cualquier dádiva o beneficio a nombre propio o de terceros para efectuar de manera irregular o agilizar, trámites, servicios administrativos y/o procesos por infracciones a las normas de tránsito.</t>
  </si>
  <si>
    <t>Fraude Interno (Corrupción)</t>
  </si>
  <si>
    <t>Pérdida de la imagen institucional</t>
  </si>
  <si>
    <t>si</t>
  </si>
  <si>
    <t>no</t>
  </si>
  <si>
    <r>
      <t>Responsable: El gerente de sedes operativas en tránsito de la Secretaría de Transporte y Movilidad
Periodicidad: mensualmente
Propósito: vigilar y validar la asignación de usuarios de consulta
Cómo se realiza: a través del diligenciamiento de</t>
    </r>
    <r>
      <rPr>
        <sz val="9"/>
        <color rgb="FF00B050"/>
        <rFont val="Arial Narrow"/>
        <family val="2"/>
      </rPr>
      <t xml:space="preserve"> </t>
    </r>
    <r>
      <rPr>
        <sz val="9"/>
        <color theme="1"/>
        <rFont val="Arial Narrow"/>
        <family val="2"/>
      </rPr>
      <t>los formatos para la administración de perfiles-utilización del software de operación 
Desviación: en caso de que no se realice la asignación de usuarios, se emitirá una certificación por parte de la gerencia de sedes operativas en tránsito donde se indique la justifiación de la desviación.
Evidencia: formato de asignación de perfiles.</t>
    </r>
  </si>
  <si>
    <t>Asignado</t>
  </si>
  <si>
    <t>Adecuado</t>
  </si>
  <si>
    <t>Oportuna</t>
  </si>
  <si>
    <t>Detectar</t>
  </si>
  <si>
    <t>Confiable</t>
  </si>
  <si>
    <t>Se investigan y  resuelven oportunamente</t>
  </si>
  <si>
    <t>Completa</t>
  </si>
  <si>
    <t>Fuerte</t>
  </si>
  <si>
    <t>Reducir (mitigar)</t>
  </si>
  <si>
    <t xml:space="preserve">Validar la asignacion y cierre de perfiles en sistema de información, comparando la información de los formatos previamente diligenciados, queda como evidencia la certificacion de asignacion y cierre de perfiles. </t>
  </si>
  <si>
    <t>Alexander Ernesto Hortua</t>
  </si>
  <si>
    <t>Gerente de sedes operativas de transito</t>
  </si>
  <si>
    <t>Dirección de servicios</t>
  </si>
  <si>
    <t>Myriam Liliana Riascos Romero</t>
  </si>
  <si>
    <t>Pérdida de confianza en lo público</t>
  </si>
  <si>
    <t>Responsable: Los profesionales universitarios asignados a las sedes operativas de la Secretaría de Transporte y Movilidad
Periodicidad: mensualmente
Propósito: efectuar el seguimiento a los tramites adelantados durante el periodo correspondiente para verificar el cumplimiento de los requisitos y tiempos establecidos. 
Cómo se realiza: en reuniones con los administradores de la concesión encargada de prestar los tramites; se tomará el registro en el sistema de los trámites realizados en el periodo, seleccionando de manera aleatoria algunos de éstos para verificar el cumplimiento de los requisitos y tiempos establecidos. 
Desviación:  en caso de no poderse realizar la reunión de seguimiento a los tramites adelantados, se volverá a programar una nueva fecha de reunión (acta de reunión) que será socializada a través del correo institucional.
Evidencia: Acta de la reunión adelantada con la relación de los trámites verificados de manera aleatoria, con las observaciones a detalle respecto al cumplimiento de requitos y tiempos etstablecidos.</t>
  </si>
  <si>
    <t>Verificar en la plataforma RUNT que los tramites relacionados en las actas se efectuen conforme lo descrito, queda como evidencia pantallazos de revisión en la plataforma</t>
  </si>
  <si>
    <t>Deyanira Herran</t>
  </si>
  <si>
    <t>Profesional universitario</t>
  </si>
  <si>
    <t xml:space="preserve">Investigaciones penales, disciplinarias y fiscales </t>
  </si>
  <si>
    <t>Responsable: Director de Política Sectorial de la Secretaría de Transporte y Movilidad
Periodicidad: mensualmente
Propósito:  evidenciar el cumplimiento de los requisitos establecidos de los permisos que se adelantan en la dirección de Política Sectorial, teniendo en cuenta la infomación recopilada por el profesional universitario. 
Cómo se realiza: emitiendo certificación del cumplimiento.
Desviación: En caso de que no se evidencie el cump'limiento de los requisitos, se requiere mediante correo institucional u oficios al Director de Polítoca Sectorial.
Evidencia: certificación emitida por la dirección de política sectorial</t>
  </si>
  <si>
    <t>Establecer seguimiento a los trámites radicados validando en su ejecución el cumplimiento de los requisitos, y dejando registro mediante un informe donde se corrobore la información</t>
  </si>
  <si>
    <t>Oscar Eduardo Rocha</t>
  </si>
  <si>
    <t>Director de política sectorial</t>
  </si>
  <si>
    <t>Direccion de política sectorial</t>
  </si>
  <si>
    <t>Jorge Alberto Godoy</t>
  </si>
  <si>
    <t>Manipulación indebida de la informacion de las infracciones a las normas de tránsito</t>
  </si>
  <si>
    <t>Posibilidad de recibir cualquier dádiva o beneficio a nombre propio o de terceros para evitar la sanción en los procesos administrativos contravencionales por violación a las normas de tránsito.</t>
  </si>
  <si>
    <t>Responsable: El Gerente de Sedes Operativas de la Movilidad
Periodicidad:  mensualmente
Propósito: efectuar seguimiento a revocatorias, exoneraciones, caducidades y procesos en estados de inspección en las sedes operativas de la Secretaría de Transporte y Movilidad
Cómo se realiza: El seguimiento se ejecuta mediante un informe con alistamiento previo de la información donde se consolidadan datos de todas las sedes.
Desviación: en caso de que no se efectue el seguimiento a revocatorias, exoneraciones, caducidades y procesos en estados de inspección se hará requerimiento por oficio o correo electronico . 
Evidencia: Informe</t>
  </si>
  <si>
    <t>Prevenir</t>
  </si>
  <si>
    <t>El gerente de sedes operativas por medio de correo electronico solicita a la concesion el consolidado por cada sede operativa, que contenga la informacion de las revocatorias, exoneraciones, caducidades y ordenes de comparendos en estados de inspección; para validar la informacion de las acta, suministradas por los coordinadores.</t>
  </si>
  <si>
    <t xml:space="preserve">Myriam Liliana Riascos Romero </t>
  </si>
  <si>
    <r>
      <t>Responsable: El profesional especializado de la gerencia de sedes operativas
Periodicidad: mensualmente
Propósito: efectuar seguimiento al inventario de procesos administrativos contravencionales por violación a las normas de tránsito que se encuentran en segunda instancia.
Cómo se realiza: a traves de un informe donde se consolide las contravenciones.</t>
    </r>
    <r>
      <rPr>
        <sz val="9"/>
        <color rgb="FFFF0000"/>
        <rFont val="Arial Narrow"/>
        <family val="2"/>
      </rPr>
      <t xml:space="preserve"> </t>
    </r>
    <r>
      <rPr>
        <sz val="9"/>
        <color theme="1"/>
        <rFont val="Arial Narrow"/>
        <family val="2"/>
      </rPr>
      <t xml:space="preserve">
Desviación: en la eventualidad en que no se pueda dar cumplimiento con el seguimiento a el inventario de procesos administrativos contravencionales por violación a las normas de tránsito que se encuentran en segunda instancia, se requiere mediante correo institucional.
Evidencia: Informe</t>
    </r>
  </si>
  <si>
    <t>El gerente de sedes operativas validará la información de manera fisica y emitirá una certificación ratificando o desvirtuando la informacion plasmada en el informe.</t>
  </si>
  <si>
    <t>Responsable: El gerente de control y vigilancia de la movilidad
Periodicidad: mensualmente
Propósito: vigilar y controlar la ejecución de los operativos que realizan los agentes de tránsito
Cómo se realiza: a traves de la ejecución de los cronogramas y revisión de planillas de evidencia de operativos.
Desviación: en caso de que no se puedan ejecutar los operativos, se replanteará el cronograma o se emitirá una certificación donde se especifique las razones del no cumplimiento de los operativos para el periodo.
Evidencia: Cronograma de operativos y planillas de evidencia de operativos</t>
  </si>
  <si>
    <t xml:space="preserve">Validar la ejecucion de los operativos de tránsito programados por la gerencia de control y vigilancia, queda como evidencia el cronograma de operativos y listado de vehículos inspeccionados. </t>
  </si>
  <si>
    <t>Jhon Albert Mejia</t>
  </si>
  <si>
    <t>Gerente de control y vigilancia</t>
  </si>
  <si>
    <t>Gestión de Asuntos Internacionales</t>
  </si>
  <si>
    <t>Fortalecer la internacionalización del departamento mediante la gestión de cooperación nacional e internacional para la consecución de recursos de asistencia técnica y financiera y la preparación del territorio en procesos de comercio internacional que favorezcan el desarrollo económico y social de Cundinamarca.</t>
  </si>
  <si>
    <t>Inicia con la identificación de actores, necesidades y oportunidades de internacionalización, continúa con la articulación de la oferta y la demanda de los actores identificados, continua con la gestión de alianzas estratégicas y recursos de cooperación técnicos y/o financieros y termina con el análisis de resultados y la toma de acciones.</t>
  </si>
  <si>
    <t>Impacto negativo o hallazgos de entes de control a la Secretaria de Asuntos Internacionales</t>
  </si>
  <si>
    <t>Seleccionar empresas sin el cumplimiento de los terminos y condiciones para acceder a las acciones de internacionalización</t>
  </si>
  <si>
    <t>Posibilidad de recibir o dar cualquier dádiva o beneficio a nombre propio o de terceros para seleccionar empresas sin el cumplimiento de los terminos y condiciones para acceder a las acciones de internacionalización liderados por la Secretaría de Asuntos Internacionales, generando impacto negativo o hallazgos de entes de control.</t>
  </si>
  <si>
    <r>
      <rPr>
        <b/>
        <sz val="9"/>
        <rFont val="Arial Narrow"/>
        <family val="2"/>
      </rPr>
      <t xml:space="preserve">Responsable: </t>
    </r>
    <r>
      <rPr>
        <sz val="9"/>
        <rFont val="Arial Narrow"/>
        <family val="2"/>
      </rPr>
      <t xml:space="preserve">  Jefe  de la Oficina de Asuntos Economicos Internacionales de la  Secretaría de Asuntos Internacionales. 
</t>
    </r>
    <r>
      <rPr>
        <b/>
        <sz val="9"/>
        <rFont val="Arial Narrow"/>
        <family val="2"/>
      </rPr>
      <t xml:space="preserve">Periodicidad: </t>
    </r>
    <r>
      <rPr>
        <sz val="9"/>
        <rFont val="Arial Narrow"/>
        <family val="2"/>
      </rPr>
      <t xml:space="preserve">Cada vez que  se genere una acción de fortalecimiento, alistamiento o promoción internacional, que estipule la seleccion de un numero especifico de empresas y/o asociaciones a beneficiar.
</t>
    </r>
    <r>
      <rPr>
        <b/>
        <sz val="9"/>
        <rFont val="Arial Narrow"/>
        <family val="2"/>
      </rPr>
      <t xml:space="preserve">Propósito: </t>
    </r>
    <r>
      <rPr>
        <sz val="9"/>
        <rFont val="Arial Narrow"/>
        <family val="2"/>
      </rPr>
      <t xml:space="preserve"> La selección objetiva y transparente de un número especifico de empresas y/o asociaciones a beneficiar de acuerdo a la acción ofertada.
</t>
    </r>
    <r>
      <rPr>
        <b/>
        <sz val="9"/>
        <rFont val="Arial Narrow"/>
        <family val="2"/>
      </rPr>
      <t>Cómo se realiza:</t>
    </r>
    <r>
      <rPr>
        <sz val="9"/>
        <rFont val="Arial Narrow"/>
        <family val="2"/>
      </rPr>
      <t xml:space="preserve">  Cada vez que se deba seleccionar un número de empresas y/o asociaciones para acceder a las acciones de internacionalización se citará al equipo de trabajo designado en cabeza del Jefe de la Oficina de Asuntos Económicos Internacionales para la revisión del cumplimiento de los requisitos establecidos previamente en los terminos y condiciones publicados en el micrositio de la Secretaría de Asuntos Internacionales y proceder con la selección final dejando constancia en acta de reunión. Una vez tomada la decisión de acuerdo al cronograma se publicaran los resultados en el Micrositio de la Secretaría de Asuntos Internacionales. 
</t>
    </r>
    <r>
      <rPr>
        <b/>
        <sz val="9"/>
        <rFont val="Arial Narrow"/>
        <family val="2"/>
      </rPr>
      <t>Desviación:</t>
    </r>
    <r>
      <rPr>
        <sz val="9"/>
        <rFont val="Arial Narrow"/>
        <family val="2"/>
      </rPr>
      <t xml:space="preserve"> En caso que algun seleccionado desista de participar en el proceso se seleccionará el siguiente en la lista de acuerdo al orden de evaluación e inscripción al proceso.  
</t>
    </r>
    <r>
      <rPr>
        <b/>
        <sz val="9"/>
        <rFont val="Arial Narrow"/>
        <family val="2"/>
      </rPr>
      <t>Evidencia:</t>
    </r>
    <r>
      <rPr>
        <sz val="9"/>
        <rFont val="Arial Narrow"/>
        <family val="2"/>
      </rPr>
      <t xml:space="preserve">  Publicación de los términos y condiciones; y  resultados del proceso de selección en el Micrositio de la Secretaría de Asuntos Internacionales. </t>
    </r>
  </si>
  <si>
    <t xml:space="preserve">Seguimiento mensual por parte del equipo de trabajo designado en cabeza del Jefe de la Oficina de Asuntos Económicos Internacionales a la participación y gestión de las acciones de internacionalización desarrolladas por parte de las empresas y/o asociaciones seleccionadas en acta de reunión. </t>
  </si>
  <si>
    <t>José Vicente Gutierrez</t>
  </si>
  <si>
    <t>Jefe de la Oficina de Asuntos Economicos Internacionales</t>
  </si>
  <si>
    <t xml:space="preserve">Secretaria de Asuntos Internacionales </t>
  </si>
  <si>
    <t>Marcela Machado Acevedo</t>
  </si>
  <si>
    <t>Responsable:
Periodicidad:
Propósito:
Cómo se realiza:
Desviación:
Evidencia</t>
  </si>
  <si>
    <t>Gestión de los Ingresos</t>
  </si>
  <si>
    <t xml:space="preserve">Administrar, dirigir y controlar la gestión de los tributos y de las rentas monopólicas a favor del departamento de Cundinamarca, así como su determinación oficial y el cobro coactivo de las obligaciones, aplicando los mecanismos necesarios para cumplir las metas presupuestales, financieras y fiscales con el propósito de conseguir los recursos necesarios para la operación óptima de la administración.  </t>
  </si>
  <si>
    <t>Inicia con la dirección de la planeación de los programas y procedimientos de declaración, liquidación, fiscalización y determinación oficial de los tributos departamentales, de conformidad con la estructura sustantiva, procedimental y el régimen sancionatorio; continua con las actividades de ejecución coactiva de las obligaciones a favor del Departamento y finaliza con su evaluación y control.</t>
  </si>
  <si>
    <t>Manipulación o alteración de la información tributaria</t>
  </si>
  <si>
    <t xml:space="preserve">Posibilidad de recibir cualquier dádiva o beneficio a nombre propio o de terceros para permitir la evasión de las obligaciones tributarias y de las sanciones o multas impuestas ya sea mediante conductas desplegadas por funcionarios de la Gobernación, por conductas desplegadas por particulares o mixtas que generen fraude afectando el recaudo de los ingresos tributarios del Departamento debido a la manipulación o alteración de la información tributaria y a la debilidad o vulnerabilidad en los controles establecidos a los sistemas de información.   </t>
  </si>
  <si>
    <r>
      <rPr>
        <b/>
        <sz val="9"/>
        <color theme="1"/>
        <rFont val="Arial Narrow"/>
        <family val="2"/>
      </rPr>
      <t>Responsable:</t>
    </r>
    <r>
      <rPr>
        <sz val="9"/>
        <color theme="1"/>
        <rFont val="Arial Narrow"/>
        <family val="2"/>
      </rPr>
      <t xml:space="preserve"> El Subdirector de Atención al Contribuyente y el Director de Ejecuciones Fiscales.
</t>
    </r>
    <r>
      <rPr>
        <b/>
        <sz val="9"/>
        <color theme="1"/>
        <rFont val="Arial Narrow"/>
        <family val="2"/>
      </rPr>
      <t>Periodicidad:</t>
    </r>
    <r>
      <rPr>
        <sz val="9"/>
        <color theme="1"/>
        <rFont val="Arial Narrow"/>
        <family val="2"/>
      </rPr>
      <t xml:space="preserve"> Trimestral.
</t>
    </r>
    <r>
      <rPr>
        <b/>
        <sz val="9"/>
        <color theme="1"/>
        <rFont val="Arial Narrow"/>
        <family val="2"/>
      </rPr>
      <t>Propósito:</t>
    </r>
    <r>
      <rPr>
        <sz val="9"/>
        <color theme="1"/>
        <rFont val="Arial Narrow"/>
        <family val="2"/>
      </rPr>
      <t xml:space="preserve"> Aplicar la directriz impartida por el Director de Rentas y Gestión Tributaria, respecto de que para realizar cualquier trámite o actuación ante la Administración Tributaria Departamental únicamente se atenderán las solicitudes recibidas por los responsables, representantes legales o apoderados según el caso, validando que quien actúe se encuentre acreditado legalmente.
</t>
    </r>
    <r>
      <rPr>
        <b/>
        <sz val="9"/>
        <color theme="1"/>
        <rFont val="Arial Narrow"/>
        <family val="2"/>
      </rPr>
      <t>Cómo se realiza:</t>
    </r>
    <r>
      <rPr>
        <sz val="9"/>
        <color theme="1"/>
        <rFont val="Arial Narrow"/>
        <family val="2"/>
      </rPr>
      <t xml:space="preserve"> Mediante informe de seguimiento a las solicitudes recibidas a través del sistema de gestión documental MERCURIO, en el cual se detallarán aleatoriamente algunos de los radicados atendidos en el trimestre sobre los cuales se profirió la pertinente respuesta en aplicación a la directriz.
</t>
    </r>
    <r>
      <rPr>
        <b/>
        <sz val="9"/>
        <color theme="1"/>
        <rFont val="Arial Narrow"/>
        <family val="2"/>
      </rPr>
      <t>Desviación:</t>
    </r>
    <r>
      <rPr>
        <sz val="9"/>
        <color theme="1"/>
        <rFont val="Arial Narrow"/>
        <family val="2"/>
      </rPr>
      <t xml:space="preserve"> De evidenciarse alguna inconsistencia en este aspecto la dependencia responsable se abstendrá de dar continuidad a la solicitud comunicándole al peticionario que no se encuentra legitimado para la actuación, debiendo por ello que deba aportar el soporte legal que lo faculte según sea el caso.
</t>
    </r>
    <r>
      <rPr>
        <b/>
        <sz val="9"/>
        <color theme="1"/>
        <rFont val="Arial Narrow"/>
        <family val="2"/>
      </rPr>
      <t>Evidencia:</t>
    </r>
    <r>
      <rPr>
        <sz val="9"/>
        <color theme="1"/>
        <rFont val="Arial Narrow"/>
        <family val="2"/>
      </rPr>
      <t xml:space="preserve"> Documento contentivo de la información reportada por cada dependencia responsable, generado con base en las solicitudes registradas en el sistema de gestión documental MERCURIO.</t>
    </r>
  </si>
  <si>
    <t>Realizar  reuniones trimestrales con los funcionarios encargados de recibir y dar respuesta sustentar las solicitudes a través del sistema MERCURIO, con el fin de que exista claridad sobre la directriz impartida por el Director de Rentas y Gestión Tributaria, del desarrollo de estas se suscribirán las correspondientes actas.</t>
  </si>
  <si>
    <t>Carlos Arturo Ballesteros Guzmán 
Luis Augusto Ruiz Quiroga</t>
  </si>
  <si>
    <t>Subdirector de Atención al Contribuyente 
Director de Ejecuciones Fiscales</t>
  </si>
  <si>
    <t>Dirección de Rentas y Gestión Tributaria
Dirección de Ejecuciones Fiscales</t>
  </si>
  <si>
    <t>Director de Rentas y Gestión Tributaria
Director de Ejecuciones Fiscales</t>
  </si>
  <si>
    <t xml:space="preserve">Responsable: El Director de Rentas y Gestión Tributaria a través sistema de información (webservice)
Periodicidad: En línea 
Propósito: Validar la información en línea con las bases de datos de la Secretaría de Hacienda
Cómo se realiza: En el momento del pago de la factura con el fin de que no se altere la información para generar fraude en el pago
Desviación: Si se observan diferencias en el valor a pagar el funcionario del banco le informa al contribuyente que no puede recibir el pago para evitar cualquier tipo de fraude.
Evidencia: El recibo o numero de cada factura </t>
  </si>
  <si>
    <t xml:space="preserve">Validar con la superintencia de notariado y registro que los recibos sean pagos en las entidades financieras para continuar con el tramite de anotación en los folios respectivos </t>
  </si>
  <si>
    <t xml:space="preserve">Eduber Rafael Gutierrez </t>
  </si>
  <si>
    <t>Director de Rentas y Gestión Tributaria</t>
  </si>
  <si>
    <t>Dirección de Rentas y Gestión Tributaria</t>
  </si>
  <si>
    <t xml:space="preserve">Responsable: El Director de Rentas y Gestión Tributaria
Periodicidad: trimestralmente
Propósito: verificar que la asignación de usuarios para los sistemas de información son acordes a los propósitos y funciones de los funcionarios del proceso
Cómo se realiza: en las actas de reunión realizadas con las empresas que manejan cada uno de esos sistemas de información
Desviación: de existir cualquier anomalía con las bases de datos de los sistemas de información en este control se debe reportar al Director de Rentas para realizar los ajustes apropiados
Evidencia: las actas de cada una de las reuniones realizadas </t>
  </si>
  <si>
    <t>Realizar los listados de los usuarios de los sistemas de información para verificar que sean acordes a los propósitos y funciones de los funcionarios del proceso</t>
  </si>
  <si>
    <t>Responsable: El Director de Ejecuciones Fiscales
Periodicidad: trimestralmente 
Propósito: verificar mediante informe el proceso realizado por la persona que hace terminaciones por pago, ya sean antiguas o nuevos, el cual consiste en verificar el pago contra Liquidación oficial de Aforo y Mandamiento de pago
Cómo se realiza: corroborando que el valor pagado sea el correcto, emitiendo un informe al director de la Dirección de Ejecuciones Fiscales
Desviación: en caso de presentarse desviación en los valores se debe identificar, realizar investigación e informar para realizar los ajustes apropiados
Evidencia: informe al Director</t>
  </si>
  <si>
    <t xml:space="preserve">Realizar informe total de las terminaciones por pago evidenciando las inconsistencias presentadas durante cada trimestre </t>
  </si>
  <si>
    <t xml:space="preserve">
Luis Augusto Ruiz Quiroga</t>
  </si>
  <si>
    <t xml:space="preserve">
Director de Ejecuciones Fiscales</t>
  </si>
  <si>
    <t xml:space="preserve">
Dirección de Ejecuciones Fiscales</t>
  </si>
  <si>
    <t>Gestión Ambiental</t>
  </si>
  <si>
    <t>Administrar el Sistema de Gestión Ambiental, mediante la identificación de aspectos e impactos ambientales y el diseño e implementación de programas orientados a contribuir al desarrollo sostenible de la Entidad y al cumplimiento a los requisitos legales y normativos aplicables.</t>
  </si>
  <si>
    <t>Inicia con el diagnóstico ambiental de la Entidad, se desarrolla con la ejecución del Plan de trabajo, dando cumplimiento a los lineamientos ambientales vigentes  y finaliza con el seguimiento, evaluación y las acciones de mejora continua establecidas en el Sistema de Gestión Ambiental (SGA). Aplica para las sedes del sector central de la Gobernación de Cundinamarca y sedes externas: Unidad Administrativa Especial para la Gestión del Riesgo de Desastres- UAEGRD,  Laboratorio de Salud Pública de Cundinamarca, Centro Regulador de Urgencias y Emergencias- CRUE,  Número Único de Seguridad y Emergencias- NUSE Línea 123 y Almacén de Secretaría de Salud.</t>
  </si>
  <si>
    <t xml:space="preserve">Perdida de residuos aprovechables. </t>
  </si>
  <si>
    <t>Deficiencia en el control del acceso al cuarto de acopio de residuos aprovechables.</t>
  </si>
  <si>
    <t>Posibilidad de recibir cualquier dádiva o beneficio a nombre propio o de terceros por permitir la pérdida de residuos sólidos aprovechables recolectados en la Gobernación de Cundinamarca.</t>
  </si>
  <si>
    <t>Responsable: El equipo de mejoramiento de Gestión Ambiental, por medio del gestor del proceso.
Periodicidad: Trimestral
Propósito: Sensibilizar a funcionarios, contratistas, personal de servicios generales, personal de seguridad.
Cómo se realiza: Capacitaciones sobre el convenio con la Asociación de Recicladores Puerta de Oro. 
Desviación: dado el caso no se realicen las capacitaciones se realizará la comunicación por medio de piezas graficas, correos, etc.
Evidencia: presentaciones, actas de reunión, control de asistencia, etc.</t>
  </si>
  <si>
    <t xml:space="preserve">No se investigan y resuelven oportunamente. </t>
  </si>
  <si>
    <t>Moderado</t>
  </si>
  <si>
    <t xml:space="preserve">Actividad 1: El usuario experto designado solicitara mensualmente un informe sobre la verificación de las condiciones del cuarto de acopio y el manejo integral de residuos aprovechables. Evidencia: Informe 
</t>
  </si>
  <si>
    <t>Cristian Camilo Ordoñez Aldana</t>
  </si>
  <si>
    <t>Contratista</t>
  </si>
  <si>
    <t>Secretaria de la Función Pública</t>
  </si>
  <si>
    <t>Oswaldo Ramos</t>
  </si>
  <si>
    <t xml:space="preserve">Responsable: El equipo de mejoramiento de Gestión Ambiental, por medio del gestor del proceso.
Periodicidad: Trimestral
Propósito: LLevar el control de acceso al cuarto de acopio
Cómo se realiza: Realizar formato de control de acceso y descripción de la actividad a realizar en cuarto de acopio.
Desviación: En caso de que no se realice el  formato de control, se designará un integrante del equipo de gestión ambiental el cual se hace cargo de la llave y realilzaría la actividad de abrir el cuarto de acopio según lo requerido. 
Evidencia: Formato diligenciado. </t>
  </si>
  <si>
    <t xml:space="preserve">Actividad 2: El usuario experto designado hará seguimiento trimestral a la mesa técnica de coordinación ambiental establecida en el cronograma de actividades de la Asociación de Recicladores Puerta de Oro, con el fin de verificar el cumpliento del convenio.  Evidencia: Actas de reunión. </t>
  </si>
  <si>
    <t xml:space="preserve">Actividad 3: El usuario experto designado revisará trimestral la concordancia del informe entregado de la Asociación de Recicladores y los manifiestos de recolección, con el fin de verificar la veracidad de la información. Evidencia: Acta en isolucion </t>
  </si>
  <si>
    <t>Gestión de Recursos Físicos</t>
  </si>
  <si>
    <t>Gestionar la oportuna y correcta planeación conservación, administración, racionalización, funcionamiento, adecuación, mantenimiento, aprovisionamiento y aseguramiento de los bienes, recursos materiales y físicos, la prestación de los servicios administrativos, que requieran las dependencias del sector central de la Administración Departamental y entidades externas cuando aplique. Por medio del cumplimiento de las políticas de austeridad del Gasto, Normatividad Contable, Sistemas de Gestión de Calidad, Seguridad y Salud en el Trabajo, Plan Estratégico de Seguridad Vial, con el fin coayudar al normal funcionamiento de las entidades del Nivel Central.</t>
  </si>
  <si>
    <t>Inicia con verificación los requerimientos y necesidades de las entidades del Nivel Central, identificando que necesidades o requerimientos de bienes y/o servicios, de usuarios internos y externos son competencia del proceso de apoyo de Gestión de los Recursos Físicos de la Gobernación de Cundinamarca; y finaliza con la respuesta, prestación, abastecimiento y evaluación de los servicios, bienes y/o elementos de consumo requeridos por las diferentes partes interesadas.
Este proceso aplica y se desarrolla en todas las dependencias del Sector Central de la Administración Departamental.</t>
  </si>
  <si>
    <t>Alto volumen de contratación de bienes y servicios</t>
  </si>
  <si>
    <t xml:space="preserve">Debilidades en el control por parte de la Entidad al recibir  los bienes y servicios entregados por parte  del contratista </t>
  </si>
  <si>
    <t xml:space="preserve">Posibilidad de recibir un beneficio a nombre propio o de terceros a cambio de aceptar un producto o servicio que no cumpla con las condiciones tecnicas, de calidad y precio contratadas </t>
  </si>
  <si>
    <t>Responsable: Supervisor del contrato, de acuerdo al suministro 
Periodicidad: Cada vez que el proveedor realice una entrega de insumos
Propósito: verificar que los servicios ofertados cumplan con las especificaciones tecnicas, jurídicas y financieras contratadas  
Cómo se realiza: control a la ejecución de los contratos de acuerdo a los suministros pactados versus los recibidos por medio del acta de recibo a satisfacción del producto o servicio
Desviación: Cada vez que no se  haya tramitado el informe de supervisión debe tramitarse al mes siguiente. 
Desviación: Cada vez que se reciba un suministro (bien o servicio) y no se haya levantado el acta de recibo a satisfacción deberá realizarse de inmediato
Evidencia: Acta de  ercibido a satisfacción, informes contractules y financieros</t>
  </si>
  <si>
    <t xml:space="preserve">La Directora de Servicios Administrativos realizara la satisfación mediante  acta firmada por el supervisor y por quien entrega, en donde se validen las especificaciones tecnicas y de calidad de los bienes y servicios recibidos cada vez que sean suministrados al proceso, Dirección de Servicios Admistrativos.  En caso de que no se realice el supervisor del contrato debera realizar y verificar la certificación del bien o servicio recibido. 
</t>
  </si>
  <si>
    <t>Sandra Cecilia Riveros Moreno</t>
  </si>
  <si>
    <t>Directora de  Servicios Administrativos</t>
  </si>
  <si>
    <t>Dirección de Servicios Administrativos</t>
  </si>
  <si>
    <t>Evelia Escobar Perdigon</t>
  </si>
  <si>
    <t>Responsable: Oficina Asesora Jurídica - Secretaría General - Jefe Oficina Asesora Jurídica
Periodicidad: Semestral
Propósito: Realizar capacitación a los supervisores de contrato de suministros con el fin de mitigar errores en la presentación de informes de supervisión y actas de recibo a satisfacción
Cómo se realiza: Presentación de capacitación con recomendaciones frente a la supervisión de contratos de suministros y actas de recibo a satisfacción
Desviación: Supervisor que no asista a la capacitación pueda recibir la presentación y memorias de dicho evento
Evidencia: Presentación de capacitación, listado de asistencia y remisión correo electrónico de las memorias del evento</t>
  </si>
  <si>
    <t xml:space="preserve">
La Directora e Bienes e Inventarios realizara un in informe Semestral con el consolidadoo de contratos de bienes y servicios que supervisa, con el estado actual de los mismos ( porcentaje de ejecución física y financiera). En caso de que no se realice semestralmente, se realizara en el mes siguiente. </t>
  </si>
  <si>
    <t xml:space="preserve">Martha Carola Monroy Perilla </t>
  </si>
  <si>
    <t xml:space="preserve">Directora de Bienes e Inventarios </t>
  </si>
  <si>
    <t xml:space="preserve">Dirección de Bienes e Inventarios </t>
  </si>
  <si>
    <t>Detrimento patrimonial</t>
  </si>
  <si>
    <t>Enriquecimiento ilícito de contratistas y/o servidores públicos</t>
  </si>
  <si>
    <t>Mala calidad de las obras</t>
  </si>
  <si>
    <t>Gestión Jurídica</t>
  </si>
  <si>
    <t xml:space="preserve"> Ejercer las funciones jurídicas del Departamento de Cundinamarca, a través de la representación jurídica, defensa judicial y extrajudicial, emisión de conceptos y gestión de actuaciones administrativas de acuerdo con el procedimiento establecido en la Ley, para mantener la seguridad jurídica del Departamento de Cundinamarca Ejercer las funciones jurídicas del Departamento de Cundinamarca, a través de la representación jurídica, defensa judicial y extrajudicial, emisión de conceptos y gestión de actuaciones administrativas de acuerdo con el procedimiento establecido en la Ley, para mantener la seguridad jurídica del Departamento de Cundinamarca.</t>
  </si>
  <si>
    <t xml:space="preserve"> El proceso Gestión Jurídica inicia de oficio y a petición de parte mediante la representación jurídica, judicial y actuación administrativa, finaliza con un pronunciamiento de contenido jurídico.
Interactúa con todos los procesos misionales y estratégicos del sistema integral de gestión y control, entes de control, rama judicial y autoridades administrativas</t>
  </si>
  <si>
    <t>Ocultar o divulgar informaciòn con carácter reservado de manera intencional</t>
  </si>
  <si>
    <t>Inadecuada defensa y actuaciones externas que afectan la defensa de los intereses de la entidad, por parte del apoderado y operador judicial, por acción u omisión en cumplimiento de las facultades y competencias funcionales otorgadas; entre otras, dejando de solicitar y decretar pruebas, hacer valoraciones no conformes con la constitución y la ley, relevantes para el desarrollo de la dinamica del proceso judicial.</t>
  </si>
  <si>
    <t>Posibilidad de recibir cualquier dádiva o beneficio, para presentar o realizar indebidas actuaciones en su provecho  o de un tercero, u omitir funciones propias, que podría involucrar al apoderado de la entidad, al operador judicial o a un tercero interesado.</t>
  </si>
  <si>
    <t>Responsable: Profesional universitario y/o especializado de la Direcciòn de Defensa Judicial de la Secretaria Jurìdica,  para realizar la revisión aleatoria de los procesos judiciales y extrajudiciales asignados a los abogados del proceso.
Periodicidad: mensual 
Propósito: Establecer el desempeño de los mismos en la adecuada y eficiente defensa judicial y extrajudicial, frente a las actuaciones de rama judicial, de la contra parte y del sistema de procesos judiciales SIPROJ, apoyados en la información consignada en la relación de procesos asignados a los diferentes profesionales que realizan el ejercicio de la defensa de la entidad. 
Cómo se realiza:  Revisión aleatoria del 20% de los procesos judiciales al apoderado que se seleccione por complejidad, cuantìa y actuaciones importantes que surjan durante el desarrollo del proceso , consultando la pàgina de la rama judicial  vs cargue de informacion y de imàgenes  en el sistema SIPROJ.
Desviación: solicitar información faltante a través de correo electrónico al apoderao para corregir las deficiencias presentadas,
Evidencia: formato revisión aleatoria procesos judiciales y extrajudiciales A-GJ-FR-018 y formato relación procesos asignados A-GJ-FR-024.</t>
  </si>
  <si>
    <t xml:space="preserve">El Profesional Universitario ó Especializado asignado por La Dirección de Defensa Judicial y Extrajudicial analizará semestralmente las revisiones aleatorias realizadas con el fin de identificar aspectos positivos y  negativos de  la defensa judicial y extrajudicial del Departamento de Cundinamarca.   
Evidencia: Acta      </t>
  </si>
  <si>
    <t>Maria Stella Gonzalez</t>
  </si>
  <si>
    <t>Directora de Defensa Judicial y Extrajudicial</t>
  </si>
  <si>
    <t>Direccion de Defensa Judicial y Extrajudicial</t>
  </si>
  <si>
    <t>Secretario Jurídico</t>
  </si>
  <si>
    <t>Promoción del Desarrollo Social</t>
  </si>
  <si>
    <t>Viabilizar planes, programas y proyectos que permita mejorar la calidad de vida de los cundinamarqueses</t>
  </si>
  <si>
    <t>El proceso inicia con la identificación de necesidades destinada a la adquisición de bienes y servicios para cumplir los planes, programas y proyectos a ejecutar por parte de las Secretarias . Se desarrolla con la estructuración de los estudios previos de acuerdo a la modalidad de contratación desde tres componentes técnico, financiero y jurídico. Y finaliza con la adjudicación del proceso contractual y posteriormente el informe de supervisión</t>
  </si>
  <si>
    <t>Intereses particulares en los procesos contractuales.</t>
  </si>
  <si>
    <t xml:space="preserve">Falta de cumplimiento en los lineamientos en cualquiera de los tres componentes financiero, técnico y /o jurídico para la ejecución de planes, programas y proyectos.
</t>
  </si>
  <si>
    <t xml:space="preserve">Probabilidad de recibir cualquier dádiva o beneficio para ejecutar planes, programas y proyectos sin las condiciones de calidad requeridas, omitiendo la aplicación de los criterios técnicos, económicos, financieros, jurídicos y sociales establecidos, a nombre propio o de terceros. </t>
  </si>
  <si>
    <t>Alta</t>
  </si>
  <si>
    <t>Responsable: El líder de calidad de de cada secretaría
Periodicidad: Bimensual
Propósito:  Identificar la falta de cumplimiento de los lineamientos establecidos en los procesos contractuales, diferentes a las OPS, que adelanta cada entidad
Cómo se realiza: Solicitar al profesional encargado del portal SECOP II, la Base de Datos de la Contratación de los procesos vigentes. 
Desviación: En caso de no cumplir con la Base de Datos, se envía correo al ordenador del gasto de cada entidad, para que éste haga solicitud oficial al asesor jurídico de enviar la información NO mayor a tres días.  
Evidencia: Base de Datos, pantallazo de SECOP y/o correo</t>
  </si>
  <si>
    <t>Inadecuado</t>
  </si>
  <si>
    <t>El profesional líder de calidad de cada secretaría, solicitará a los supervisores de los contratos suscritos mediante las modalidades diferentes a OPS un cronograma de actividades, y el cumplimiento de las mismas de manera trimestral con el propósito de evidenciar el cumplimiento del objeto contractual. Evidencia: Cronograma y contratos en modalidad diferentes a OPS</t>
  </si>
  <si>
    <t xml:space="preserve">Karen Bachiller Martinez - Secretaria de la Mujer
Natalia Beltran Rodriguez - Secretaria de Habitat y Vivienda 
Jairo Velasco- Secretatria de Desarrollo e Inclusión Social
Paula Gomez Casilimas - Alta Consejeria para la Felicidad </t>
  </si>
  <si>
    <t xml:space="preserve">Técnico Operativo
Contratista 
Contratista 
Contratista </t>
  </si>
  <si>
    <t>Calidad</t>
  </si>
  <si>
    <t xml:space="preserve">Diana Paola Rodriguez Cuellar
Jorge Alberto Godoy Lozano
Lucy Adriana Hernandez Hernandez
Carlos Alberto Garcia Gracia </t>
  </si>
  <si>
    <t>Demandas contra el Estado</t>
  </si>
  <si>
    <t>Evaluación y Seguimiento</t>
  </si>
  <si>
    <t xml:space="preserve"> Realizar la Evaluación independiente de la gestión institucional y la efectividad del Sistema de Control Interno del sector central de la Gobernación de Cundinamarca a través de actividades de evaluación y seguimiento, evaluación de la gestión de los riesgos, enfoque hacia la prevención y relación con entes externos orientadas a generar un liderazgo estratégico que contribuya a la toma de decisiones de la Alta Dirección de la entidad.</t>
  </si>
  <si>
    <t>Inicia con la formulación y aprobación del Plan de Acción (Gestión) y finaliza con la elaboración del plan de mejoramiento.
Aplica y se desarrolla por la Oficina de Control Interno del sector central de la Gobernación de Cundinamarca en lo que corresponde al Sistema de Control Interno del sector central de la Gobernación de Cundinamarca</t>
  </si>
  <si>
    <t>Debilidades en el seguimiento a la planeación y ejecución de auditorías</t>
  </si>
  <si>
    <t xml:space="preserve">
Posibilidad de recibir cualquier dádiva o beneficio a nombre propio o de terceros para entregar resultados de servicios de aseguramiento y consultoría que no se ajusten  a la realidad de la actividad que se ejecuta.</t>
  </si>
  <si>
    <r>
      <rPr>
        <sz val="9"/>
        <rFont val="Arial Narrow"/>
      </rPr>
      <t xml:space="preserve">ACOMPAÑAMIENTO A PLANEACIÓN DE ACTIVIDADES DE EVALUACION Y SEGUIMIENTO (AUDITORIAS Y INFORMES DE LEY):
Responsable: El profesional asignado de la OCI para acompañar la planeación de </t>
    </r>
    <r>
      <rPr>
        <sz val="9"/>
        <rFont val="Arial Narrow"/>
      </rPr>
      <t>una auditoría</t>
    </r>
    <r>
      <rPr>
        <sz val="9"/>
        <color rgb="FF38761D"/>
        <rFont val="Arial Narrow"/>
      </rPr>
      <t xml:space="preserve"> </t>
    </r>
    <r>
      <rPr>
        <sz val="9"/>
        <rFont val="Arial Narrow"/>
      </rPr>
      <t>contenido en el plan anual de auditorias
Periodicidad: Cada vez que se va a realizar una auditoria
Propósito: Verificar</t>
    </r>
    <r>
      <rPr>
        <sz val="9"/>
        <rFont val="Arial Narrow"/>
      </rPr>
      <t xml:space="preserve"> </t>
    </r>
    <r>
      <rPr>
        <b/>
        <sz val="9"/>
        <rFont val="Arial Narrow"/>
      </rPr>
      <t>la realización de</t>
    </r>
    <r>
      <rPr>
        <sz val="9"/>
        <color rgb="FF38761D"/>
        <rFont val="Arial Narrow"/>
      </rPr>
      <t xml:space="preserve"> </t>
    </r>
    <r>
      <rPr>
        <sz val="9"/>
        <rFont val="Arial Narrow"/>
      </rPr>
      <t>la planeación inicial de la auditoria 
Cómo se realiza: Con</t>
    </r>
    <r>
      <rPr>
        <sz val="9"/>
        <color rgb="FFFF0000"/>
        <rFont val="Arial Narrow"/>
      </rPr>
      <t xml:space="preserve">  </t>
    </r>
    <r>
      <rPr>
        <sz val="9"/>
        <rFont val="Arial Narrow"/>
      </rPr>
      <t>metodologías definidas en los procedimientos y las directrices de la Jefe de Oficina de Control Interno
Desviación: En caso de encontrar debilidades en la planeación el profesional asignado solicita  los ajustes de la planeación al equipo auditor, especificando los aspectos a mejorar.
Evidencia: Acta de reunión.</t>
    </r>
  </si>
  <si>
    <t xml:space="preserve">REVISIÓN DE INFORMES  FINALES :
Antes de emitir la versión final de un informe se ralizará mesa técnica de evaluacion y seguimiento, para revisar que se haya dado cumplimiento a la planeación establecida para la elaboración del informe, en caso de encontrar inconsistencias, información incompleta o resultados de evaluación sin mencionar los debidos soportes,  se harán los ajustes necesarios. Como evidencia se dejará acta de reunión.
</t>
  </si>
  <si>
    <t>Camila Andrea Avila Millán</t>
  </si>
  <si>
    <t>Profesional Universitario - Contratista</t>
  </si>
  <si>
    <t>OCI</t>
  </si>
  <si>
    <t>Yoana Marcela Aguirre Torres</t>
  </si>
  <si>
    <t>Desconocimiento del estatuto de auditoría</t>
  </si>
  <si>
    <r>
      <t xml:space="preserve"> EVALUACIÓN DE CONOCIMIENTO:</t>
    </r>
    <r>
      <rPr>
        <sz val="11"/>
        <color rgb="FF000000"/>
        <rFont val="Arial Narrow"/>
      </rPr>
      <t xml:space="preserve"> CODIGO DE ETICA Y ESTATUTO DEL AUDITOR:
Cada vez que un nuevo </t>
    </r>
    <r>
      <rPr>
        <sz val="11"/>
        <color rgb="FF000000"/>
        <rFont val="Arial Narrow"/>
      </rPr>
      <t xml:space="preserve">colaborador  </t>
    </r>
    <r>
      <rPr>
        <sz val="11"/>
        <color rgb="FF000000"/>
        <rFont val="Arial Narrow"/>
      </rPr>
      <t xml:space="preserve">ingrese a la oficina de Control Interno, el equipo de planeacion y mejoramiento dara a conocer el codigo de Etica y el Estatuto y aplicará la evaluación de conocimiento. En caso de encontrar un resultado inferior al 80% en la evaluación de la capacitación, se realizarán  actividades de refuerzo en los conocimientos.
</t>
    </r>
  </si>
  <si>
    <t>Falta de apropiación del código de ética del auditor</t>
  </si>
  <si>
    <t>Ausencia de actividades de socialización y apropiación del código de ética del auditor y estatuto de auditoría interna</t>
  </si>
  <si>
    <r>
      <rPr>
        <sz val="9"/>
        <rFont val="Arial Narrow"/>
      </rPr>
      <t xml:space="preserve">SOCIALIZACION DE ACTUALIZACION DE CODIGO DE ETICA Y ESTATUTO DE AUDITORIA Y SU RESPECTIVA EVALUACION
Responsable: El profesional asignado de la OCI del equipo de planeación y mejoramiento.
Periodicidad: Cada vez que se emita una nueva version del codigo de etica o del estatuto de auditoria, </t>
    </r>
    <r>
      <rPr>
        <sz val="9"/>
        <rFont val="Arial Narrow"/>
      </rPr>
      <t>cada vez que ingrese un colaborador nuevo y mínimo una vez al año.</t>
    </r>
    <r>
      <rPr>
        <sz val="9"/>
        <rFont val="Arial Narrow"/>
      </rPr>
      <t xml:space="preserve">
Propósito: Comunicar el código de etica y el estatuto de auditoria
Cómo se realiza:  Dentro de los 30 días siguientes a la emisión del documento o ingreso del colaborador nuevo mediante capacitación </t>
    </r>
    <r>
      <rPr>
        <sz val="9"/>
        <rFont val="Arial Narrow"/>
      </rPr>
      <t>y firma de la carta de compromiso del auditor interno</t>
    </r>
    <r>
      <rPr>
        <sz val="9"/>
        <rFont val="Arial Narrow"/>
      </rPr>
      <t xml:space="preserve"> 
Desviación: </t>
    </r>
    <r>
      <rPr>
        <sz val="9"/>
        <rFont val="Arial Narrow"/>
      </rPr>
      <t>En caso de no cumplirse en el plazo de los 30 días, la jefe de ficina de control interno oficiará al colaborador que no haya firmado la carta</t>
    </r>
    <r>
      <rPr>
        <sz val="9"/>
        <rFont val="Arial Narrow"/>
      </rPr>
      <t xml:space="preserve"> 
Evidencia: </t>
    </r>
    <r>
      <rPr>
        <sz val="9"/>
        <rFont val="Arial Narrow"/>
      </rPr>
      <t>Carta de compromiso del auditor interno firmada</t>
    </r>
    <r>
      <rPr>
        <sz val="9"/>
        <rFont val="Arial Narrow"/>
      </rPr>
      <t xml:space="preserve"> </t>
    </r>
  </si>
  <si>
    <t xml:space="preserve">CONFIRMACION DE ASISTENCIA
El lider de la actividad de auditoría interna, el día de la socialización de la planeación confirmará la asistencia de las unidades convocadas; dejando evidencia en el acta de reunión. </t>
  </si>
  <si>
    <t xml:space="preserve">Profesional Universitario </t>
  </si>
  <si>
    <t>desconocimieto del objetivo de la actividad de aseguramiento y consultoria</t>
  </si>
  <si>
    <t>Ausencia de comunicación del programa de auditoría a la unidad auditada.</t>
  </si>
  <si>
    <t>ACTA DE MESA TECNICA DE REUNION DE SOCIALIZACION DEL PROGRAMA DE AUDITORÍA
Responsable:  La persona designada para lierar la actividad de aseguramiento o consultoría
Periodicidad: cada vez que realice una actividad programada en el Plan Anual de Auditoría
Propósito: Elaborar y comunicar la planeación conel objetivo de la actividad del Plan Anual de Auditoría
Cómo se realiza: A través de convocatorias a las partes interesadas
Desviación: En caso de no sea atendida la convocatoria, se envía la planeación con el objetivo de la actividad por correo electrónico a las partes interesadas.
Evidencia:  Correos y/o actas de reunión</t>
  </si>
  <si>
    <t>APLICACION ENCUESTA DE EVALUACIÓN Y SEGUIMIENTO
 El usuario experto del equipo de mejoramiento rediseñará y aplicará la encuesta de : Calificación de actividad de evaluación y seguimiento, por interaccion de roles, incluyendo un aspecto relacionado con la indagación de posibles actos de corrupción asociados.</t>
  </si>
  <si>
    <t>Desconocimiento de posibles actos de corrupción en los roles de control interno.</t>
  </si>
  <si>
    <t>Ausencia de canales de comunicación que permitan la identificación de actos de corrupción de las diferentes partes interesadas</t>
  </si>
  <si>
    <t xml:space="preserve"> </t>
  </si>
  <si>
    <t>Promoción del Desarrollo Educativo</t>
  </si>
  <si>
    <t>Dirigir, promover, apoyar y controlar la prestación del servicio educativo para las niñas, niños, jóvenes y adultos de Cundinamarca, asegurando una adecuada articulación entre los niveles de preescolar, básica, media y superior, que favorezcan el acceso, ingreso y permanencia a los estudiantes en el sistema educativo, con el fin de que obtengan conocimientos científicos, técnicos y culturales en condiciones de calidad, pertinencia, equidad, eficiencia, eficacia y efectividad.</t>
  </si>
  <si>
    <t>El proceso inicia con la identificación de necesidades educativas de las niñas, niños y jóvenes del Departamento de Cundinamarca, continúa con la gestión de los programas, planes y proyectos y la asistencia técnica a las Instituciones Educativas del Departamento y termina con la evaluación de los resultados tanto del proceso como de las IED de los municipios no certificados del Departamento.</t>
  </si>
  <si>
    <t>Deficiencias en los controles para la radicación y trámite de los documentos de los usuarios.</t>
  </si>
  <si>
    <t xml:space="preserve">Falta de control en el Sistema Humano al incluir información </t>
  </si>
  <si>
    <t>Posibilidad de obtener un beneficio económico o  dádivas, a nombre propio o de terceros, por expedición de actos administrativos o certificaciones por:  tramitar prestaciones sociales (pensiones, cesantías, auxilios), realizar nombramientos, ascensos o mejoramientos salariales sin el cumplimiento de los requisitos para favorecimiento de un tercero.</t>
  </si>
  <si>
    <t xml:space="preserve">Responsable: El profesional encargado de la selección y vinculación
Periodicidad: cada vez que realice un proceso de selección
Propósito: controlar que los documentos sean los exigidos en  la resolución de vinculación respectiva 
Cómo se realiza:  revisar los documentos contra lo establecido de acuerdo a la "Guía para el trámite de posesiones de docentes, directivos docentes o persona administrativo M-PDE-H-GUI-002", utilizando el formato Lista de chequeo vinculación de personal docente, directivo docente y administrativo.
Desviación:  En caso de que no se tengan en cuenta todos los documentos establecidos, el funcionario y/o contratista  encargado de elaborar el acto administrativo revisa y solicita el  cumplimiento de los requisitos mediante los documentos soporte. 
Evidencia: Formato de control establecido diligenciado y/o actos administrativos expedidos. </t>
  </si>
  <si>
    <t xml:space="preserve">1. Diligenciar la clausula de confidencialidad por los funcionarios que manejan los tramites de prestaciones sociales (pensiones, cesantías, auxilios), realizar nombramientos, ascensos o mejoramientos salariales.
2. Documentar los procedimientos, guías o manuales y formatos  e incluirlos en el Sistema de Gestión para su divulgación e implementación.  
</t>
  </si>
  <si>
    <t>Ricaurte Osorio  / Edgar Mayorga</t>
  </si>
  <si>
    <t>Subdirector operativo</t>
  </si>
  <si>
    <t>Dirección De Personal De Instituciones Educativas</t>
  </si>
  <si>
    <t>Cristina Paola Miranda Escandón</t>
  </si>
  <si>
    <t>Deficiencias en los procesos de selección y vinculación de los docentes  provisionales  para vacantes definitivas</t>
  </si>
  <si>
    <t>Responsable: El profesional encargado de la selección y vinculación
Periodicidad: cada vez que realice un proceso de selección
Propósito: identificar el candidato seleccionado con mayor puntaje 
Cómo se realiza: ingresar al Sistema Maestro y  verifica que cumpla con el perfil  y  los requisitos establecidos y aprueba en el Sistema Maestro.
Desviación: En caso que no cumpla con los requisitos selecciona al segundo  o tercer candidato según corresponda. 
Evidencia: Reporte del sistema y el correo electrónico enviado en el cual se indica al seleccionado o al rechazado el resultado de la selección.</t>
  </si>
  <si>
    <t xml:space="preserve">Documentar los procedimientos, guías o manuales y formatos  e incluirlos en el Sistema de Gestión para su divulgación e implementación  cuando se requiera.  </t>
  </si>
  <si>
    <t>Jahn Acosta</t>
  </si>
  <si>
    <t>Subdirección De Administración Y Desarrollo</t>
  </si>
  <si>
    <t>Edgar Excelino Mayorga Espinosa</t>
  </si>
  <si>
    <t xml:space="preserve">Debilidad en el proceso de verificación de los documentos </t>
  </si>
  <si>
    <t xml:space="preserve">Responsable: El profesional universitario que recepciona los documentos de los docentes para el proceso de nombramiento.
Periodicidad: dos veces al año
Propósito: Validar la veracidad de los documentos aportados por los seleccionados. 
Cómo se realiza: En el Sistema de Información de Gestión de Recursos Humanos HUMANO  verifica que los documentos estén cargados y valida la veracidad de los mismos con las instituciones de educación superior, para dar el visto bueno en el sistema.
Desviación: en caso de no realizarse la actualización en el Sistema HUMANO, se deja por escrito una comunicación o soporte de la consulta realizada a las entidades educativas. 
Evidencia: reporte de la actualización en el sistema HUMANO o la comunicación realizada a las entidades educativas con la solicitud de verificación. </t>
  </si>
  <si>
    <t>Inoportuna</t>
  </si>
  <si>
    <t>Solicitar una actualización del aplicativo de Cundinamarca Siempre en Clase cuando se requiera.</t>
  </si>
  <si>
    <t>Andrea Moscoso</t>
  </si>
  <si>
    <t>Asesora</t>
  </si>
  <si>
    <t>Deficiencia en el estudio de títulos para tramites de escalafón docente.</t>
  </si>
  <si>
    <t xml:space="preserve">Responsable: El profesional universitario que recepciona los documentos de los docentes para el proceso de escalafón docente
Periodicidad: dos veces al año
Propósito: Validar la veracidad de los documentos aportados por los seleccionados. 
Cómo se realiza: En el Sistema de Información de Gestión de Recursos Humanos HUMANO  verifica que los documentos estén cargados y valida la veracidad de los mismos con las instituciones de educación superior, para dar el visto bueno en el sistema.
Desviación: en caso de no realizarse la actualización en el Sistema HUMANO, se deja por escrito una comunicación o soporte de la consulta realizada a las entidades educativas. 
Evidencia: reporte de la actualización en el sistema HUMANO o la comunicación realizada a las entidades educativas con la solicitud de verificación. </t>
  </si>
  <si>
    <t xml:space="preserve">1. Capacitar al personal de la Dirección de Personal en los temas relacionados en la revisión y  validación de la veracidad de los títulos aportados por el personal docente, directivo docente y administrativo. </t>
  </si>
  <si>
    <t>Juan Carlos Medina</t>
  </si>
  <si>
    <t xml:space="preserve">Deficiencias en la consolidación de informes. </t>
  </si>
  <si>
    <t>Falta de controles en la ejecución de las visitas</t>
  </si>
  <si>
    <t xml:space="preserve">Posibilidad de  obtener un beneficio económico o  dádivas, a nombre propio o de terceros por: no realizar o demorar las visitas de control, los informes o no evidenciar los hallazgos. </t>
  </si>
  <si>
    <t>Rara vez</t>
  </si>
  <si>
    <t xml:space="preserve">Responsable: El profesional especializado de la Dirección de IVC 
Periodicidad: trimestral
Propósito: Validar la recepción de los informes 
Cómo se realiza: Revisando el numero de informes recibidos versus los proyectados 
Desviación: En caso que no se realice la entrega  del informe, se hace una comunicación solicitando el envío del mismo.  
Evidencia: Informes recibidos mediante correo electrónico y/o  comunicación de solicitud los informes </t>
  </si>
  <si>
    <t xml:space="preserve">Solicitar la automatización de  la recepción de los informes para controlar la oportunidad y la ejecución de las visitas 
Solicitar la  generación de avisos automáticas para los que no realizan el envío oportuno (Comunicación de solicitud y requerimiento) </t>
  </si>
  <si>
    <t xml:space="preserve">Maria Fernanda Herrera </t>
  </si>
  <si>
    <t xml:space="preserve">Director(a) de IVC </t>
  </si>
  <si>
    <t xml:space="preserve">Dirección de Inspección, Vigilancia y Control </t>
  </si>
  <si>
    <t>Demora en el reporte de información por parte de los funcionarios encargados de ejecutar las visitas definidas en el POAIV.</t>
  </si>
  <si>
    <t xml:space="preserve">Solicitar el análisis y ampliación de la planta de personal  para cumplir con la revisión del contenido de los informes (Comunicación enviada) </t>
  </si>
  <si>
    <t xml:space="preserve">Deficiencias en la revisión del contenido de los informes </t>
  </si>
  <si>
    <t xml:space="preserve">Responsable: El profesional especializado de la Dirección de IVC 
Periodicidad: trimestralmente
Propósito: Revisa el contenido de los informes  
Cómo se realiza: A través de una muestra aleatoria representativa de los informes recibidos teniendo en cuenta los lineamientos definidos por el Subproceso.
Desviación: En caso que no los informes no cumplan con los parámetros establecidos , se solicita la corrección de los mismos. 
Evidencia: Comunicación por correo electrónico o radicada en el sistema de gestión documental. </t>
  </si>
  <si>
    <t>Falta de control operativo del ingreso y salida de la información al Sistema Humano.</t>
  </si>
  <si>
    <t xml:space="preserve">Por Ingreso de novedades con información no veraz o que se asignen valores salariales que no estén soportados adecuadamente
</t>
  </si>
  <si>
    <t xml:space="preserve">Posibilidad  de obtener un beneficio económico por alteración en la nómina del personal docente, directivo docente y administrativo de las IED. </t>
  </si>
  <si>
    <t>Responsable: El subdirector de administración y desarrollo
Periodicidad: mensualmente
Propósito: hacer seguimiento con el fin de verificar las actividades de ingreso y salida de novedades al Sistema de gestión de información de recursos humanos HUMANO
Cómo se realiza: a través del funcionario designado , revisa y reporta inconsistencias encontradas. 
Desviación: En caso de encontrar inconsistencias se  informa  para revisión y corrección de las mismas al responsable del cargue de la información.
Evidencia: Sistema HUMANO y matriz de control de actos administrativos.</t>
  </si>
  <si>
    <t>1-Realizar reportes de cargue de novedades al sistema HUMANO, así como seguimiento y verificación de información de actos administrativos (Evidencia. Matriz de control)
2-Gestionar actividades necesarias para la activación del Control de Planta en el Sistema Humano.</t>
  </si>
  <si>
    <t>Edgar Excelino Mayorga</t>
  </si>
  <si>
    <t>Subdirector de Administración y Desarrollo</t>
  </si>
  <si>
    <t>Subdirección de Administración y Desarrollo</t>
  </si>
  <si>
    <t>Falta de control para recibir oportunamente la información sobre los cambios de personal para modificación de perfiles y permisos de ingresos al Sistema</t>
  </si>
  <si>
    <t>Responsable: El profesional Universitario que administra el Sistema HUMANO
Periodicidad:  cada vez que se requiere, hace una revisión de los roles de los usuarios
Propósito:  realizar las correspondientes activaciones, inactivaciones o cambios en los permisos de los usuarios. 
Cómo se realiza: revisar los roles de los usuarios asignados al Sistema HUMANO.
Desviación: En caso de encontrar inconsistencias procede a realizar las modificaciones (desactivación y cambio de roles) respectivas.
Evidencia:  Correos informando dichas novedades.</t>
  </si>
  <si>
    <t>Socializar  la comunicación por parte de la Directora de Personal a los coordinadores de área, para que informen las novedades de traslados, retiros, ingresos o asignación de funciones de los usuarios y así hacer las actualizaciones de roles en el sistema de gestión de información de recursos humanos HUMANO. Evidencia: socialización del comunicado y reporte de las novedades mediante correo electrónico.</t>
  </si>
  <si>
    <t>Profesional Universitario</t>
  </si>
  <si>
    <t>Dirección de Personal</t>
  </si>
  <si>
    <t>Falta de cruce de información de los sistemas para controlar la liquidación de horas extras autorizadas, reportadas y liquidadas.</t>
  </si>
  <si>
    <t>Responsable: El profesional universitario de nómina 
Periodicidad: mensualmente
Propósito:  liquidar las horas extras autorizadas con los lineamientos definidos  del personal docente y administrativo de las IED.
Cómo se realiza: revisar la autorización y certificación a través del aplicativo OVER TIME y procede a  liquidar las horas extras en el Sistema HUMANO .
Desviación: En caso que no haya certificación se solicita a los rectores subsanar .
Evidencia: La evidencia son los actos administrativos y reportes del aplicativo OVER TIME y/o Sistema HUMANO.</t>
  </si>
  <si>
    <t>Realizar autorización, reporte y verificación de las horas extras del personal Docente, Directivo Docente y Administrativo. Evidencia son los reportes de OVER TIME y/o sistema HUMANO.</t>
  </si>
  <si>
    <t>Erika López</t>
  </si>
  <si>
    <t>Nómina</t>
  </si>
  <si>
    <t>Ricaurte Osorio</t>
  </si>
  <si>
    <t>Muestreo no determinado técnicamente para la revisión de las nóminas autorizadas, reportadas y liquidadas.</t>
  </si>
  <si>
    <t>Responsable: El profesional Universitario designado
Periodicidad: mensualmente
Propósito: detectar posibles inconsistencias. 
Cómo se realiza: revisar de manera  aleatoria  la nómina y si hay inconsistencias, se envía a la Directora de Personal un informe.
Desviación: En caso de presentar inconsistencias se envía a la Directora de Personal un informe para solicitar las correcciones a los profesionales
Evidencia: Informe de las inconsistencias.</t>
  </si>
  <si>
    <t>Carencia de bases de datos unificadas</t>
  </si>
  <si>
    <t xml:space="preserve">No aplicación de todos los controles para la revisión  final </t>
  </si>
  <si>
    <t>Posibilidad de obtener un beneficio económico o  dádivas, a nombre propio o de terceros, por direccionar, demorar o no proferir oportunamente las decisiones administrativas de las ESAL con fines educativos y/o de los establecimientos educativos privados.</t>
  </si>
  <si>
    <t xml:space="preserve">Responsable: El profesional especializado de la Dirección de IVC 
Periodicidad: cada vez que le soliciten  
Propósito: Verifica la información requerida para el reconocimiento de la personería jurídica de expedir las certificaciones que se requieran. 
Cómo se realiza: Frente al listado de requerimientos y registro  en el archivo de Excel los datos de las nuevas solicitudes.
Desviación: En el caso que no se cuente con la información, no se expide la certificación y se solicita documentación para el estudio, reconocimiento  y/o expedición de certificados solicitados. 
Evidencia: Archivo de Excel y los actos administrativos de reconocimiento que se encuentran en el expediente de la ESAL y las certificaciones de los establecimientos educativos.  </t>
  </si>
  <si>
    <t>Construir una base de datos con la información de los procesos administrativos sancionatorios ESAL que permite el seguimiento y control de tiempos . La evidencia  es la base de datos.</t>
  </si>
  <si>
    <t xml:space="preserve">Maria Cristina Abello </t>
  </si>
  <si>
    <t xml:space="preserve">Falta de personal para el ejercicio de las actividades </t>
  </si>
  <si>
    <t xml:space="preserve">Responsable: El profesional especializado de la Dirección de IVC 
Periodicidad: cada vez que se requiera 
Propósito: Recibe las solicitudes de actuaciones ESAL
Cómo se realiza: Mediante las plataformas SAC o  Mercurio, se hace el reparto a los profesionales y se revisa la documentación.
Desviación: En el caso que la documentación este incompleta,  se subsana y una vez esto, se emite la certificación que corresponda y el Director(a) revisa y firma. 
Evidencia: Las comunicaciones, certificaciones o actos administrativos. </t>
  </si>
  <si>
    <t>Solicitar a Función Publica el estudio de cargas para la ampliación de la planta de personal en la Dirección</t>
  </si>
  <si>
    <t>Construir una base de datos con la información de los tramites para ESAL. La evidencia base de datos.</t>
  </si>
  <si>
    <t>Deficiencias en el monitoreo, seguimiento y Control de los programas</t>
  </si>
  <si>
    <t>Posibilidad de obtener una dadiva por favorecimiento de un particular o tercero con el reporte de un mayor número de estudiantes beneficiados con el servicio de transporte y alimentación escolar.</t>
  </si>
  <si>
    <t>Responsable: La Coordinadora junto con el equipo de profesionales del PAE
Periodicidad: por lo menos dos veces al año
Propósito: realiza el proceso de contratación para la interventoría del Programa PAE, conforme a los recursos disponibles;
Cómo se realiza: fijando en las obligaciones contractuales las condiciones de seguimiento y control propias del programa;
Desviación: En caso de no contar con recursos suficientes y oportunos para realizar esta contratación, se contrata un número mayor de profesionales para el equipo PAE con el fin de fortalecer y realizar la supervisión del Programa;
Evidencia: Informes mensuales de supervisión e interventoría en donde se relaciona el seguimiento desde los diferentes componentes.</t>
  </si>
  <si>
    <t>La coordinadora junto con el equipo PAE revisará y hará seguimiento a las recomendaciones dejadas en los informes de interventoría y/o supervisión y las matrices de CAPS (casos de atención prioritaria) y PQRS,  con el fin de garantizar el adecuado cumplimiento del programa y de esta actividad produce un informe de seguimiento.</t>
  </si>
  <si>
    <t>Genny Milena Padilla Reinoso</t>
  </si>
  <si>
    <t xml:space="preserve">Director Operativo </t>
  </si>
  <si>
    <t>Dirección de Cobertura</t>
  </si>
  <si>
    <t xml:space="preserve">Marcela Saenz Muñoz </t>
  </si>
  <si>
    <t xml:space="preserve">Falta de control en el cruce de la información del operador o los municipios frente a los registros del SIMAT. </t>
  </si>
  <si>
    <t>Responsable: El equipo de la interventoría del Programa PAE
Periodicidad: mensualmente
Propósito: realizar seguimiento y control de las obligaciones contractuales de cada uno de los Operadores
Cómo se realiza: en reuniones entre interventoría, operadores y equipo PAE. 
Desviación: En caso de que alguno de los Operadores no cumpla las condiciones contractuales, la Interventoría efectúa los requerimientos y acciones a las que haya lugar hasta subsanar las situaciones detectadas;
Evidencia: Actas de reunión entre la interventoría, los operadores del Programa y el equipo PAE y los informes de interventoría mensualmente.</t>
  </si>
  <si>
    <t>Verificar que en el informe de supervisión se consignen las Actas de reunión mensual entre la Secretaría de Educación, la Interventoría del Programa y los operadores. (informes de supervisión, actas de reunión mensual)</t>
  </si>
  <si>
    <t>Cobertura</t>
  </si>
  <si>
    <t>Demora en el reporte de información por parte del operador.</t>
  </si>
  <si>
    <t>Responsable: El Coordinador (a) junto con el equipo de profesionales del PAE y desde las diferentes disciplinas;
Periodicidad: mensualmente
Propósito: Hacer seguimiento a la supervisión que ejerce la Interventoría del Programa en campo;
Cómo se realiza: Realizan visitas de control a las Sedes Educativas de los municipios no certificados del Departamento
Desviación: En caso que no se puedan realizar las visitas presenciales se realizará de forma virtual enviando las comunicaciones pertinentes.
Evidencia: Actas de visitas presencial o virtual e informes de supervisión.</t>
  </si>
  <si>
    <t>Verificar  que en las actas de visita se relacionen y se sustenten las actividades propias realizadas por la Interventoría del Programa PAE. (actas de visita)</t>
  </si>
  <si>
    <t>Verificar que en los informes de pago mensuales se registre el número de raciones reales entregadas a los titulares de derecho beneficiarios del Programa PAE. (informes de pago validados)</t>
  </si>
  <si>
    <t>Asistencia Técnica</t>
  </si>
  <si>
    <t xml:space="preserve">Transferir conocimiento a las entidades públicas del Departamento y a los Cundinamarqueses a través de asesoría, capacitación y acompañamiento que permita mejorar su gestión productiva, administrativa, técnica, legal y financiera para el mejor aprovechamiento de recursos que impacten positivamente en el desarrollo del territorio.
</t>
  </si>
  <si>
    <t xml:space="preserve">Inicia con la identificación y reconocimiento de necesidades, se desarrolla mediante la gestión del conocimiento, la ejecución de asistencia técnica, la articulación Institucional con base en las competencias y funciones de las entidades; finaliza con la evaluación de resultados y la toma de acciones. 
</t>
  </si>
  <si>
    <t>Solicitar pagos no reglamentados en beneficio propio o de un tercero durante la asistencia técnica</t>
  </si>
  <si>
    <t>Desconocimiento por parte de los beneficiarios de los requisitos y características de las asistencias técnicas</t>
  </si>
  <si>
    <t>Posibilidad de recibir cualquier dádiva o beneficio a nombre propio o de terceros, por  desconocimiento de la gratuidad  por la prestacion de servicio.</t>
  </si>
  <si>
    <t>Responsable: Director de seguimiento y evaluación designa al profesional universitario encargado del proceso asistencia técnica
Periodicidad: Trimestral;
Propósito: identificar si hay denuncia sobre algun cobro relacionado con la Asistencia Técnica;
Cómo se realiza: Se solicita a la Secretaria Genetral una copia del informe trimestral sobre denuncias.
Desviación: En caso que el profesional asignado encuentre en el informe alguna denuncia referente a Asistencia Técnica la remitira a la Dependencia o Entidad para que tome las acciones correspodientes;
Evidencia: Informe trimestral de la Dirección de Atención al Ciudadano de la Secretaria General</t>
  </si>
  <si>
    <t>Se solicitará mediante correo electronico a la Dirección de Atención al Usuario de la Secretaria General el envio del informe trimestral del canal de denuncia para identificar algunas refrentes al proceso de asistencia tecnica.</t>
  </si>
  <si>
    <t>Diana Carolina Torres Castellanos</t>
  </si>
  <si>
    <t>Director Técnico de  Seguimiento y Evaluación</t>
  </si>
  <si>
    <t>Secretaría de Planeación</t>
  </si>
  <si>
    <t>Carlos Andrés Daza Beltrán</t>
  </si>
  <si>
    <t>Responsable: Director de seguimiento y evaluación designa al profesional universitario encargado del proceso asistencia técnica;
Periodicidad: Trimestral;
Propósito: dar a conocer la gratiudad de los servicios de asistencia tecnica;
Cómo se realiza: Se diseña por parte de la Secretaría de Planeación, una estrategia de medios y se publica de manera trimestral en el portal web.
Desviación: en caso que el profesional asignado no se encuentre para cargar el informe, el lider del proceso designara el responsable;
Evidencia: Estrategia de medios y portafolio de Servicios en el portal web de la gobernación.</t>
  </si>
  <si>
    <t>Diseñar e implementar una estrategia de difusión relacionada a la gratuidad de los servicios de asistencia tecnica por parte del profesional designado, la publicación se realizará con periodicidad trimestral- Como evidencia queda el cronograma de publicación y las piezas de comunicación</t>
  </si>
  <si>
    <t>Promoción del Desarrollo de Salud</t>
  </si>
  <si>
    <t>Dirigir y gestionar el Sistema General de Seguridad Social en Salud, liderando acciones transectoriales en el departamento, a través del diseño, implantación y control de una red efectiva de servicios sin barreras y humanizada, soporte de la atención primaria en salud, orientado a garantizar el acceso oportuno y efectivo a la promoción, prevención y recuperación de la salud, contribuyendo al mejoramiento de la calidad de vida de la población Cundinamarquesa.</t>
  </si>
  <si>
    <t>El proceso de Promoción del Desarrollo de Salud inicia con la identificación de las necesidades en materia de salud de la población Cundinamarquesa y finaliza en el control de los factores de riesgo y de la prestación de los servicios de salud.</t>
  </si>
  <si>
    <t>Entrega de información incompleta e incorrecta.</t>
  </si>
  <si>
    <t>Carencia de herramientas tecnológicas para el seguimiento, control y monitoreo de la gestión del trámite.</t>
  </si>
  <si>
    <t>Posibilidad de solicitar cualquier dadiva o beneficio a nombre propio o de terceros por otorgar, acelarar o dilatar el trámite en forma indebida en términos de ley y derecho de turno.</t>
  </si>
  <si>
    <t>Responsable: El profesional Universitario de la oficina asesora de participación y atención al ciudadano 
 Periodicidad: cada cuatro meses 
 Propósito: realiza seguimiento a los trámites adelantados por cada dirección de la Secretaría de salud 
 Cómo se realiza: verificando el reporte de la  ocurrencia de un posible acto de corrupción e informar a su jefe inmediato
 Desviación: En caso de que no se entregue la información se solicita vía correo institucional al referente de trámite de la dirección competente, copia al director
 Evidencia: matriz seguimiento trámites.</t>
  </si>
  <si>
    <t>Sensibilización del riesgo de corrupción del Proceso de Promoción del Desarrollo de Salud  (acta-anual)</t>
  </si>
  <si>
    <t>Diana Yamile Ramos 
Juan José Muñoz 
Natali Mosquera Narvaéz</t>
  </si>
  <si>
    <t xml:space="preserve">
Directora De Inspeccion Vigiancia Y Control 
Director Salud Publica 
Directora de Desarrollo de Servicios 
</t>
  </si>
  <si>
    <t xml:space="preserve">
Dirección De Inspeccion Vigiancia Y Control 
Dirección - Direccion Salud Publica 
Dirección de Desarrollo de Servicios </t>
  </si>
  <si>
    <t>13/03/2023</t>
  </si>
  <si>
    <t>30/11/2023</t>
  </si>
  <si>
    <t>Entrega de Información no oportuna para la gestión del trámite.</t>
  </si>
  <si>
    <t>No hay mecanismos de supervisión directa a la recepción de información para trámites.</t>
  </si>
  <si>
    <t>Responsable: El profesional Universitario de la oficina asesora de participación y atención al ciudadano 
 Periodicidad: semestral
 Propósito: Verficar la Actualización de los requisitos y costos para la gestión de trámites de cada dirección de la secretaria de salud
 Cómo se realiza: Llevando a cabo un seguimiento de la información reportada en página web de la Gobernación  y Plataforma SUIT existentes para usuarios, registrando en la matriz de seguimiento.
 Desviación: En caso de no hallar actualizada la información de trámites, se envía solicitud por correo institucional a los referente de cada dirección donde  no  se ha actualizado,  para que adelante la gestión.
 Evidencia: MATRIZ DE SEGUIMIENTO</t>
  </si>
  <si>
    <t>Solicitar ajuste de la encuesta de satisfacción de trámites del proceso de atención del usuario.  (Acta-anual)</t>
  </si>
  <si>
    <t>Responsable:
 Periodicidad:
 Propósito:
 Cómo se realiza:
 Desviación:
 Evidencia</t>
  </si>
  <si>
    <t>Gestión Contractual</t>
  </si>
  <si>
    <t>Establecer lineamientos y estándares, presta asesoría y hace seguimiento para simplificar y homogenizar las acciones que se desarrollan en las diferentes etapas del proceso contractual que se requieran para la adquisición de bienes, servicios y obras públicas que demanda el Sector Central de la Administración Pública del Departamento de Cundinamarca; así como las relacionadas con el cumplimiento de sus funciones, metas y objetivos institucionales, promoviendo el pleno cumplimiento a los principios de la función pública previstos en la Constitución política y en la Ley; de modo que, unifiquen y faciliten la aplicación adecuada de las normas y procedimientos de contratación estatal, con el fin de ejercer la función contractual dentro de los principios que regulan la actuación administrativa: selección objetiva, igualdad, transparencia, economía, celeridad, publicidad, responsabilidad, eficacia, eficiencia y buena fe.</t>
  </si>
  <si>
    <t>Inicia con la identificación de la necesidad de adquisición de bienes y servicios, se desarrolla con la contratación de los bienes, servicios y obras públicas y finaliza con la evaluación de la satisfacción de la necesidad y el cierre del expediente; para ello, se aplicará a todas las actividades relacionadas con la contratación de las dependencias del Sector Central de la Administración Pública de Cundinamarca y será de obligatoria observancia.</t>
  </si>
  <si>
    <t>Elaboración de documentos previos y  pliegos de condiciones elaborado por personal que no cuenta con el conocimeinto para establecer los requisitos del proceso contractual.</t>
  </si>
  <si>
    <t>Elaboración de pliegos de condiciones por parte de los equipos estructuradores, con requisitos que favorezcan a un posible contratista u oferente.</t>
  </si>
  <si>
    <t>Posibilidad de recibir o solicitar cualquier dádiva a nombre propio o de un tercero, para favorecer a un proponente en la adjudicación de un contrato</t>
  </si>
  <si>
    <t>Probable</t>
  </si>
  <si>
    <t>Responsable: El director de contratación
Periodicidad: de manera permanente 
Propósito: Garantiza los principios de la contratación estatal 
Cómo se realiza: asesorando a las secretarías y entidades del nivel central en la estructuración de los procesos contractuales, con mesas de trabajo en las intervienen los equipos estructuradores;
Desviación: la secretaria de despacho verifica que todos los procesos contractuales radicados para revisión cuenten con concepto precontractual y sean estudiados en comité según decreto 015 de 2017, de lo contrario informa al director para requerir al abogado,
 Evidencia: conceptos de los abogados y actas de comite de contratación donde se deja constancia de las mesas técnicas realizadas.</t>
  </si>
  <si>
    <t>Creación y puesta en funcionamiento de la escuela de compra pública de cundinamarca, vinculando a los procesos de formación a funcionarios, contratistas y proveedores.</t>
  </si>
  <si>
    <t>Juan Carlos Gómez</t>
  </si>
  <si>
    <t>Director</t>
  </si>
  <si>
    <t>Dirección de Contratación</t>
  </si>
  <si>
    <t>Realizar seguimiento cuatrimestral al plan de formación de la escuela de compra pública.</t>
  </si>
  <si>
    <t>Recibo a satisfacción y/o pago de objetos contractuales que no corresponden a las especificaciones técnicas exigidas o no fueron ejecutados</t>
  </si>
  <si>
    <t>Omisión del supervisor o de los encargados del seguimiento de verificar las obligaciones en el contrato para el cumplimiento del objeto contractual y su alcance para darlos por recibidos y ordenar su pago.</t>
  </si>
  <si>
    <t>Posibilidad de recibir o solicitar cualquier dádiva a nombre propio o de terceros, para favorecer al contratista frente a la omsión o retraso en las obligaciones contractuales o poscontractuales.</t>
  </si>
  <si>
    <t>Responsable: El director de contratación
Periodicidad: de manera permanente
Propósito: realiza seguimiento a la ejecución contractual, adiciones, modificaciones y prórrogas radicadas por las dependencias de la Entidad;
Cómo se realiza: a través del aplicativo supervisa y del estudio de las solucitudes radicadas;
Desviación: se realiza verificación de los contratos clasificados en riesgo de incumplimiento medio y alto evaluado por los supervisores y se generan alertas para hacer seguimiento especifico, con las adiciones, modificaciones y prorrogas la secretaria de despacho verifica que cuente con concepto precontractual y de lo contrario informa al director para rrequerir al abogado;
Evidencia: informe de supervisa y concepto de la viabilidad.</t>
  </si>
  <si>
    <t>Realizar inventario de los procesos contractuales publicados en secop II con un muestreo de al menos el 2% por cuatrimestre de expedientes verificando la completitud del expediente contractual.</t>
  </si>
  <si>
    <t>Realizar seguimiento a la ejecución contractual a travez del aplicativo supervisa, identificando y haciendo seguimiento a los contratos y convenios clasificados en riesgo alto de incumplimiento.</t>
  </si>
  <si>
    <t>Investigaciones penales, disciplinarias y fiscales</t>
  </si>
  <si>
    <t>Gestión Financiera</t>
  </si>
  <si>
    <t>Administrar los recursos públicos financieros para asegurar el cumplimiento de los objetivos del Plan de Desarrollo del Departamento mediante la financiación de los planes, programas y proyectos, suministrando información oportuna, veraz y confiable para la toma de decisiones.</t>
  </si>
  <si>
    <t>Inicia con la planificación del presupuesto del Departamento de cada vigencia y termina con los estados financieros consolidados del Departamento bajo las normas legales vigentes.
 Este proceso aplica y se desarrolla en todas las Secretarías. Lo integran Ordenadores de Gasto, funcionarios enlace de presupuesto de cada Secretaría y Direcciones Administrativas y Financieras de Salud y Educación.</t>
  </si>
  <si>
    <t>Omitir intencionalmente la normatividad de la distribución especifica de los recursos.</t>
  </si>
  <si>
    <t>Distribución diferente del recudo de acuerdo a la normatividad vigente</t>
  </si>
  <si>
    <t>Posibilidad de recibir cualquier dádiva o beneficio a nombre propio o de terceros para que al distribuir el recaudo se haga una destinación especifica diferente, con fines de favorecer otros sectores.</t>
  </si>
  <si>
    <t>Responsable: Director financiero de Tesorería
Periodicidad: Mensual
Propósito: Adelantar la verificación del diligenciamiento de la matriz de control (SAP), diseñada para asignar las destinaciones específicas de cada renta, de acuerdo con los porcentajes establecidos en la norma , atendiendo la dinámica de cada renta para minimizar o imposibilitar cualquier cambio de destinación de los recursos.
Cómo se realiza:  Contrastando el extracto bancario con el cargue en el aplicativo SAP y la normatividad vigente
Desviación: Si se encontran desviaciones desde el aplicativo SAP se generan alertas en caso de no cumplir con los requisitos de eficacia.
Evidencia: Pantallazo del cargue en SAP junto con extracto bancario.</t>
  </si>
  <si>
    <t>Responsable: Director financiero de Tesorería Periodicidad: Mensual Propósito: Adelantar la verificación del diligenciamiento de la matriz de control (SAP), diseñada para asignar las destinaciones específicas de cada renta, de acuerdo con los porcentajes establecidos en la norma , atendiendo la dinámica de cada renta para minimizar o imposibilitar cualquier cambio de destinación de los recursos. Cómo se realiza: Contrastando el extracto bancario con el cargue en el aplicativo SAP y la normatividad vigente Desviación: Si se encontran desviaciones desde el aplicativo SAP se generan alertas en caso de no cumplir con los requisitos de eficacia.  Evidencia: Pantallazo del cargue en SAP junto con extracto bancario.</t>
  </si>
  <si>
    <t>Luis Armando Rojas Quevedo</t>
  </si>
  <si>
    <t>Director Financiero</t>
  </si>
  <si>
    <t>Dirección de Tesorería</t>
  </si>
  <si>
    <t>Selección subjetiva de las entidades bancarias sin tener presente la solidez, calificación y respaldo al momento de aperturar las cuentas.</t>
  </si>
  <si>
    <t>Seleccionar a la entidad bancaria sin tener en cuenta, si su oferta de tasas de interés es la de mayor rentabilidad para la Entidad.</t>
  </si>
  <si>
    <t>Posibilidad de recibir cualquier dádiva o beneficio a nombre propio o de terceros para favorecer a una entidad bancaria con la apertura de cuentas o inversiones.</t>
  </si>
  <si>
    <t>Responsable: Director Financiero de Tesorería
Periodicidad: Anual
Propósito: Verificar las condiciones de las entidades financieras con calificación de riesgo de AAA Y AA+, para la apertura de cuentas o realizar cualquier inversión
Cómo se realiza: Analizando las calificaciones de riesgo que obtienen las entidades finanancieras
Desviación: En caso de que la entidad no tenga una calificación con alguna entidad reconocida en el sistema financiero colombiano, será excluida de tener cuentas o inversiones con el Departamento de Cundinamarca.
Evidencia: Calificaciones anuales de riesgo</t>
  </si>
  <si>
    <t>Responsable: Director Financiero de Tesorería Periodicidad: Anual Propósito: Verificar las condiciones de las entidades financieras con calificación de riesgo de AAA Y AA+, para la apertura de cuentas o realizar cualquier inversión Cómo se realiza: Analizando las calificaciones de riesgo que obtienen las entidades finanancieras Desviación: En caso de que la entidad no tenga una calificación con alguna entidad reconocida en el sistema financiero colombiano, será excluida de tener cuentas o inversiones con el Departamento de Cundinamarca.  Evidencia: Calificaciones anuales de riesgo</t>
  </si>
  <si>
    <t>Permitir influencias políticas y particulares</t>
  </si>
  <si>
    <t xml:space="preserve">Responsable: Director Financiero de Tesorería 
Periodicidad: Semestral
Propósito: Verificar el cumplimiento de procedimientos y socializar la normatividad vigente. 
Cómo se realiza: Con la socialización y apropiación de la guía de pagos y el procedimeinto de giros cargados en el sistema Isolución.
Desviación: En caso de no contar con el equipo completo se agendará en otra fecha con el objetivo de incluir la totalidad del grupo de giros de la Dirección de Tesorería.
Evidencia: Correos electrónicos, y fotos de la socialización del procedimiento de giros y la Guía de pagos </t>
  </si>
  <si>
    <t>Responsable: Director Financiero de Tesorería Periodicidad: Semestral Propósito: Verificar el cumplimiento de procedimientos y socializar la normatividad vigente. Cómo se realiza: Con la socialización y apropiación de la guía de pagos y el procedimeinto de giros cargados en el sistema Isolución. Desviación: En caso de no contar con el equipo completo se agendará en otra fecha con el objetivo de incluir la totalidad del grupo de giros de la Dirección de Tesorería. Evidencia: Correos electrónicos, y fotos de la socialización del procedimiento de giros y la Guía de pagos</t>
  </si>
  <si>
    <t>Incumplimiento de la normatividad y procedimientos vigentes</t>
  </si>
  <si>
    <t>No llevar inventario ni realizar seguimiento a las cuentas de ahorros y corrientes del Departamento.</t>
  </si>
  <si>
    <t>Comunicaciones</t>
  </si>
  <si>
    <t xml:space="preserve">Garantizar la oportiunidad y veracidad de la información que se pública en los diferentes medios de comunicación externos con los que cuenta la entidad respecto a la gestión institucional, planes, programas, proyectos, gestión y avance del plan de desarrollo departamental promoviendo así, el fortalecimiento de la imagen del departamento.  </t>
  </si>
  <si>
    <r>
      <rPr>
        <sz val="11"/>
        <color theme="0"/>
        <rFont val="Arial Narrow"/>
        <family val="2"/>
      </rPr>
      <t xml:space="preserve">Incia con la identificación de la necesidad de publicar información externa, se desarrolla con el diseño de contenido y envío de solicitud de  acompañamiento técnico (revisión y aprobación) de la Secretaría de Prensa y Comunicaciones y finaliza con la publicación en los medios de comunicación externos como  lo son: Programa de televisión – “Cundinamarca Región Que Progresa”, boletín de prensa, publicaciones especiales, portal web </t>
    </r>
    <r>
      <rPr>
        <u/>
        <sz val="11"/>
        <color theme="0"/>
        <rFont val="Arial Narrow"/>
        <family val="2"/>
      </rPr>
      <t>www.cundinamarca.gov.co</t>
    </r>
    <r>
      <rPr>
        <sz val="11"/>
        <color theme="0"/>
        <rFont val="Arial Narrow"/>
        <family val="2"/>
      </rPr>
      <t xml:space="preserve">, redes sociales, streaming, desarrollo gráfico y audiovisual y emisora de radio “El Dorado Radio”.
</t>
    </r>
  </si>
  <si>
    <t xml:space="preserve">Manipulación indebida de las fuentes de información con destino a los cuidadanos. </t>
  </si>
  <si>
    <t xml:space="preserve">Manipulación indebida de los canales de comunicación externos reconocidos por la entidad. </t>
  </si>
  <si>
    <t>Posibilidad de recibir dádivas o algún beneficio a nombre propio o de terceros para la alteración o no publicación de información de interes dirijida a la cuidadania respecto programas, proyectos, avance del plan de desarrollo departamental y gestión institucional.</t>
  </si>
  <si>
    <t xml:space="preserve">Responsable: Funcionario y/o contratista designado por el Secretarío de Prensa y Comunicaciones.
Periodicidad: Trimestral 
Propósito: Verificar la frecuencia, oportunidad y veracidad de la información que se publica a través de los medios de comunicación externos reconocidos por la entidad.
Cómo se realiza: A través de la revisión periódica del formato E-CO-FR-014 Control de Solicitudes. 
Desviación: En caso de evidenciar errores en el diligenciamiento del formato por parte del funcionario y/o contratista encargado se solicitará su revisión y posterior modificación.
Evidencia: Acta de reunión </t>
  </si>
  <si>
    <t>El funcionario delegado en la Secretaría de Prensa y Comunicaciones realiza la revisión mensual al formato E-CO-FR-014 Control de Solicitudes y el resultado será socializado a través de correo electrónico al despacho de la secretaría.</t>
  </si>
  <si>
    <t>Jairo Cesar Ledesma Bernal</t>
  </si>
  <si>
    <t>Asesor Secretaría de Prensa</t>
  </si>
  <si>
    <t>Secretaría de Prensa</t>
  </si>
  <si>
    <t>Linna Esperanza Chaparro</t>
  </si>
  <si>
    <t>29 de julio de 2022</t>
  </si>
  <si>
    <t>31 de Diciembre de 2022</t>
  </si>
  <si>
    <t xml:space="preserve">Responsable: Funcionarios y/o contratistas encargados de prestar asistencia técnica en la Secretaría de Prensa y Comunicaciones.
Periodicidad: Trimestral.
Propósito: Socializar la persepción que tienen las personas atendidas a través de asistencia técnica y si se cumplió con el proposito de la misma. 
Cómo se realiza: A través de la socialización del informe de asistencia técnica. 
Desviación: En caso de no obtener el insumo para la elaboración del informe, se reitera la importancia de aplicacación de la encuesta de satisfacción por parte de los funcionarios encargados de realizar la asistencia técnica en la Secretaría de Prensa y Comunicaciones. 
Evidencia: Acta de reunión y/o correo electrónico de socialización del informe de resultados. </t>
  </si>
  <si>
    <t>Direccionamiento Estratégico y Articulación Gerencial</t>
  </si>
  <si>
    <t>Orientar y articular el desarrollo integral del departamento de Cundinamarca, a través de la formulación, ejecución, seguimiento y evaluación de políticas públicas, planes, programas y proyectos, para lograr el cumplimiento de la misión, visión y objetivos organizacionales con criterios de eficiencia, calidad y resultado.</t>
  </si>
  <si>
    <t>Inicia con la formulación del Plan de Desarrollo Departamental, el ciclo de políticas públicas, la planificación territorial, la priorización de los recursos de inversión, se desarrolla mediante su ejecución, control, seguimiento y termina con la rendición de cuentas a los grupos de interés.</t>
  </si>
  <si>
    <t>Influencia de terceros para aprobación de políticas, planes, programas y proyectos.</t>
  </si>
  <si>
    <t>Falencia en el funcionamiento de los sistemas de planeación y control</t>
  </si>
  <si>
    <t>Posibilidad de recibir o solicitar cualquier dádiva o beneficio a nombre propio o de terceros,  en el direccionamiento para la formulación, ejecución, seguimiento y evaluación de políticas públicas, planes, programas y proyectos</t>
  </si>
  <si>
    <t>Responsable: Director de Seguimiento y Evaluación
Periodicidad: Trimestral
Propósito: Garantizar el acceso a la información de avance del Plan de Desarrollo Departamental
Cómo se realiza: Trimestralmente la Directora de Seguimiento y Evaluación realiza la revisión y publicación de la presentación de seguimiento al Plan de Desarrollo Departamental.
Desviación: En caso de que la directora de seguimiento y evaluación no realice la publicación del informe, lo solicitará el profesional designado por el director de Seguimiento y Evaluación,  previo visto bueno del director.
Evidencia: Documento Presentación de seguimiento al Plan de Desarrrollo Departamental y soporte de publicación.</t>
  </si>
  <si>
    <t>El Secretarío de Planeación o el director de seguimiento y evaluación realizarán de manera trimestral una reunión de monitoreo a la información reportada en el sistema de seguimiento al Plan de Desarrollo Departamental a una entidad escogida de forma aleatoria.</t>
  </si>
  <si>
    <t>Director de Seguimiento y Evaluación</t>
  </si>
  <si>
    <t xml:space="preserve">Desactualización de normas y requisitos </t>
  </si>
  <si>
    <t>Responsable: Director Infraestructura datos espaciales y estadísticos
Periodicidad: A demanda, Al menos una vez en el año
Propósito:De acuerdo con las posibilidades,  técnicas, económicas y logísticas, la disponibilidad y suministro de datos, proveer  información oficial a través de :  tableros de control mapas, cuadros con datos estadísticos, entre otros y demás información publicada en el  geoportal para consulta  que permita la toma decisiones informadas evitando manipulación de la información. 
Cómo se realiza: La dirección de infraestructura y datos epaciales generará  productos requeridos por las entidades y dependencias de la entidad  y los dispondrá en el geoportal de la Gobernación para  establecer una línea base  y para hacer un seguimiento de los cambios ocurridos en el tiempo de  datos e información importantes para la toma decisiones y hacer los ajustes correspondientes de manera articulada con las entidades o dependencias responsables.
Desviación:Generación de información errada con base en los datos suministrados por las entidades 
Evidencia: Productos generados dispuestos en el geoportal para consulta general de los usuarios interesados y de los entregados a las entidades y dependencias para estructurar sus proyectos y soporte de publicación</t>
  </si>
  <si>
    <t>Compartir (acuerdo contractual)</t>
  </si>
  <si>
    <t>El Director de Infraestructura y Datos Espaciales, debe llevar control de las solicitudes presentadas por las dependencias en cuanto a datos e información suministrada versus la producida a partir de la entregada</t>
  </si>
  <si>
    <t>Juan Ricardo Mozo Zapata</t>
  </si>
  <si>
    <t>Director Infraestructura datos espaciales y estadísticos}</t>
  </si>
  <si>
    <t xml:space="preserve">Falencia en el funcionamiento de los sistemas de planeación y control
</t>
  </si>
  <si>
    <t xml:space="preserve">Responsable: Director de Gestión de la Inversión 
Periodicidad:  A demanda, al menos una vez en el año
Propósito: Garantizar el cumplimiento de los requisitos definidos por el Sistema General de Regalías para la formulación presentación vialización priorización y aprobación de proyectos según normatividad vigente
Cómo se realiza: Cada vez que las entidades y dependencias del Departamento de Cundinamarca y las entidades territoriales soliciten asistencia técnica para la formulación presentación vialización priorización y aprobación de proyectos del sistema general de regalías se verificará el cumplimiento de los requisitos definidos en la normatividad vigente
Desviación: En caso de no cumplimiento de los requisitos definidos por el sistema general de regalías para la formulación presentación vialización priorización y aprobación de proyectos. El Director de Gestión de la Inversión, realizará observaciones conforme la normatividad legal vigente. 
Evidencia: Ficha de revisión de requisitos según la normatividad vigente, actas de mesas de trabajo de la actualización de normatividad SGR y matriz de avance de proyectos en formulación </t>
  </si>
  <si>
    <t xml:space="preserve">El Director de Gestión de la Inversión,  Revisará trimestralmente en la página definida por el Departamento Nacional de Planeación DNP https://www.sgr.gov.co/Normativa.aspx   la actualización de la normatividad o creación de nuevas normas que rijan el sistema general de regalías
Revisar trimestralmente el estado de avance de los proyectos a financiar con recursos SGR en proceso de formulación
</t>
  </si>
  <si>
    <t>Rusvel Jainer Nieto Molina</t>
  </si>
  <si>
    <t>Director Dirección Gestión de la Inversión</t>
  </si>
  <si>
    <t>Responsable: Profesional universitario encargado del proceso asistencia , adscrito a la Dirección Estudios Económicos Políticas Publicas 
 Periodicidad: Semestral
 Propósito: Mitigar la Posibilidad de recibir o solicitar cualquier dádiva o beneficio a nombre propio o de terceros, en el direccionamiento para la agenda pública, formulación implementación monitoreo y evaluación de políticas públicas del departamento 
 Cómo se realiza: Por medio de capacitación y asistencias técnicas se formara y orientara a los líderes de política publica para mitigar dicho riesgo logrando así llevar acabo la ejecución del ciclo de políticas públicas con coherencia integridad y legitimidad 
 Desviación: En caso de no lograr impacto por medio de la asistencia tecnica y capacitacion en el ciclo de políticas públicas se escalara al ente rector CODEPS y la asamblea general
 Evidencia: Informe de asistencia técnicas y en el plan de asistencias técnicas como evidencia de cada una de las capacitaciones y que incluya el número de lideres de políticas formados  y acciones llevadas acabo por medio de la dirección</t>
  </si>
  <si>
    <t>Por medio de circular y oficio se citara a los municipios y entidades del departamento líderes en Politica publica, con el fin de capacitar y orientar en el ciclo de políticas publicas esto para construir una Politica publica integral y coherente a las necesidades del municipio y entidades del departamento</t>
  </si>
  <si>
    <t>Cristian Chavez Salas</t>
  </si>
  <si>
    <t>Director de Estudios Económicos y Políticas Públicas</t>
  </si>
  <si>
    <t xml:space="preserve">Responsable: Director de Finanzas Públicas
Periodicidad: A demanda, al menos una vez al año
Propósito:Garantizar la adecuada programación y ejecución de los recursos públicos definidos en el presupuesto departamental de cada vigencia.
Cómo se realiza: Cada vez que llega un proyecto departamental o específico, a través de la plataforma Bizagi, para control posterior se verifica por parte de los profesionales del equipo de Banco de Proyectos delegados por el Director de Finanzas Públicas el cumplimiento del lleno de los requisitos generales y específicos, definidos en el Manual de funcionamiento del Banco departamental de proyectos, con los cuales cada proyecto fue viabilizado sectorialmente. 
Desviación: En caso de que alguno de los proyectos no cumpla con los requisitos para ser registrados en Banco departamental no podrá seguir con el proceso de aprobación y registro y por lo tanto será devuelto al viabilizador y de este al formulador para los ajustes respectivos.
Evidencia: 1.Certificaciones de registro del proyecto en banco expedidas por la plataforma Bizagi, 2. Reporte de los proyectos devueltos de control posterior y de aprobació
</t>
  </si>
  <si>
    <t xml:space="preserve">El Director de Finanzas Públicas semestralmente revisará la necesidad de actualizar los Actos Administrativos con los cuales las entidades sectoriales del departamento definen los requisitos para la presentación, evaluación y viabilidad de proyectos de inversión pública, previo registro en Banco Departamental. Evidencia: Acto administrativo actualizado </t>
  </si>
  <si>
    <t>Germán Rodríguez Gil</t>
  </si>
  <si>
    <t>Director de Finanzas Públicas</t>
  </si>
  <si>
    <t>Gestión Documental</t>
  </si>
  <si>
    <t>Administrar el Sistema de Gestión Documental del sector central por medio de la planeación, conservación y custodia de los documentos de acuerdo a la normatividad y el ciclo vital de los documentos, asegurando el control, acceso y la disponibilidad de la información para usuarios y demás partes interesadas.</t>
  </si>
  <si>
    <t>El proceso de Gestión Documental de la Gobernación inicia con la producción de los documentos, continua con la radicación, gestión y tramité, culminando con la disposición final, según lo establecido en las Tablas de Retención Documental - TRD.</t>
  </si>
  <si>
    <t>Intencionalidad en la manipulación de los documentos que se encuentran bajo custodia y administración en los archivos de gestión y archivo central.</t>
  </si>
  <si>
    <t>Manipulación en la custodia de los archivos que permita ocultar, manipular o eliminar información que se encuentre bajo custodia y administración en los archivos de gestión y archivo central.</t>
  </si>
  <si>
    <t>Posibilidad de recibir cualquier dádiva o beneficio a nombre propio o de terceros, para ocultar, manipular o eliminar información que se encuentre bajo custodia y administración en los archivos de gestión y archivo central.</t>
  </si>
  <si>
    <t>Los profesionales de la Dirección de Gestión Documental realizan asistencia técnica al menos una vez al año o cuando lo solicite la entidad interesada en realizar la transferencia documental, con el fin de verificar el cumplimiento de la política de gestión documental, el resultado de dicha validación queda consignado en el formato A-GD-FR-011 (Evidencia: Acta de verificación aplicación TRD). En caso de que no se cumpla con lo establecido, se dejan observaciones para subsanar y la entidad debe informar cuando ya cumpla con los requisitos de la guía.</t>
  </si>
  <si>
    <t>Se reprogramara en el trimestre siguiente la visita de seguimiento con el fin de garantizar la asistencia técnica al menos una vez por año cada dependencia con el fin de promover y garantizar la preservación de la memoria institucional de la Gobernación de Cundinamarca</t>
  </si>
  <si>
    <t>John Alexis Castro Sierra</t>
  </si>
  <si>
    <t xml:space="preserve">Tecnico </t>
  </si>
  <si>
    <t>Martha Elena Rodriguez Bello</t>
  </si>
  <si>
    <t>Atención al Usuario</t>
  </si>
  <si>
    <t>Recepcionar, radicar, direccionar y orientar, las comunicaciones oficiales externas recibidas (Peticiones, Quejas, Reclamos, Sugerencias, Denuncias y Felicitaciones -PQRSDF), presentadas por los Usuarios de la Gobernación de Cundinamarca, a través del canal presencial, virtual y teléfonico para que cada dependencia trámite y de contestación a las solicitudes de manera adecuada, transparante, efectiva en los términos de ley establecidos y posterior evaluación de la oportunidad en la respuesta y la satsfacción de los usuarios</t>
  </si>
  <si>
    <t>Inicia con la recepción de las solicitudes realizadas por los usuarios, a través del canal presencial, virtual y telefónico, se direcciona a las dependencias del Sector central de acuerdo con su competencia para su contestación en tiempos de ley finalizando con la medición, análisis y socialización de los resultados a cada Secretaría del indicador de satisfacción de los usuarios y del indicador de oportunidad en la respuesta PQRSDF, para generar estrategias y toma de decisiones. Para el indicador de oportunidad se genera seguimiento y control a las entidades del nivel central, identificando el incumplimiento de respuesta, de conformidad con la ley.</t>
  </si>
  <si>
    <t>Omitir y/o alterar la verificación de requisitos y criterios establecidos en la actividad de radicación de las comunicaciones oficiales externas y solicitudes  de los Usuarios de la Gobernación de Cundinamarca</t>
  </si>
  <si>
    <t>Manipulación indebida de la documentación aportada por el usuario ante la Gobernación de Cundinamarca.</t>
  </si>
  <si>
    <t>Posibilidad de recibir cualquier dádiva o beneficio a nombre propio o de terceros para realizar la radicación y direccionamiento  de las comunicaciones externas recibidas, sin el cumplimiento de los requisitos establecidos para la recepción de las mismas.</t>
  </si>
  <si>
    <r>
      <t>Responsable: Profesional universitario o contratista delegado de la  Dirección de Atención al Usuario 
Periodicidad:  mensual
Propósito: Mitigar la probabilidad de direccionamiento errado y sin el cumplimiento de los requisitos minimos de radicación de las comunicaciones oficialies externas y solicitudes de los usuarios de la Gobernación de Cundinamarca, en el sistema de gestion documental mercurio.
Cómo se realiza: selección de la información para la verificación del debido enrutamiento de las comunicaciones oficiales externas y solicitudes radicadas por los usuarios de la Gobernación de Cundinamarca,  en el sistema de gestion documental mercurio.
Desviación</t>
    </r>
    <r>
      <rPr>
        <sz val="9"/>
        <color rgb="FFFF0000"/>
        <rFont val="Arial Narrow"/>
        <family val="2"/>
      </rPr>
      <t xml:space="preserve">: </t>
    </r>
    <r>
      <rPr>
        <sz val="9"/>
        <color theme="1"/>
        <rFont val="Arial Narrow"/>
        <family val="2"/>
      </rPr>
      <t xml:space="preserve">Corrección inmediata del enrutamiento de las comunicaciones.
Evidencia: Planilla en exce (drive) e Informe mensual del debido enrutamiento de las comunicaciones oficiales externas. Publicacion del indicador en el SIGC Isolucion </t>
    </r>
  </si>
  <si>
    <r>
      <t>1. E</t>
    </r>
    <r>
      <rPr>
        <sz val="11"/>
        <rFont val="Arial Narrow"/>
        <family val="2"/>
      </rPr>
      <t xml:space="preserve">l Profesional universitario de planta  o contratista delegado por el director  de atención al usuario solicitará a la Secretaria TIC, S el reporte mensual de auditoria de los usuarios con perfil de radicadores en el sistema de gestion documental mercurio asignados a los diferentes canales a traves de  los cuales se registran  las comunicaiones oficiales externas recibidas. 2. El profesional Universitario de planta  o contratista asignado por el Director  de atención al usuario elaborará informe mensual , detallando  el comportamiento por radicador del debido direccionamiento y  publicación de imagenes. 3. La Direccion de Atencion al Usuario generará circular normativa estableciendo los lineamientos para la elaboracion de la ficha técnica , y demás actividades encaminadas a la elaboración y  registro en el SIGC , del indicador de comunicaciones oficiales externas recibidas por parte de cada una de las áreas que estan habilitadas para la radicación de PQRSDF  y demás comunicados. (Ventanillas presenciales  de la Secretaria de Hacienda, Transporte y movilidad, despacho del Gobernados,  y demás canales como los virtuales y de ser el caso el telefónico. 4.  El  profesional universitario de planta o contratista delegado por el Director de atencion al usuario elaborará mensualmente  informe detallado al seguimiento del  correcto direccionaniento  de las comunicaciones oficiales recibidas,  consolidando los resultados de la gestión realizada  y registrada en planillas de control .                     
</t>
    </r>
    <r>
      <rPr>
        <sz val="11"/>
        <color theme="1"/>
        <rFont val="Arial Narrow"/>
        <family val="2"/>
      </rPr>
      <t xml:space="preserve">
</t>
    </r>
    <r>
      <rPr>
        <sz val="11"/>
        <rFont val="Arial Narrow"/>
        <family val="2"/>
      </rPr>
      <t xml:space="preserve"> 
</t>
    </r>
    <r>
      <rPr>
        <sz val="11"/>
        <color rgb="FFFF0000"/>
        <rFont val="Arial Narrow"/>
        <family val="2"/>
      </rPr>
      <t xml:space="preserve">
</t>
    </r>
    <r>
      <rPr>
        <sz val="11"/>
        <color theme="1"/>
        <rFont val="Arial Narrow"/>
        <family val="2"/>
      </rPr>
      <t xml:space="preserve">
</t>
    </r>
  </si>
  <si>
    <r>
      <t xml:space="preserve"> </t>
    </r>
    <r>
      <rPr>
        <sz val="11"/>
        <color theme="1"/>
        <rFont val="Arial Narrow"/>
        <family val="2"/>
      </rPr>
      <t>CRISTOBAL SIERRA</t>
    </r>
    <r>
      <rPr>
        <sz val="11"/>
        <color rgb="FFFF0000"/>
        <rFont val="Arial Narrow"/>
        <family val="2"/>
      </rPr>
      <t xml:space="preserve"> </t>
    </r>
  </si>
  <si>
    <t>Director de Atención al Usuario</t>
  </si>
  <si>
    <t>Secretaría General - Dirección de Atención al Usuario</t>
  </si>
  <si>
    <t>Director de Atención al Usuario
Cristóbal Sierra Sierra</t>
  </si>
  <si>
    <t>1.31/12/2023
2.31/12/2023
3. 15/05/2023
4. 31/12/2023</t>
  </si>
  <si>
    <t xml:space="preserve">1. El Profesional universitario de planta asignado por la Subdirección de Atención al Contribuyente de la Secretaría de Hacienda, deberá solicitar a la Secretaria TIC, S el reporte mensual de auditoria de los usuarios con perfil de radicadores en el sistema de gestión documental mercurio, asignados a los diferentes canales a través de  los cuales se registran  las comunicaciones oficiales externas recibidas. 2. El profesional Universitario de planta asignado por el Subdirector de Atención al Contribuyente elaborara informe mensual , detallando el comportamiento por radicador del debido direccionamiento y  publicación de imágenes, dando cumplimiento a las directrices establecidas por la Dirección de atención al usuario. 3. El profesional universitario de planta asignado por el Subdirector de Atención al Contribuyente,  elaborará informe mensual relacionando el seguimiento del  correcto direccionamiento  de las comunicaciones oficiales recibidas,  consolidando los resultados de la gestión realizada  y registrada en planillas de control. 4. El profesional universitario de planta asignado por el Subdirector de Atención al Contribuyente, estructurará y Formulará el  indicador de  comunicaciones oficiales externas recibidas dando cumplimiento a las directrices generadas por la Dirección de Atención al Usuario.                   
</t>
  </si>
  <si>
    <t>Stefany Brausin Vega</t>
  </si>
  <si>
    <t>Subdirección de Atención al Contribuyente de la Dirección de Rentas y Gestión Tributaria de la Secretaría de Hacienda</t>
  </si>
  <si>
    <t>Carlos Arturo Ballesteros Guzmán - Subdirector de Atención al Contribuyente.</t>
  </si>
  <si>
    <t>1.31/12/2023
2.31/12/2023
3. 31/12/2023
4. 31/05/2023</t>
  </si>
  <si>
    <t xml:space="preserve">1. El Profesional universitario de planta  o contratista delegado por  el  Secretario de Transporte y Movilidad    deberá solicitar a la Secretaria TIC, S el reporte mensual de auditoria de los usuarios con perfil de radicadores en el sistema de gestión documental mercurio asignados a los diferentes canales a través de  los cuales se registran  las comunicaciones oficiales externas recibidas.2. El profesional Universitario de planta  o contratista asignado por el Secretario de Transporte y Movilidad,  elaborará informe mensual ,  detallando el comportamiento por radicador del debido direccionamiento y  publicación de imágenes, dando cumplimiento a las directrices establecidas por la Dirección de atención al usuario. 3. El profesional Universitario o Contratista asignado por el Secretaria de Transporte y Movilidad,   elaborará informe mensual relacionando el  seguimiento del  correcto direccionamiento  de las comunicaciones oficiales recibidas,  consolidando los resultados de la gestión realizada  y registrada en planillas de control. 4. El profesional Universitario o Contratista asignado por el Secretario de Transporte y Movilidad, estructurará y Formulará el  indicador de  comunicaciones oficiales externas recibidas dando cumplimiento a las directrices generadas por la Dirección de Atención al Usuario.                   
</t>
  </si>
  <si>
    <t>Deyanira Herran Barona /Zareth Orozco Espinosa</t>
  </si>
  <si>
    <t>Profesional Universitario/ Técnico Operativo</t>
  </si>
  <si>
    <t>Secretaria de Transporte y Movilidad</t>
  </si>
  <si>
    <t>Jorge Alberto Godoy Lozano</t>
  </si>
  <si>
    <t xml:space="preserve">1. El Profesional universitario de planta  o contratista delegado por el Secretario Privado   deberá solicitar a la Secretaria TIC, S el reporte mensual de auditoria de los usuarios con perfil de radicadores en el sistema de gestión documental mercurio asignados a los diferentes canales a través de  los cuales se registran  las comunicaciones oficiales externas recibidas. 2. El profesional Universitario de planta  o contratista asignado por el Secretario Privado elaborará informe mensual , detallando el  comportamiento por radicador del debido direccionamiento y  publicación de imágenes, dando cumplimiento a las directrices establecidas por la Dirección de atención al usuario.                                                                                                                                            3.  El profesional Universitario asignado por el Secretario Privado  elaborará mensualmente informe  relacionando al seguimiento del  correcto direccionamiento  de las comunicaciones oficiales recibidas,  consolidando los resultados de la gestión realizada  y registrada en planillas de control  realizada durante el mes.                                                                          4.El profesional Universitario asignado por el Secretario Privado, estructurará y formulará el indicador de  comunicaciones oficiales externas recibidas dando cumplimiento a las directrices generadas por la Dirección de Atención al Usuario.                   
</t>
  </si>
  <si>
    <t>Walter José Reyes Vigot</t>
  </si>
  <si>
    <t>Asesor</t>
  </si>
  <si>
    <t>Secretaria Privada - Despacho del Gobernador</t>
  </si>
  <si>
    <t>Carlos Guillermo Granados Palacio</t>
  </si>
  <si>
    <t xml:space="preserve">1. El Profesional universitario de planta  o contratista delegado por la Secretaría de Educación deberá solicitar a la Secretaria TIC, S el reporte mensual de auditoria de los usuarios con perfil de radicadores en el sistema de gestión documental mercurio, SAC, asignados a los diferentes canales a través de  los cuales se registran  las comunicaciones oficiales externas recibidas.  2. El profesional Universitario de planta  o contratista asignado por la Secretaría de Educación elaborará informe mensual, relacionando el comportamiento por radicador del debido direccionamiento y  publicación de imágenes, dando cumplimiento a las directrices establecidas por la Dirección de atención al usuario. 3. El profesional universitario de planta o contratista asignado por la Secretaria de Educación elaborará mensualmente  informe detallado al seguimiento del  correcto direccionamiento  de las comunicaciones oficiales recibidas,  consolidando los resultados de la gestión realizada  y registrada en planillas de control .                                                                4. El profesional universitario de planta o contratista asignado por la Secretaria de Educación , estructurará y formulará el  indicador de  comunicaciones oficiales externas recibidas dando cumplimiento a las directrices generadas por la Dirección de Atención al Usuario.                   
</t>
  </si>
  <si>
    <t>Aura Yamile Lizarazo Neira / Lyda Julieth Castiblanco Mora</t>
  </si>
  <si>
    <t>Profesional Universitario/ Especializado</t>
  </si>
  <si>
    <t>Secretaria de Educación</t>
  </si>
  <si>
    <t>Lisbeth Marcela Saenz Muñoz</t>
  </si>
  <si>
    <t>Integración Regional</t>
  </si>
  <si>
    <t>Promover los procesos de integración regional en Cundinamarca, en el marco de las escalas de integración, a través de la estructuración, gestión, articulación y ejecución de acciones conjuntas con actores del sector público y privado, para la construcción de una región equitativa, ordenada, conectada y sostenible que beneficie el desarrollo del Departamento.</t>
  </si>
  <si>
    <t>Inicia con el diseño, conformación y articulación de una agenda común de los procesos de integración regional, continúa con ejecución de acciones conjuntas para generar y fortalecer los procesos de integración entre actores públicos y privados que permitan aprovechar capacidades, potenciar recursos y articular acciones para el desarrollo regional y termina con un análisis de resultados y beneficios de la gestión adelantada.</t>
  </si>
  <si>
    <t>Interés de un funcionario en obtener un beneficio particular o favorecer a un tercero para identificar, priorizar o ejecutar  acciones con presupuesto de la entidad.</t>
  </si>
  <si>
    <t>Privilegiar intereses particulares sobre los generales</t>
  </si>
  <si>
    <t>Solicitar o recibir dádivas o beneficios a nombre propio o de un tercero, o anteponer intereses personales o particulares, para identificar, priorizar o ejecutar acciones con presupuesto de la entidad.</t>
  </si>
  <si>
    <t xml:space="preserve">
Responsable: Gerente.
Periodicidad: Semestral.
Propósito: Planeación y seguimiento a las actividades realizadas en las áreas de la Secretaría de Integración Regional.
Cómo se realizará: Identificar y validar acciones en el marco de las funciones de la Secretaría de Integración Regional.  
Desviación: Revisión y aprobación por Comité Directivo. 
Evidencia: Cronograma y seguimiento de las actividades </t>
  </si>
  <si>
    <t xml:space="preserve">Crear y codificar  formato de inexistencia de conflicto de intereses en plataforma ISOLUCION y asociarlo a los procedimientos del Proceso Estratégico de la Secretaría de Integración Regional el cual se diligenciará, cada vez que se requiera en el marco de las funciones de la Secretaría de Integración Regional por los funcionarios que tengan a cargo tanto su diseño como aprobación, sera revisado y aprobado por el comite directivo, Evidencia: Codificación de Formato de inexistencia de conflicto de intereses, Actualización de Procedimientos y actas de Comité Directivo </t>
  </si>
  <si>
    <t>Gestor Equipo de Mejoramiento del Proceso</t>
  </si>
  <si>
    <t>Despacho</t>
  </si>
  <si>
    <t>Secretaria</t>
  </si>
  <si>
    <t>Gestión de la Seguridad y Salud en el Trabajo</t>
  </si>
  <si>
    <t xml:space="preserve">Administrar el Sistema de Gestión de la Seguridad y Salud en el Trabajo- SGSST, como parte del Sistema Integral de Gestión y Control- SIGC, mejorando continuamente el bienestar de los trabajadores por medio de la identificación de peligros, evaluación de riesgos y determinación de controles, para la prevención de  lesiones y el deterioro de la salud  relacionados con el trabajo, ademas de proporcionar lugares de trabajo seguros y saludables para los funcionarios, contratistas y demas partes inetresadas de la Gobernación de Cundinamarca.
</t>
  </si>
  <si>
    <t>El proceso de Seguridad y Salud en el Trabajo inicia con la identificación de las necesidades en materia de Seguridad y salud en el Trabajo de los funcionarios y Contratistas de la Gobernación de Cundinmarca a través de la Evaluación estándares mínimos y la fomrulacióon del Plan Anual de trabajo del Sistema de Gestión de Seguridad y Salud en el Trabajo- SG-SST  y finaliza en la Evaluación del desempeño del Sistema de Gestión de Seguridad y Salud en el Trabajo- SGSST de acuerdo a sus objetivos e indicadores.
Aplica para los procesos del Sistema Integral de Gestión y Control en las sedes del sector central la Gobernación de Cundinamarca, funcionarios, contratistas y otras partes interesadas.</t>
  </si>
  <si>
    <t xml:space="preserve">Decisiones ajustadas a intereses particulares
</t>
  </si>
  <si>
    <t>Falta de controles por parte de la Entidad al momento de negociar y definir los presupuestos con los aliados como la ARL y el Corredor de Seguros</t>
  </si>
  <si>
    <t>Posibilidad de Acción/Omisión recibir o solicitar cualquier dádiva a nombre propio o para terceros,  en el manejo presupuestal de aliados como ARL y Corredor de Seguros, que realizan de manera anual la asignación de recursos de reinversión para apoyar la implementación de actividades de promoción y prevención del Sistema de Gestión de Seguridad y Salud en el Trabajo SG-SST</t>
  </si>
  <si>
    <t>Responsable: Catalina Gonzalez
Periodicidad: Semestral
Propósito:  Realizar seguimiento y control al  avance del presupuesto acordado desde el inicio del año  con los aliados estrategicos  ARL y Corredor de Seguros,
Cómo se realiza: Entrega de informes de gestión semestral por parte de ARL y Corredor de seguros donde se evidencia la gestión , recursos y horas empleadas por los mismos, ademas de actas de reunión para seguimiento a la ejecucicón del presupuesto
Desviación: Incumplimiento en la entrega del informe
Evidencia: Informe de gestión semestral</t>
  </si>
  <si>
    <t xml:space="preserve">Mensualmente mediante la entrega de indicadores de gestión se evaluaran a los proveedores externos que suministra la ARL </t>
  </si>
  <si>
    <t>Catalina Gonzalez Segura</t>
  </si>
  <si>
    <t>Directora de Desarrollo Humano</t>
  </si>
  <si>
    <t>Dirección de Desarrollo Humano</t>
  </si>
  <si>
    <t>Paula Susana Ospina</t>
  </si>
  <si>
    <t xml:space="preserve">1/mar./2023
</t>
  </si>
  <si>
    <t xml:space="preserve">31/dic./2023
</t>
  </si>
  <si>
    <t>Solicitar pagos no reglamentados en beneficio propio o de un tercero durante el proceso de negociación de los presupuestos de reinversión</t>
  </si>
  <si>
    <t>Responsable: Catalina Gonzalez
Periodicidad: Mensual
Propósito:Veririfcar el cumplimiento de las actividades  planeadas y definidas en el plan anual de trabajo del SG-SST
Cómo se realiza: Seguimiento mensual al Cronograma de trabajo del SG-SST a través del cual se definen actividades,  los recursos con valores, horas establecidas y responsable de la ejecución
Desviación: Incumplimeinto de alguna tarea o actividad asignada a un aliado estrategico ARL o Corredor de Seguros
Evidencia: Cronograma Cronograma de trabajo del SG-SST con el porcentaje de avance y ejecución, citación de correo reuniones periodicas, actas de reunión,listas de asistencia</t>
  </si>
  <si>
    <t xml:space="preserve">Semestralmente se validaran los informes  de gestión y las actas entregadas por parte de los proveedores de la ARL de los servicios prestados </t>
  </si>
  <si>
    <t>Fortalecimiento Territorial</t>
  </si>
  <si>
    <t xml:space="preserve"> Fortalecer las capacidades institucionales de gobernabilidad del departamento mediante la gestión de la convivencia pacifica de los ciudadanos, el respeto y la protección de su derechos constitucionales; la conservación de la seguridad y el orden público, contribuyendo con el fortalecimiento y la democratización de las instituciones públicas, brindando acompañamiento a la formalización de predios fiscales; garantizando la promoción de la participación ciudadana, propiciando el reconocimiento y atención a la población victima del conflicto interno.
La gestión del riesgo de desastres para Cundinamarca implica una coordinación e interoperabilidad entre la nación, el departamento y los municipios, en tal sentido la Ordenanza No.066 de 2018 define los programas, líneas estratégicas y proyectos en conocimiento, reducción de riesgos y manejo de desastres como Política Publica con una visión de largo plazo hasta el 2036.</t>
  </si>
  <si>
    <t>Inicia con la identificación de necesidades y/o requerimientos de apoyo en el territorio, que se desarrollan a través del acompañamiento, asistencia y/o asesoría a los entes municipales y comunidad en general. Finaliza con la evaluación de resultados y toma de decisiones.
Este proceso aplica y se desarrolla en todas las dependencias del sector central de la administración departamental y está integrado por:
Secretaria de Gobierno.
Unidad Administrativa Especial para la Gestión de Riesgos de Desastres.</t>
  </si>
  <si>
    <t>IInadecuado seguimiento a la atención de casos relacionados con la protección de Derechos Humanos en el Departamento</t>
  </si>
  <si>
    <t>Posibilidad de ocurrencia  de omisión en atención de casos relacionados con la protección de Derechos Humanos en el Departamento.</t>
  </si>
  <si>
    <t>Revisión aleatoria mensual del tratamiento del 10% de los  los casos reportados a la Mesa Técnica Departamental de amenzados, para evidenciar el seguimiento realizado e identificar las causales de vulneraciones que se presenten a los Derechos Humanos .</t>
  </si>
  <si>
    <t>No asignado</t>
  </si>
  <si>
    <t>Revisar  mensualmente de manera aleatoria el tratamiento del 10% de los  los casos reportados a la Mesa Técnica Departamental de amenzados, para evidenciar el seguimiento realizado e identificar las causales de vulneraciones que se presenten a los Derechos Humanos .</t>
  </si>
  <si>
    <t>FABIO NELSON MENDIVELSO CRISTIAN</t>
  </si>
  <si>
    <t>Secretaría de Gobierno</t>
  </si>
  <si>
    <t>Inadecuado seguimiento a la atención de casos relacionados con la protección de Derechos Humanos en el Departamento</t>
  </si>
  <si>
    <t>Posibilidad de ocurrencia  de que los recursos destinados al fortalecimiento de gobernabilidad y el territorio sean infructuosos y no logren los resultados que se esperan.</t>
  </si>
  <si>
    <t>El area de Seguimiento y evaluación, en cabeza del secretario de Gobierno, realizará mensualmente una revisión aleatoria al cumplimiento de la inversión y apropiación de recursos, dicha revisión será socializada en los comités primarios, para sus respectivos seguimientos.</t>
  </si>
  <si>
    <t>Mensualmente en el Comité primario, evaluar la inversión realiazada de manera aleatoria, para identificar el cumplimiento de necesiades y solicitudes atendidas</t>
  </si>
  <si>
    <t>Juan Carlos Barragán Suarez</t>
  </si>
  <si>
    <t>Secretario de Despacho</t>
  </si>
  <si>
    <t>Personas que solicitan entregas de ayudas humanitarias que no han seguido el protocolo con la alcaldía para la entrega de  las mismas</t>
  </si>
  <si>
    <t xml:space="preserve">El proceso de entrega de ayudas humantiarias a las comunidaddes se realiza con el concurso de muchos actores, que pese a estar plenamente identificados, pueden ignorar los controles previstos durante las entregas. </t>
  </si>
  <si>
    <t xml:space="preserve">Posibilidad de recibir cualquier dádiva o beneficio a nombre propio o de terceros, para desviar las entregas de ayuda humanitaria. </t>
  </si>
  <si>
    <t>Realizar trimestralmente una revision aleatoria al seguimiento del proceso de entrega de ayuda humanitaria, al procedimiento, protocolos, formatos y actas de entrega.</t>
  </si>
  <si>
    <t xml:space="preserve"> Realizar trimestralmente una revisión aleatoria al seguimiento del proceso de entrega de ayuda humanitaria, al procedimiento, protocolos, formatos y actas de entrega.</t>
  </si>
  <si>
    <t>Angelica María Herrera Echavarria</t>
  </si>
  <si>
    <t xml:space="preserve">Directora </t>
  </si>
  <si>
    <t>UAEGRD- Secretaria de  Gobierno</t>
  </si>
  <si>
    <t>*Nota: 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</si>
  <si>
    <t>Fuente:  Adaptado de la Guía para la Administración del Riesgo y el Diseño de Controles en Entidades Públicas. Versión 4. 2018. DAFP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</si>
</sst>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0_-;\-* #,##0.000_-;_-* &quot;-&quot;??_-;_-@"/>
    <numFmt numFmtId="165" formatCode="_-* #,##0.00_-;\-* #,##0.00_-;_-* &quot;-&quot;??_-;_-@"/>
    <numFmt numFmtId="166" formatCode="d/m/yyyy"/>
  </numFmts>
  <fonts count="43">
    <font>
      <sz val="11"/>
      <name val="Calibri"/>
      <scheme val="minor"/>
    </font>
    <font>
      <sz val="11"/>
      <color theme="1"/>
      <name val="Calibri"/>
      <family val="2"/>
      <scheme val="minor"/>
    </font>
    <font>
      <sz val="11"/>
      <name val="Calibri"/>
      <scheme val="minor"/>
    </font>
    <font>
      <b/>
      <sz val="11"/>
      <name val="Calibri"/>
    </font>
    <font>
      <sz val="11"/>
      <name val="Calibri"/>
    </font>
    <font>
      <sz val="11"/>
      <name val="Arial Narrow"/>
    </font>
    <font>
      <b/>
      <sz val="11"/>
      <name val="Arial Narrow"/>
    </font>
    <font>
      <sz val="14"/>
      <name val="Arial Narrow"/>
    </font>
    <font>
      <b/>
      <sz val="11"/>
      <color rgb="FFFFFFFF"/>
      <name val="Arial Narrow"/>
    </font>
    <font>
      <b/>
      <sz val="10"/>
      <name val="Arial Narrow"/>
    </font>
    <font>
      <b/>
      <sz val="14"/>
      <name val="Calibri"/>
    </font>
    <font>
      <b/>
      <sz val="14"/>
      <name val="Arial Narrow"/>
    </font>
    <font>
      <sz val="11"/>
      <color theme="1"/>
      <name val="Arial Narrow"/>
      <family val="2"/>
    </font>
    <font>
      <sz val="11"/>
      <name val="Arial Narrow"/>
      <family val="2"/>
    </font>
    <font>
      <sz val="9"/>
      <color theme="1"/>
      <name val="Arial Narrow"/>
      <family val="2"/>
    </font>
    <font>
      <sz val="9"/>
      <color rgb="FF00B050"/>
      <name val="Arial Narrow"/>
      <family val="2"/>
    </font>
    <font>
      <sz val="9"/>
      <color rgb="FFFF0000"/>
      <name val="Arial Narrow"/>
      <family val="2"/>
    </font>
    <font>
      <sz val="9"/>
      <name val="Arial Narrow"/>
      <family val="2"/>
    </font>
    <font>
      <b/>
      <sz val="9"/>
      <name val="Arial Narrow"/>
      <family val="2"/>
    </font>
    <font>
      <sz val="11"/>
      <name val="Calibri"/>
      <family val="2"/>
    </font>
    <font>
      <sz val="9"/>
      <name val="Arial Narrow"/>
    </font>
    <font>
      <b/>
      <sz val="9"/>
      <color theme="1"/>
      <name val="Arial Narrow"/>
      <family val="2"/>
    </font>
    <font>
      <sz val="12"/>
      <name val="Arial"/>
    </font>
    <font>
      <sz val="11"/>
      <color rgb="FF000000"/>
      <name val="Arial Narrow"/>
    </font>
    <font>
      <sz val="11"/>
      <color rgb="FF000000"/>
      <name val="Calibri"/>
    </font>
    <font>
      <sz val="11"/>
      <name val="Calibri"/>
      <family val="2"/>
      <scheme val="minor"/>
    </font>
    <font>
      <sz val="9"/>
      <color rgb="FF38761D"/>
      <name val="Arial Narrow"/>
    </font>
    <font>
      <b/>
      <sz val="9"/>
      <name val="Arial Narrow"/>
    </font>
    <font>
      <sz val="9"/>
      <color rgb="FFFF0000"/>
      <name val="Arial Narrow"/>
    </font>
    <font>
      <sz val="9"/>
      <color rgb="FF385623"/>
      <name val="Arial Narrow"/>
    </font>
    <font>
      <sz val="9"/>
      <color rgb="FF000000"/>
      <name val="&quot;Arial Narrow&quot;"/>
    </font>
    <font>
      <sz val="11"/>
      <color rgb="FF000000"/>
      <name val="Arial Narrow"/>
      <family val="2"/>
    </font>
    <font>
      <sz val="9"/>
      <color rgb="FF000000"/>
      <name val="Arial Narrow"/>
    </font>
    <font>
      <sz val="11"/>
      <color theme="0"/>
      <name val="Arial Narrow"/>
      <family val="2"/>
    </font>
    <font>
      <u/>
      <sz val="11"/>
      <color theme="0"/>
      <name val="Arial Narrow"/>
      <family val="2"/>
    </font>
    <font>
      <b/>
      <sz val="11"/>
      <color theme="0"/>
      <name val="Arial Narrow"/>
      <family val="2"/>
    </font>
    <font>
      <sz val="9"/>
      <color theme="0"/>
      <name val="Arial Narrow"/>
      <family val="2"/>
    </font>
    <font>
      <sz val="11"/>
      <color theme="0"/>
      <name val="Calibri"/>
      <family val="2"/>
    </font>
    <font>
      <sz val="10"/>
      <color rgb="FF000000"/>
      <name val="Arial"/>
      <family val="2"/>
    </font>
    <font>
      <sz val="11"/>
      <color theme="1"/>
      <name val="Calibri"/>
      <family val="2"/>
    </font>
    <font>
      <sz val="11"/>
      <color theme="1"/>
      <name val="&quot;Arial Narrow&quot;"/>
    </font>
    <font>
      <sz val="11"/>
      <color rgb="FFFF0000"/>
      <name val="Arial Narrow"/>
      <family val="2"/>
    </font>
    <font>
      <sz val="12"/>
      <name val="Arial Narrow"/>
      <family val="2"/>
    </font>
  </fonts>
  <fills count="7">
    <fill>
      <patternFill patternType="none"/>
    </fill>
    <fill>
      <patternFill patternType="gray125"/>
    </fill>
    <fill>
      <patternFill patternType="solid">
        <fgColor rgb="FF2F5496"/>
        <bgColor rgb="FF2F5496"/>
      </patternFill>
    </fill>
    <fill>
      <patternFill patternType="solid">
        <fgColor rgb="FFFFFF00"/>
        <bgColor rgb="FFFFFF00"/>
      </patternFill>
    </fill>
    <fill>
      <patternFill patternType="solid">
        <fgColor theme="0"/>
        <bgColor indexed="64"/>
      </patternFill>
    </fill>
    <fill>
      <patternFill patternType="solid">
        <fgColor theme="0"/>
        <bgColor theme="0"/>
      </patternFill>
    </fill>
    <fill>
      <patternFill patternType="solid">
        <fgColor rgb="FF92D050"/>
        <bgColor rgb="FF92D050"/>
      </patternFill>
    </fill>
  </fills>
  <borders count="35">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dotted">
        <color rgb="FF548135"/>
      </left>
      <right/>
      <top style="dotted">
        <color rgb="FF548135"/>
      </top>
      <bottom style="dotted">
        <color rgb="FF548135"/>
      </bottom>
      <diagonal/>
    </border>
    <border>
      <left/>
      <right/>
      <top style="dotted">
        <color rgb="FF548135"/>
      </top>
      <bottom style="dotted">
        <color rgb="FF548135"/>
      </bottom>
      <diagonal/>
    </border>
    <border>
      <left/>
      <right style="dotted">
        <color rgb="FF548135"/>
      </right>
      <top style="dotted">
        <color rgb="FF548135"/>
      </top>
      <bottom style="dotted">
        <color rgb="FF548135"/>
      </bottom>
      <diagonal/>
    </border>
    <border>
      <left style="dotted">
        <color rgb="FF548135"/>
      </left>
      <right style="dotted">
        <color rgb="FF548135"/>
      </right>
      <top style="dotted">
        <color rgb="FF548135"/>
      </top>
      <bottom/>
      <diagonal/>
    </border>
    <border>
      <left style="dotted">
        <color rgb="FF548135"/>
      </left>
      <right style="dotted">
        <color rgb="FF548135"/>
      </right>
      <top/>
      <bottom/>
      <diagonal/>
    </border>
    <border>
      <left style="dotted">
        <color rgb="FF548135"/>
      </left>
      <right style="thin">
        <color rgb="FF000000"/>
      </right>
      <top style="dotted">
        <color rgb="FF548135"/>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dotted">
        <color rgb="FF548135"/>
      </right>
      <top style="dotted">
        <color rgb="FF548135"/>
      </top>
      <bottom/>
      <diagonal/>
    </border>
    <border>
      <left/>
      <right/>
      <top style="dotted">
        <color rgb="FF548135"/>
      </top>
      <bottom/>
      <diagonal/>
    </border>
    <border>
      <left/>
      <right style="dotted">
        <color rgb="FF548135"/>
      </right>
      <top style="dotted">
        <color rgb="FF548135"/>
      </top>
      <bottom/>
      <diagonal/>
    </border>
    <border>
      <left style="dotted">
        <color rgb="FF548135"/>
      </left>
      <right style="dotted">
        <color rgb="FF548135"/>
      </right>
      <top/>
      <bottom style="dotted">
        <color rgb="FF548135"/>
      </bottom>
      <diagonal/>
    </border>
    <border>
      <left style="dotted">
        <color rgb="FF548135"/>
      </left>
      <right style="thin">
        <color rgb="FF000000"/>
      </right>
      <top/>
      <bottom style="dotted">
        <color rgb="FF548135"/>
      </bottom>
      <diagonal/>
    </border>
    <border>
      <left style="thin">
        <color rgb="FF000000"/>
      </left>
      <right style="dotted">
        <color rgb="FF548135"/>
      </right>
      <top/>
      <bottom style="dotted">
        <color rgb="FF548135"/>
      </bottom>
      <diagonal/>
    </border>
    <border>
      <left style="dotted">
        <color rgb="FF548135"/>
      </left>
      <right style="dotted">
        <color rgb="FF548135"/>
      </right>
      <top style="dotted">
        <color rgb="FF548135"/>
      </top>
      <bottom style="dotted">
        <color rgb="FF548135"/>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right style="dotted">
        <color rgb="FF548135"/>
      </right>
      <top/>
      <bottom/>
      <diagonal/>
    </border>
    <border>
      <left style="dotted">
        <color rgb="FFE46C0A"/>
      </left>
      <right style="dotted">
        <color rgb="FFE46C0A"/>
      </right>
      <top style="dotted">
        <color rgb="FFE46C0A"/>
      </top>
      <bottom style="dotted">
        <color rgb="FFE46C0A"/>
      </bottom>
      <diagonal/>
    </border>
    <border>
      <left style="dashed">
        <color theme="9" tint="-0.24994659260841701"/>
      </left>
      <right style="dotted">
        <color rgb="FF548135"/>
      </right>
      <top style="dotted">
        <color rgb="FF548135"/>
      </top>
      <bottom/>
      <diagonal/>
    </border>
    <border>
      <left style="dashed">
        <color theme="9" tint="-0.24994659260841701"/>
      </left>
      <right style="dashed">
        <color theme="9" tint="-0.24994659260841701"/>
      </right>
      <top/>
      <bottom/>
      <diagonal/>
    </border>
    <border>
      <left style="dotted">
        <color rgb="FF548135"/>
      </left>
      <right/>
      <top style="dotted">
        <color indexed="64"/>
      </top>
      <bottom style="dotted">
        <color rgb="FF548135"/>
      </bottom>
      <diagonal/>
    </border>
  </borders>
  <cellStyleXfs count="5">
    <xf numFmtId="0" fontId="0" fillId="0" borderId="0"/>
    <xf numFmtId="9" fontId="2" fillId="0" borderId="0" applyFont="0" applyFill="0" applyBorder="0" applyAlignment="0" applyProtection="0"/>
    <xf numFmtId="0" fontId="25" fillId="0" borderId="0"/>
    <xf numFmtId="0" fontId="1" fillId="0" borderId="0"/>
    <xf numFmtId="0" fontId="1" fillId="0" borderId="0"/>
  </cellStyleXfs>
  <cellXfs count="273">
    <xf numFmtId="0" fontId="0" fillId="0" borderId="0" xfId="0"/>
    <xf numFmtId="0" fontId="3" fillId="0" borderId="0" xfId="0" applyFont="1" applyBorder="1" applyAlignment="1">
      <alignment wrapText="1"/>
    </xf>
    <xf numFmtId="0" fontId="4" fillId="0" borderId="1" xfId="0" applyFont="1" applyBorder="1" applyAlignment="1">
      <alignment horizontal="center" wrapText="1"/>
    </xf>
    <xf numFmtId="0" fontId="4" fillId="0" borderId="2" xfId="0" applyFont="1" applyBorder="1"/>
    <xf numFmtId="0" fontId="4" fillId="0" borderId="3" xfId="0" applyFont="1" applyBorder="1"/>
    <xf numFmtId="0" fontId="4" fillId="0" borderId="1" xfId="0" applyFont="1" applyBorder="1" applyAlignment="1">
      <alignment horizontal="center" vertical="center" wrapText="1"/>
    </xf>
    <xf numFmtId="0" fontId="4" fillId="0" borderId="4" xfId="0" applyFont="1" applyBorder="1" applyAlignment="1">
      <alignment wrapText="1"/>
    </xf>
    <xf numFmtId="0" fontId="5" fillId="0" borderId="0" xfId="0" applyFont="1" applyBorder="1" applyAlignment="1">
      <alignment wrapText="1"/>
    </xf>
    <xf numFmtId="0" fontId="0" fillId="0" borderId="0" xfId="0" applyFont="1" applyAlignment="1"/>
    <xf numFmtId="0" fontId="4" fillId="0" borderId="0" xfId="0" applyFont="1" applyBorder="1" applyAlignment="1">
      <alignment wrapText="1"/>
    </xf>
    <xf numFmtId="0" fontId="4" fillId="0" borderId="5" xfId="0" applyFont="1" applyBorder="1"/>
    <xf numFmtId="0" fontId="0" fillId="0" borderId="0" xfId="0" applyFont="1" applyAlignment="1"/>
    <xf numFmtId="0" fontId="4" fillId="0" borderId="6" xfId="0" applyFont="1" applyBorder="1"/>
    <xf numFmtId="0" fontId="4" fillId="0" borderId="7" xfId="0" applyFont="1" applyBorder="1"/>
    <xf numFmtId="0" fontId="4" fillId="0" borderId="8" xfId="0" applyFont="1" applyBorder="1"/>
    <xf numFmtId="0" fontId="4" fillId="0" borderId="9" xfId="0" applyFont="1" applyBorder="1" applyAlignment="1">
      <alignment horizontal="left" vertical="center" wrapText="1"/>
    </xf>
    <xf numFmtId="0" fontId="4" fillId="0" borderId="10" xfId="0" applyFont="1" applyBorder="1"/>
    <xf numFmtId="0" fontId="4" fillId="0" borderId="11" xfId="0" applyFont="1" applyBorder="1"/>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wrapText="1"/>
    </xf>
    <xf numFmtId="0" fontId="6" fillId="0" borderId="12" xfId="0" applyFont="1" applyBorder="1" applyAlignment="1">
      <alignment horizontal="center" vertical="center" wrapText="1"/>
    </xf>
    <xf numFmtId="0" fontId="4" fillId="0" borderId="13" xfId="0" applyFont="1" applyBorder="1"/>
    <xf numFmtId="0" fontId="4" fillId="0" borderId="14" xfId="0" applyFont="1" applyBorder="1"/>
    <xf numFmtId="0" fontId="6" fillId="0" borderId="13" xfId="0" applyFont="1" applyBorder="1" applyAlignment="1">
      <alignment horizontal="center" vertical="center" wrapText="1"/>
    </xf>
    <xf numFmtId="0" fontId="6" fillId="0" borderId="13" xfId="0" applyFont="1" applyBorder="1" applyAlignment="1">
      <alignment horizontal="center" vertical="center" wrapText="1"/>
    </xf>
    <xf numFmtId="0" fontId="7" fillId="0" borderId="15" xfId="0" applyFont="1" applyBorder="1" applyAlignment="1">
      <alignment horizontal="center" vertical="center" textRotation="90" wrapText="1"/>
    </xf>
    <xf numFmtId="0" fontId="6" fillId="0" borderId="15" xfId="0" applyFont="1" applyBorder="1" applyAlignment="1">
      <alignment horizontal="center" vertical="center" wrapText="1"/>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9"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4" fillId="2" borderId="18" xfId="0" applyFont="1" applyFill="1" applyBorder="1" applyAlignment="1">
      <alignment horizontal="center" vertical="center" wrapText="1"/>
    </xf>
    <xf numFmtId="0" fontId="4" fillId="0" borderId="19" xfId="0" applyFont="1" applyBorder="1"/>
    <xf numFmtId="0" fontId="4" fillId="0" borderId="20" xfId="0" applyFont="1" applyBorder="1"/>
    <xf numFmtId="0" fontId="6" fillId="0" borderId="21" xfId="0" applyFont="1" applyBorder="1" applyAlignment="1">
      <alignment horizontal="center" vertical="center" wrapText="1"/>
    </xf>
    <xf numFmtId="0" fontId="6" fillId="0" borderId="15" xfId="0" applyFont="1" applyBorder="1" applyAlignment="1">
      <alignment horizontal="center" vertical="center" textRotation="90" wrapText="1"/>
    </xf>
    <xf numFmtId="0" fontId="6" fillId="0" borderId="22" xfId="0" applyFont="1" applyBorder="1" applyAlignment="1">
      <alignment vertical="center" wrapText="1"/>
    </xf>
    <xf numFmtId="0" fontId="6" fillId="0" borderId="22" xfId="0" applyFont="1" applyBorder="1" applyAlignment="1">
      <alignment horizontal="center" vertical="center" wrapText="1"/>
    </xf>
    <xf numFmtId="0" fontId="4" fillId="0" borderId="22" xfId="0" applyFont="1" applyBorder="1"/>
    <xf numFmtId="0" fontId="4" fillId="0" borderId="23" xfId="0" applyFont="1" applyBorder="1"/>
    <xf numFmtId="0" fontId="6" fillId="0" borderId="15" xfId="0" applyFont="1" applyBorder="1" applyAlignment="1">
      <alignment horizontal="center" vertical="center" textRotation="90" wrapText="1"/>
    </xf>
    <xf numFmtId="0" fontId="9" fillId="0" borderId="15" xfId="0" applyFont="1" applyBorder="1" applyAlignment="1">
      <alignment horizontal="center" vertical="center" wrapText="1"/>
    </xf>
    <xf numFmtId="0" fontId="4" fillId="0" borderId="24" xfId="0" applyFont="1" applyBorder="1"/>
    <xf numFmtId="0" fontId="6" fillId="0" borderId="24" xfId="0" applyFont="1" applyBorder="1" applyAlignment="1">
      <alignment horizontal="center" vertical="center" wrapText="1"/>
    </xf>
    <xf numFmtId="0" fontId="4" fillId="0" borderId="25" xfId="0" applyFont="1" applyBorder="1"/>
    <xf numFmtId="0" fontId="4" fillId="2" borderId="9" xfId="0" applyFont="1" applyFill="1" applyBorder="1" applyAlignment="1">
      <alignment horizontal="center" vertical="center" textRotation="90" wrapText="1"/>
    </xf>
    <xf numFmtId="0" fontId="4" fillId="0" borderId="26" xfId="0" applyFont="1" applyBorder="1"/>
    <xf numFmtId="0" fontId="10" fillId="0" borderId="27" xfId="0" applyFont="1" applyBorder="1" applyAlignment="1">
      <alignment horizontal="center" vertical="center" textRotation="90" wrapText="1"/>
    </xf>
    <xf numFmtId="0" fontId="11" fillId="0" borderId="27" xfId="0" applyFont="1" applyBorder="1" applyAlignment="1">
      <alignment horizontal="center" vertical="center" textRotation="90" wrapText="1"/>
    </xf>
    <xf numFmtId="0" fontId="6" fillId="0" borderId="27" xfId="0" applyFont="1" applyBorder="1" applyAlignment="1">
      <alignment horizontal="center" vertical="center" textRotation="90" wrapText="1"/>
    </xf>
    <xf numFmtId="0" fontId="6" fillId="0" borderId="24" xfId="0" applyFont="1" applyBorder="1" applyAlignment="1">
      <alignment horizontal="center" vertical="center" textRotation="90" wrapText="1"/>
    </xf>
    <xf numFmtId="0" fontId="9" fillId="0" borderId="24" xfId="0" applyFont="1" applyBorder="1" applyAlignment="1">
      <alignment horizontal="center" vertical="center" wrapText="1"/>
    </xf>
    <xf numFmtId="0" fontId="6" fillId="0" borderId="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5" xfId="0" applyFont="1" applyFill="1" applyBorder="1" applyAlignment="1">
      <alignment horizontal="center" vertical="center" wrapText="1"/>
    </xf>
    <xf numFmtId="0" fontId="12" fillId="0" borderId="15" xfId="0" applyFont="1" applyFill="1" applyBorder="1" applyAlignment="1">
      <alignment vertical="center" wrapText="1"/>
    </xf>
    <xf numFmtId="0" fontId="13" fillId="0" borderId="15" xfId="0" applyFont="1" applyFill="1" applyBorder="1" applyAlignment="1">
      <alignment horizontal="center" vertical="center" wrapText="1"/>
    </xf>
    <xf numFmtId="0" fontId="12" fillId="0" borderId="15" xfId="0" applyFont="1" applyFill="1" applyBorder="1" applyAlignment="1">
      <alignment horizontal="center" vertical="center" wrapText="1"/>
    </xf>
    <xf numFmtId="9" fontId="5" fillId="0" borderId="15" xfId="0" applyNumberFormat="1" applyFont="1" applyBorder="1" applyAlignment="1">
      <alignment horizontal="center" vertical="center" wrapText="1"/>
    </xf>
    <xf numFmtId="164" fontId="5" fillId="0" borderId="15" xfId="0" applyNumberFormat="1" applyFont="1" applyBorder="1" applyAlignment="1">
      <alignment horizontal="center" vertical="center" wrapText="1"/>
    </xf>
    <xf numFmtId="165" fontId="5" fillId="0" borderId="15" xfId="0" applyNumberFormat="1" applyFont="1" applyBorder="1" applyAlignment="1">
      <alignment horizontal="center" vertical="center" wrapText="1"/>
    </xf>
    <xf numFmtId="0" fontId="5" fillId="0" borderId="27" xfId="0" applyFont="1" applyBorder="1" applyAlignment="1">
      <alignment horizontal="center" vertical="center" wrapText="1"/>
    </xf>
    <xf numFmtId="0" fontId="14" fillId="0" borderId="27" xfId="0" applyFont="1" applyFill="1" applyBorder="1" applyAlignment="1">
      <alignment horizontal="left" vertical="center" wrapText="1"/>
    </xf>
    <xf numFmtId="0" fontId="5" fillId="0" borderId="27" xfId="0" applyFont="1" applyBorder="1" applyAlignment="1">
      <alignment horizontal="center" vertical="center" textRotation="90" wrapText="1"/>
    </xf>
    <xf numFmtId="1" fontId="5" fillId="0" borderId="27" xfId="0" applyNumberFormat="1" applyFont="1" applyBorder="1" applyAlignment="1">
      <alignment horizontal="center" vertical="center" textRotation="90" wrapText="1"/>
    </xf>
    <xf numFmtId="0" fontId="5" fillId="0" borderId="15" xfId="0" applyFont="1" applyBorder="1" applyAlignment="1">
      <alignment horizontal="center" vertical="center" textRotation="90" wrapText="1"/>
    </xf>
    <xf numFmtId="0" fontId="5" fillId="0" borderId="15" xfId="0" applyFont="1" applyBorder="1" applyAlignment="1">
      <alignment horizontal="center" vertical="center" textRotation="90" wrapText="1"/>
    </xf>
    <xf numFmtId="0" fontId="12" fillId="0" borderId="27" xfId="0" applyFont="1" applyBorder="1" applyAlignment="1">
      <alignment horizontal="center" vertical="center" wrapText="1"/>
    </xf>
    <xf numFmtId="0" fontId="12" fillId="0" borderId="0" xfId="0" applyFont="1" applyAlignment="1">
      <alignment horizontal="center" vertical="center" wrapText="1"/>
    </xf>
    <xf numFmtId="166" fontId="5" fillId="0" borderId="27" xfId="0" applyNumberFormat="1" applyFont="1" applyBorder="1" applyAlignment="1">
      <alignment horizontal="center" vertical="center" wrapText="1"/>
    </xf>
    <xf numFmtId="0" fontId="5" fillId="0" borderId="0" xfId="0" applyFont="1" applyBorder="1" applyAlignment="1">
      <alignment vertical="center" wrapText="1"/>
    </xf>
    <xf numFmtId="0" fontId="4" fillId="0" borderId="16" xfId="0" applyFont="1" applyBorder="1"/>
    <xf numFmtId="0" fontId="4" fillId="0" borderId="16" xfId="0" applyFont="1" applyFill="1" applyBorder="1"/>
    <xf numFmtId="0" fontId="5" fillId="0" borderId="16" xfId="0" applyFont="1" applyFill="1" applyBorder="1" applyAlignment="1">
      <alignment vertical="center" wrapText="1"/>
    </xf>
    <xf numFmtId="0" fontId="5" fillId="0" borderId="15" xfId="0" applyFont="1" applyFill="1" applyBorder="1" applyAlignment="1">
      <alignment vertical="center" wrapText="1"/>
    </xf>
    <xf numFmtId="0" fontId="5" fillId="0" borderId="15" xfId="0" applyFont="1" applyFill="1" applyBorder="1" applyAlignment="1">
      <alignment horizontal="center" vertical="center" wrapText="1"/>
    </xf>
    <xf numFmtId="0" fontId="12" fillId="0" borderId="28" xfId="0" applyFont="1" applyFill="1" applyBorder="1" applyAlignment="1" applyProtection="1">
      <alignment vertical="center" wrapText="1"/>
      <protection locked="0"/>
    </xf>
    <xf numFmtId="0" fontId="5" fillId="0" borderId="15" xfId="0" applyFont="1" applyBorder="1" applyAlignment="1">
      <alignment horizontal="center" vertical="center"/>
    </xf>
    <xf numFmtId="9" fontId="13" fillId="0" borderId="15" xfId="0" applyNumberFormat="1" applyFont="1" applyBorder="1" applyAlignment="1">
      <alignment horizontal="center" vertical="center" wrapText="1"/>
    </xf>
    <xf numFmtId="0" fontId="5" fillId="0" borderId="27" xfId="0" applyFont="1" applyBorder="1" applyAlignment="1">
      <alignment horizontal="center" vertical="center"/>
    </xf>
    <xf numFmtId="0" fontId="17" fillId="0" borderId="29" xfId="0" applyFont="1" applyFill="1" applyBorder="1" applyAlignment="1" applyProtection="1">
      <alignment horizontal="justify" vertical="center" wrapText="1"/>
      <protection locked="0"/>
    </xf>
    <xf numFmtId="0" fontId="5" fillId="0" borderId="27" xfId="0" applyFont="1" applyBorder="1" applyAlignment="1">
      <alignment horizontal="center" vertical="center" textRotation="90"/>
    </xf>
    <xf numFmtId="1" fontId="5" fillId="0" borderId="27" xfId="0" applyNumberFormat="1" applyFont="1" applyBorder="1" applyAlignment="1">
      <alignment horizontal="center" vertical="center" textRotation="90"/>
    </xf>
    <xf numFmtId="0" fontId="5" fillId="0" borderId="15" xfId="0" applyFont="1" applyBorder="1" applyAlignment="1">
      <alignment horizontal="center" vertical="center" textRotation="90"/>
    </xf>
    <xf numFmtId="0" fontId="5" fillId="0" borderId="15" xfId="0" applyFont="1" applyBorder="1" applyAlignment="1">
      <alignment horizontal="center" vertical="center" textRotation="90"/>
    </xf>
    <xf numFmtId="9" fontId="5" fillId="0" borderId="15" xfId="0" applyNumberFormat="1" applyFont="1" applyBorder="1" applyAlignment="1">
      <alignment horizontal="center" vertical="center"/>
    </xf>
    <xf numFmtId="0" fontId="6" fillId="0" borderId="15" xfId="0" applyFont="1" applyBorder="1" applyAlignment="1">
      <alignment horizontal="center" vertical="center" textRotation="90"/>
    </xf>
    <xf numFmtId="0" fontId="12" fillId="0" borderId="28" xfId="0" applyFont="1" applyBorder="1" applyAlignment="1" applyProtection="1">
      <alignment horizontal="center" vertical="center" textRotation="90"/>
      <protection locked="0"/>
    </xf>
    <xf numFmtId="14" fontId="5" fillId="0" borderId="27" xfId="0" applyNumberFormat="1" applyFont="1" applyBorder="1" applyAlignment="1">
      <alignment horizontal="center" vertical="center" wrapText="1"/>
    </xf>
    <xf numFmtId="0" fontId="19" fillId="0" borderId="16" xfId="0" applyFont="1" applyBorder="1"/>
    <xf numFmtId="0" fontId="20" fillId="0" borderId="27" xfId="0" applyFont="1" applyFill="1" applyBorder="1" applyAlignment="1">
      <alignment horizontal="left" vertical="center" wrapText="1"/>
    </xf>
    <xf numFmtId="0" fontId="12" fillId="0" borderId="28" xfId="0" applyFont="1" applyFill="1" applyBorder="1" applyAlignment="1" applyProtection="1">
      <alignment horizontal="center" vertical="center" wrapText="1"/>
      <protection locked="0"/>
    </xf>
    <xf numFmtId="0" fontId="14" fillId="0" borderId="29" xfId="0" applyFont="1" applyFill="1" applyBorder="1" applyAlignment="1" applyProtection="1">
      <alignment horizontal="justify" vertical="center" wrapText="1"/>
      <protection locked="0"/>
    </xf>
    <xf numFmtId="0" fontId="12" fillId="0" borderId="29" xfId="0" applyFont="1" applyBorder="1" applyAlignment="1" applyProtection="1">
      <alignment horizontal="center" vertical="center" textRotation="90"/>
      <protection locked="0"/>
    </xf>
    <xf numFmtId="0" fontId="12" fillId="0" borderId="29" xfId="0" applyFont="1" applyBorder="1" applyAlignment="1" applyProtection="1">
      <alignment horizontal="center" vertical="center" wrapText="1"/>
      <protection locked="0"/>
    </xf>
    <xf numFmtId="14" fontId="5" fillId="0" borderId="27" xfId="0" applyNumberFormat="1" applyFont="1" applyBorder="1" applyAlignment="1">
      <alignment horizontal="center" vertical="center"/>
    </xf>
    <xf numFmtId="14" fontId="12" fillId="0" borderId="29" xfId="0" applyNumberFormat="1" applyFont="1" applyBorder="1" applyAlignment="1" applyProtection="1">
      <alignment horizontal="center" vertical="center" wrapText="1"/>
      <protection locked="0"/>
    </xf>
    <xf numFmtId="9" fontId="5" fillId="0" borderId="16" xfId="0" applyNumberFormat="1" applyFont="1" applyBorder="1" applyAlignment="1">
      <alignment horizontal="center" vertical="center" wrapText="1"/>
    </xf>
    <xf numFmtId="14" fontId="12" fillId="0" borderId="0" xfId="0" applyNumberFormat="1" applyFont="1" applyAlignment="1" applyProtection="1">
      <alignment horizontal="center" vertical="center" wrapText="1"/>
      <protection locked="0"/>
    </xf>
    <xf numFmtId="0" fontId="12" fillId="0" borderId="27" xfId="0" applyFont="1" applyBorder="1" applyAlignment="1">
      <alignment horizontal="center" vertical="center" textRotation="90" wrapText="1"/>
    </xf>
    <xf numFmtId="1" fontId="12" fillId="0" borderId="27" xfId="0" applyNumberFormat="1" applyFont="1" applyBorder="1" applyAlignment="1">
      <alignment horizontal="center" vertical="center" textRotation="90" wrapText="1"/>
    </xf>
    <xf numFmtId="0" fontId="12" fillId="0" borderId="15" xfId="0" applyFont="1" applyBorder="1" applyAlignment="1">
      <alignment horizontal="center" vertical="center" textRotation="90" wrapText="1"/>
    </xf>
    <xf numFmtId="166" fontId="12" fillId="0" borderId="27" xfId="0" applyNumberFormat="1" applyFont="1" applyBorder="1" applyAlignment="1">
      <alignment horizontal="center" vertical="center" wrapText="1"/>
    </xf>
    <xf numFmtId="0" fontId="4" fillId="0" borderId="24" xfId="0" applyFont="1" applyFill="1" applyBorder="1"/>
    <xf numFmtId="0" fontId="5" fillId="0" borderId="24" xfId="0" applyFont="1" applyFill="1" applyBorder="1" applyAlignment="1">
      <alignment vertical="center" wrapText="1"/>
    </xf>
    <xf numFmtId="0" fontId="12" fillId="0" borderId="29" xfId="0" applyFont="1" applyBorder="1" applyAlignment="1" applyProtection="1">
      <alignment horizontal="justify" vertical="center" wrapText="1"/>
      <protection locked="0"/>
    </xf>
    <xf numFmtId="0" fontId="13" fillId="0" borderId="27" xfId="0" applyFont="1" applyBorder="1" applyAlignment="1">
      <alignment horizontal="center" vertical="center" wrapText="1"/>
    </xf>
    <xf numFmtId="0" fontId="22" fillId="0" borderId="27" xfId="0" applyFont="1" applyBorder="1" applyAlignment="1">
      <alignment horizontal="left" vertical="center" wrapText="1"/>
    </xf>
    <xf numFmtId="0" fontId="5" fillId="0" borderId="16" xfId="0" applyFont="1" applyFill="1" applyBorder="1" applyAlignment="1">
      <alignment horizontal="center" vertical="top" wrapText="1"/>
    </xf>
    <xf numFmtId="0" fontId="6" fillId="3" borderId="15" xfId="0" applyFont="1" applyFill="1" applyBorder="1" applyAlignment="1">
      <alignment horizontal="center" vertical="center" wrapText="1"/>
    </xf>
    <xf numFmtId="9" fontId="23" fillId="0" borderId="30" xfId="0" applyNumberFormat="1" applyFont="1" applyBorder="1" applyAlignment="1">
      <alignment horizontal="center" vertical="center" wrapText="1"/>
    </xf>
    <xf numFmtId="0" fontId="23" fillId="0" borderId="30" xfId="0" applyFont="1" applyFill="1" applyBorder="1" applyAlignment="1">
      <alignment horizontal="center" vertical="center"/>
    </xf>
    <xf numFmtId="0" fontId="23" fillId="0" borderId="30" xfId="0" applyFont="1" applyBorder="1" applyAlignment="1">
      <alignment horizontal="center" vertical="center"/>
    </xf>
    <xf numFmtId="9" fontId="23" fillId="0" borderId="30" xfId="0" applyNumberFormat="1" applyFont="1" applyBorder="1" applyAlignment="1">
      <alignment horizontal="center" wrapText="1"/>
    </xf>
    <xf numFmtId="0" fontId="23" fillId="0" borderId="0" xfId="0" applyFont="1" applyBorder="1" applyAlignment="1">
      <alignment horizontal="center" wrapText="1"/>
    </xf>
    <xf numFmtId="0" fontId="13" fillId="4" borderId="15" xfId="0" applyFont="1" applyFill="1" applyBorder="1" applyAlignment="1">
      <alignment horizontal="center" vertical="center" textRotation="90" wrapText="1"/>
    </xf>
    <xf numFmtId="0" fontId="13" fillId="4" borderId="27" xfId="0" applyFont="1" applyFill="1" applyBorder="1" applyAlignment="1">
      <alignment horizontal="left" vertical="center" wrapText="1"/>
    </xf>
    <xf numFmtId="0" fontId="13" fillId="4" borderId="27" xfId="0" applyFont="1" applyFill="1" applyBorder="1" applyAlignment="1">
      <alignment horizontal="center" vertical="center" wrapText="1"/>
    </xf>
    <xf numFmtId="166" fontId="13" fillId="4" borderId="27" xfId="0" applyNumberFormat="1" applyFont="1" applyFill="1" applyBorder="1" applyAlignment="1">
      <alignment horizontal="center" vertical="center" wrapText="1"/>
    </xf>
    <xf numFmtId="0" fontId="24" fillId="0" borderId="0" xfId="0" applyFont="1" applyBorder="1" applyAlignment="1">
      <alignment horizontal="center" vertical="center"/>
    </xf>
    <xf numFmtId="0" fontId="4" fillId="0" borderId="16" xfId="0" applyFont="1" applyFill="1" applyBorder="1" applyAlignment="1">
      <alignment horizontal="center" wrapText="1"/>
    </xf>
    <xf numFmtId="0" fontId="5" fillId="0" borderId="16"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4" fillId="0" borderId="30" xfId="0" applyFont="1" applyBorder="1"/>
    <xf numFmtId="0" fontId="4" fillId="0" borderId="30" xfId="0" applyFont="1" applyFill="1" applyBorder="1"/>
    <xf numFmtId="0" fontId="5" fillId="0" borderId="0" xfId="0" applyFont="1" applyFill="1" applyBorder="1" applyAlignment="1">
      <alignment horizontal="center" vertical="center" wrapText="1"/>
    </xf>
    <xf numFmtId="0" fontId="0" fillId="0" borderId="0" xfId="0" applyFont="1" applyFill="1" applyAlignment="1"/>
    <xf numFmtId="0" fontId="5" fillId="0" borderId="15" xfId="2" applyFont="1" applyFill="1" applyBorder="1" applyAlignment="1">
      <alignment horizontal="left" vertical="center" wrapText="1"/>
    </xf>
    <xf numFmtId="0" fontId="5" fillId="0" borderId="15" xfId="0" applyFont="1" applyFill="1" applyBorder="1" applyAlignment="1">
      <alignment horizontal="center" vertical="top" wrapText="1"/>
    </xf>
    <xf numFmtId="0" fontId="6" fillId="0" borderId="15" xfId="0" applyFont="1" applyBorder="1" applyAlignment="1">
      <alignment horizontal="center" vertical="top" textRotation="90" wrapText="1"/>
    </xf>
    <xf numFmtId="0" fontId="23" fillId="0" borderId="31" xfId="2" applyFont="1" applyBorder="1" applyAlignment="1">
      <alignment horizontal="left" vertical="center" wrapText="1"/>
    </xf>
    <xf numFmtId="0" fontId="5" fillId="0" borderId="27" xfId="2" applyFont="1" applyBorder="1" applyAlignment="1">
      <alignment horizontal="center" vertical="center" wrapText="1"/>
    </xf>
    <xf numFmtId="166" fontId="5" fillId="0" borderId="27" xfId="2" applyNumberFormat="1" applyFont="1" applyBorder="1" applyAlignment="1">
      <alignment horizontal="center" vertical="center" wrapText="1"/>
    </xf>
    <xf numFmtId="0" fontId="5" fillId="0" borderId="15" xfId="2" applyFont="1" applyBorder="1" applyAlignment="1">
      <alignment horizontal="center" vertical="center" wrapText="1"/>
    </xf>
    <xf numFmtId="0" fontId="5" fillId="0" borderId="16" xfId="2" applyFont="1" applyFill="1" applyBorder="1" applyAlignment="1">
      <alignment vertical="center" wrapText="1"/>
    </xf>
    <xf numFmtId="0" fontId="4" fillId="0" borderId="16" xfId="2" applyFont="1" applyFill="1" applyBorder="1"/>
    <xf numFmtId="0" fontId="27" fillId="0" borderId="27" xfId="0" applyFont="1" applyFill="1" applyBorder="1" applyAlignment="1">
      <alignment horizontal="left" vertical="center" wrapText="1"/>
    </xf>
    <xf numFmtId="0" fontId="5" fillId="0" borderId="27" xfId="2" applyFont="1" applyBorder="1" applyAlignment="1">
      <alignment horizontal="left" vertical="center" wrapText="1"/>
    </xf>
    <xf numFmtId="0" fontId="4" fillId="0" borderId="0" xfId="2" applyFont="1" applyFill="1" applyAlignment="1">
      <alignment wrapText="1"/>
    </xf>
    <xf numFmtId="0" fontId="5" fillId="0" borderId="0" xfId="2" applyFont="1" applyFill="1" applyAlignment="1">
      <alignment horizontal="center" vertical="center" wrapText="1"/>
    </xf>
    <xf numFmtId="0" fontId="29" fillId="0" borderId="27" xfId="0" applyFont="1" applyFill="1" applyBorder="1" applyAlignment="1">
      <alignment horizontal="left" vertical="center" wrapText="1"/>
    </xf>
    <xf numFmtId="0" fontId="4" fillId="0" borderId="0" xfId="0" applyFont="1"/>
    <xf numFmtId="0" fontId="5" fillId="0" borderId="27" xfId="0" applyFont="1" applyFill="1" applyBorder="1" applyAlignment="1">
      <alignment horizontal="center" vertical="center" wrapText="1"/>
    </xf>
    <xf numFmtId="0" fontId="12" fillId="0" borderId="27" xfId="3" applyFont="1" applyBorder="1" applyAlignment="1">
      <alignment horizontal="left" vertical="center" wrapText="1"/>
    </xf>
    <xf numFmtId="0" fontId="12" fillId="5" borderId="27" xfId="3" applyFont="1" applyFill="1" applyBorder="1" applyAlignment="1">
      <alignment horizontal="center" vertical="center" wrapText="1"/>
    </xf>
    <xf numFmtId="166" fontId="12" fillId="0" borderId="27" xfId="3" applyNumberFormat="1" applyFont="1" applyBorder="1" applyAlignment="1">
      <alignment horizontal="center" vertical="center" wrapText="1"/>
    </xf>
    <xf numFmtId="0" fontId="5" fillId="0" borderId="15" xfId="0" applyFont="1" applyBorder="1" applyAlignment="1">
      <alignment horizontal="center" vertical="center" wrapText="1"/>
    </xf>
    <xf numFmtId="0" fontId="14" fillId="0" borderId="27" xfId="3" applyFont="1" applyFill="1" applyBorder="1" applyAlignment="1">
      <alignment horizontal="left" vertical="center" wrapText="1"/>
    </xf>
    <xf numFmtId="0" fontId="5" fillId="0" borderId="0" xfId="0" applyFont="1" applyAlignment="1">
      <alignment wrapText="1"/>
    </xf>
    <xf numFmtId="0" fontId="12" fillId="0" borderId="24" xfId="3"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16" xfId="0" applyFont="1" applyBorder="1" applyAlignment="1">
      <alignment horizontal="center" vertical="center"/>
    </xf>
    <xf numFmtId="0" fontId="6" fillId="0" borderId="16" xfId="0" applyFont="1" applyBorder="1" applyAlignment="1">
      <alignment horizontal="center" vertical="center" wrapText="1"/>
    </xf>
    <xf numFmtId="164" fontId="5" fillId="0" borderId="16" xfId="0" applyNumberFormat="1" applyFont="1" applyBorder="1" applyAlignment="1">
      <alignment horizontal="center" vertical="center" wrapText="1"/>
    </xf>
    <xf numFmtId="0" fontId="5" fillId="0" borderId="27" xfId="0" applyFont="1" applyBorder="1" applyAlignment="1">
      <alignment horizontal="left" vertical="center" wrapText="1"/>
    </xf>
    <xf numFmtId="0" fontId="4" fillId="0" borderId="16" xfId="0" applyFont="1" applyBorder="1" applyAlignment="1">
      <alignment horizontal="center" vertical="center"/>
    </xf>
    <xf numFmtId="0" fontId="12" fillId="0" borderId="15" xfId="3" applyFont="1" applyFill="1" applyBorder="1" applyAlignment="1">
      <alignment horizontal="center" vertical="center" wrapText="1"/>
    </xf>
    <xf numFmtId="9" fontId="4" fillId="0" borderId="16" xfId="1" applyFont="1" applyBorder="1" applyAlignment="1">
      <alignment horizontal="center" vertical="center"/>
    </xf>
    <xf numFmtId="0" fontId="12" fillId="0" borderId="27" xfId="3" applyFont="1" applyBorder="1" applyAlignment="1">
      <alignment horizontal="center" vertical="center" wrapText="1"/>
    </xf>
    <xf numFmtId="0" fontId="30" fillId="0" borderId="0" xfId="3" applyFont="1" applyFill="1" applyAlignment="1">
      <alignment horizontal="left" wrapText="1"/>
    </xf>
    <xf numFmtId="0" fontId="12" fillId="0" borderId="15" xfId="3" applyFont="1" applyBorder="1" applyAlignment="1">
      <alignment horizontal="center" vertical="center" textRotation="90" wrapText="1"/>
    </xf>
    <xf numFmtId="0" fontId="5" fillId="0" borderId="16" xfId="0" applyFont="1" applyFill="1" applyBorder="1" applyAlignment="1">
      <alignment horizontal="center" vertical="center" wrapText="1"/>
    </xf>
    <xf numFmtId="0" fontId="12" fillId="0" borderId="16" xfId="3" applyFont="1" applyFill="1" applyBorder="1" applyAlignment="1">
      <alignment horizontal="center" vertical="center" wrapText="1"/>
    </xf>
    <xf numFmtId="0" fontId="5" fillId="0" borderId="16" xfId="0" applyFont="1" applyBorder="1" applyAlignment="1">
      <alignment horizontal="center" vertical="center" textRotation="90"/>
    </xf>
    <xf numFmtId="0" fontId="6" fillId="0" borderId="16" xfId="0" applyFont="1" applyBorder="1" applyAlignment="1">
      <alignment horizontal="center" vertical="center" textRotation="90" wrapText="1"/>
    </xf>
    <xf numFmtId="9" fontId="5" fillId="0" borderId="16" xfId="0" applyNumberFormat="1" applyFont="1" applyBorder="1" applyAlignment="1">
      <alignment horizontal="center" vertical="center"/>
    </xf>
    <xf numFmtId="0" fontId="6" fillId="0" borderId="16" xfId="0" applyFont="1" applyBorder="1" applyAlignment="1">
      <alignment horizontal="center" vertical="center" textRotation="90"/>
    </xf>
    <xf numFmtId="0" fontId="5" fillId="0" borderId="24" xfId="0" applyFont="1" applyFill="1" applyBorder="1" applyAlignment="1">
      <alignment horizontal="center" vertical="center" wrapText="1"/>
    </xf>
    <xf numFmtId="164" fontId="5" fillId="0" borderId="24" xfId="0" applyNumberFormat="1" applyFont="1" applyBorder="1" applyAlignment="1">
      <alignment horizontal="center" vertical="center" wrapText="1"/>
    </xf>
    <xf numFmtId="9" fontId="4" fillId="0" borderId="24" xfId="1" applyFont="1" applyBorder="1" applyAlignment="1">
      <alignment horizontal="center" vertical="center"/>
    </xf>
    <xf numFmtId="0" fontId="5" fillId="0" borderId="24" xfId="0" applyFont="1" applyBorder="1" applyAlignment="1">
      <alignment horizontal="center" vertical="center" textRotation="90"/>
    </xf>
    <xf numFmtId="0" fontId="6" fillId="0" borderId="24" xfId="0" applyFont="1" applyBorder="1" applyAlignment="1">
      <alignment horizontal="center" vertical="center" textRotation="90" wrapText="1"/>
    </xf>
    <xf numFmtId="9" fontId="5" fillId="0" borderId="24" xfId="0" applyNumberFormat="1" applyFont="1" applyBorder="1" applyAlignment="1">
      <alignment horizontal="center" vertical="center"/>
    </xf>
    <xf numFmtId="0" fontId="6" fillId="0" borderId="24" xfId="0" applyFont="1" applyBorder="1" applyAlignment="1">
      <alignment horizontal="center" vertical="center" textRotation="90"/>
    </xf>
    <xf numFmtId="0" fontId="4" fillId="0" borderId="16" xfId="0" applyFont="1" applyFill="1" applyBorder="1" applyAlignment="1">
      <alignment horizontal="center" vertical="center" wrapText="1"/>
    </xf>
    <xf numFmtId="0" fontId="4" fillId="0" borderId="16" xfId="0" applyFont="1" applyBorder="1" applyAlignment="1">
      <alignment horizontal="center"/>
    </xf>
    <xf numFmtId="0" fontId="14" fillId="0" borderId="0" xfId="3" applyFont="1" applyFill="1" applyBorder="1" applyAlignment="1">
      <alignment horizontal="left" vertical="center" wrapText="1"/>
    </xf>
    <xf numFmtId="0" fontId="12" fillId="4" borderId="28" xfId="0" applyFont="1" applyFill="1" applyBorder="1" applyAlignment="1" applyProtection="1">
      <alignment horizontal="center" vertical="center" textRotation="90"/>
      <protection locked="0"/>
    </xf>
    <xf numFmtId="0" fontId="12" fillId="4" borderId="28" xfId="0" applyFont="1" applyFill="1" applyBorder="1" applyAlignment="1" applyProtection="1">
      <alignment horizontal="center" vertical="center" textRotation="90"/>
    </xf>
    <xf numFmtId="0" fontId="13" fillId="4" borderId="28" xfId="0" applyFont="1" applyFill="1" applyBorder="1" applyAlignment="1" applyProtection="1">
      <alignment horizontal="center" vertical="center" textRotation="90"/>
    </xf>
    <xf numFmtId="0" fontId="12" fillId="4" borderId="28" xfId="0" applyFont="1" applyFill="1" applyBorder="1" applyAlignment="1" applyProtection="1">
      <alignment horizontal="center" vertical="center" textRotation="90" wrapText="1"/>
      <protection locked="0"/>
    </xf>
    <xf numFmtId="0" fontId="12" fillId="0" borderId="32" xfId="3" applyFont="1" applyBorder="1" applyAlignment="1">
      <alignment horizontal="center" vertical="center" textRotation="90" wrapText="1"/>
    </xf>
    <xf numFmtId="0" fontId="12" fillId="0" borderId="0" xfId="3" applyFont="1" applyAlignment="1">
      <alignment horizontal="left" vertical="center" wrapText="1"/>
    </xf>
    <xf numFmtId="14" fontId="12" fillId="5" borderId="27" xfId="3" applyNumberFormat="1" applyFont="1" applyFill="1" applyBorder="1" applyAlignment="1">
      <alignment horizontal="center" vertical="center" wrapText="1"/>
    </xf>
    <xf numFmtId="0" fontId="13" fillId="0" borderId="24" xfId="3" applyFont="1" applyFill="1" applyBorder="1" applyAlignment="1">
      <alignment horizontal="center" vertical="center" wrapText="1"/>
    </xf>
    <xf numFmtId="0" fontId="4" fillId="0" borderId="24" xfId="0" applyFont="1" applyBorder="1" applyAlignment="1">
      <alignment horizontal="center" vertical="center"/>
    </xf>
    <xf numFmtId="0" fontId="12" fillId="0" borderId="27" xfId="3" applyFont="1" applyFill="1" applyBorder="1" applyAlignment="1">
      <alignment horizontal="center" vertical="center" wrapText="1"/>
    </xf>
    <xf numFmtId="0" fontId="12" fillId="0" borderId="15" xfId="3" applyFont="1" applyBorder="1" applyAlignment="1">
      <alignment horizontal="left" vertical="center" wrapText="1"/>
    </xf>
    <xf numFmtId="0" fontId="12" fillId="0" borderId="15" xfId="3" applyFont="1" applyBorder="1" applyAlignment="1">
      <alignment horizontal="center" vertical="center" wrapText="1"/>
    </xf>
    <xf numFmtId="0" fontId="12" fillId="0" borderId="16" xfId="0" applyFont="1" applyFill="1" applyBorder="1" applyAlignment="1">
      <alignment vertical="center" wrapText="1"/>
    </xf>
    <xf numFmtId="0" fontId="12" fillId="0" borderId="16" xfId="4" applyFont="1" applyFill="1" applyBorder="1" applyAlignment="1">
      <alignment vertical="center" wrapText="1"/>
    </xf>
    <xf numFmtId="9" fontId="12" fillId="0" borderId="28" xfId="0" applyNumberFormat="1" applyFont="1" applyBorder="1" applyAlignment="1" applyProtection="1">
      <alignment horizontal="center" vertical="center" wrapText="1"/>
      <protection locked="0"/>
    </xf>
    <xf numFmtId="0" fontId="12" fillId="0" borderId="27" xfId="4" applyFont="1" applyBorder="1" applyAlignment="1">
      <alignment horizontal="center" vertical="center" wrapText="1"/>
    </xf>
    <xf numFmtId="166" fontId="12" fillId="0" borderId="27" xfId="4" applyNumberFormat="1" applyFont="1" applyBorder="1" applyAlignment="1">
      <alignment horizontal="center" vertical="center" wrapText="1"/>
    </xf>
    <xf numFmtId="9" fontId="12" fillId="0" borderId="33" xfId="0" applyNumberFormat="1" applyFont="1" applyBorder="1" applyAlignment="1" applyProtection="1">
      <alignment horizontal="center" vertical="center" wrapText="1"/>
      <protection locked="0"/>
    </xf>
    <xf numFmtId="0" fontId="5" fillId="0" borderId="16" xfId="0" applyFont="1" applyBorder="1" applyAlignment="1">
      <alignment vertical="center" wrapText="1"/>
    </xf>
    <xf numFmtId="0" fontId="5" fillId="0" borderId="24" xfId="0" applyFont="1" applyBorder="1" applyAlignment="1">
      <alignment vertical="center" wrapText="1"/>
    </xf>
    <xf numFmtId="0" fontId="13" fillId="0" borderId="16" xfId="0" applyFont="1" applyFill="1" applyBorder="1" applyAlignment="1">
      <alignment vertical="center" wrapText="1"/>
    </xf>
    <xf numFmtId="0" fontId="23" fillId="0" borderId="0" xfId="0" applyFont="1" applyAlignment="1">
      <alignment horizontal="center" wrapText="1"/>
    </xf>
    <xf numFmtId="166" fontId="13" fillId="0" borderId="27" xfId="0" applyNumberFormat="1" applyFont="1" applyBorder="1" applyAlignment="1">
      <alignment horizontal="center" vertical="center" wrapText="1"/>
    </xf>
    <xf numFmtId="0" fontId="31" fillId="0" borderId="0" xfId="0" applyFont="1" applyAlignment="1">
      <alignment horizontal="center" vertical="center" wrapText="1"/>
    </xf>
    <xf numFmtId="0" fontId="32" fillId="0" borderId="0" xfId="0" applyFont="1" applyFill="1" applyAlignment="1">
      <alignment wrapText="1"/>
    </xf>
    <xf numFmtId="14" fontId="13" fillId="0" borderId="27" xfId="0" applyNumberFormat="1" applyFont="1" applyBorder="1" applyAlignment="1">
      <alignment horizontal="center" vertical="center" wrapText="1"/>
    </xf>
    <xf numFmtId="0" fontId="23" fillId="0" borderId="30" xfId="0" applyFont="1" applyFill="1" applyBorder="1" applyAlignment="1">
      <alignment horizontal="center" vertical="center" wrapText="1"/>
    </xf>
    <xf numFmtId="0" fontId="5" fillId="0" borderId="16" xfId="0" applyFont="1" applyFill="1" applyBorder="1" applyAlignment="1">
      <alignment vertical="center" wrapText="1"/>
    </xf>
    <xf numFmtId="0" fontId="23" fillId="0" borderId="0" xfId="0" applyFont="1" applyFill="1" applyAlignment="1">
      <alignment horizontal="center" vertical="center" wrapText="1"/>
    </xf>
    <xf numFmtId="0" fontId="23" fillId="0" borderId="30" xfId="0" applyFont="1" applyBorder="1" applyAlignment="1">
      <alignment horizontal="center" vertical="center" wrapText="1"/>
    </xf>
    <xf numFmtId="0" fontId="32" fillId="0" borderId="0" xfId="0" applyFont="1" applyFill="1" applyAlignment="1">
      <alignment vertical="center" wrapText="1"/>
    </xf>
    <xf numFmtId="166" fontId="5" fillId="0" borderId="27" xfId="0" applyNumberFormat="1" applyFont="1" applyBorder="1" applyAlignment="1">
      <alignment horizontal="justify" vertical="center" wrapText="1"/>
    </xf>
    <xf numFmtId="0" fontId="4" fillId="0" borderId="34" xfId="0" applyFont="1" applyBorder="1" applyAlignment="1">
      <alignment wrapText="1"/>
    </xf>
    <xf numFmtId="0" fontId="23" fillId="0" borderId="0" xfId="0" applyFont="1" applyAlignment="1">
      <alignment horizontal="center" vertical="center" wrapText="1"/>
    </xf>
    <xf numFmtId="166" fontId="23" fillId="0" borderId="0" xfId="0" applyNumberFormat="1" applyFont="1" applyAlignment="1">
      <alignment horizontal="center" vertical="center" wrapText="1"/>
    </xf>
    <xf numFmtId="0" fontId="33" fillId="0" borderId="15" xfId="0" applyFont="1" applyBorder="1" applyAlignment="1">
      <alignment horizontal="center" vertical="center" wrapText="1"/>
    </xf>
    <xf numFmtId="0" fontId="33" fillId="0" borderId="15"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33" fillId="0" borderId="0" xfId="0" applyFont="1" applyFill="1" applyBorder="1" applyAlignment="1">
      <alignment horizontal="left" vertical="top" wrapText="1"/>
    </xf>
    <xf numFmtId="0" fontId="33" fillId="0" borderId="16" xfId="0" applyFont="1" applyFill="1" applyBorder="1" applyAlignment="1">
      <alignment vertical="center" wrapText="1"/>
    </xf>
    <xf numFmtId="0" fontId="33" fillId="0" borderId="15" xfId="0" applyFont="1" applyFill="1" applyBorder="1" applyAlignment="1">
      <alignment horizontal="center" vertical="center" wrapText="1"/>
    </xf>
    <xf numFmtId="0" fontId="35" fillId="0" borderId="15" xfId="0" applyFont="1" applyBorder="1" applyAlignment="1">
      <alignment horizontal="center" vertical="center" wrapText="1"/>
    </xf>
    <xf numFmtId="9" fontId="33" fillId="0" borderId="15" xfId="0" applyNumberFormat="1" applyFont="1" applyBorder="1" applyAlignment="1">
      <alignment horizontal="center" vertical="center" wrapText="1"/>
    </xf>
    <xf numFmtId="164" fontId="33" fillId="0" borderId="15" xfId="0" applyNumberFormat="1" applyFont="1" applyBorder="1" applyAlignment="1">
      <alignment horizontal="center" vertical="center" wrapText="1"/>
    </xf>
    <xf numFmtId="165" fontId="33" fillId="0" borderId="15" xfId="0" applyNumberFormat="1" applyFont="1" applyBorder="1" applyAlignment="1">
      <alignment horizontal="center" vertical="center" wrapText="1"/>
    </xf>
    <xf numFmtId="0" fontId="33" fillId="0" borderId="27" xfId="0" applyFont="1" applyBorder="1" applyAlignment="1">
      <alignment horizontal="center" vertical="center" wrapText="1"/>
    </xf>
    <xf numFmtId="0" fontId="36" fillId="0" borderId="27" xfId="0" applyFont="1" applyFill="1" applyBorder="1" applyAlignment="1">
      <alignment horizontal="left" vertical="center" wrapText="1"/>
    </xf>
    <xf numFmtId="0" fontId="33" fillId="0" borderId="27" xfId="0" applyFont="1" applyBorder="1" applyAlignment="1">
      <alignment horizontal="center" vertical="center" textRotation="90" wrapText="1"/>
    </xf>
    <xf numFmtId="1" fontId="33" fillId="0" borderId="27" xfId="0" applyNumberFormat="1" applyFont="1" applyBorder="1" applyAlignment="1">
      <alignment horizontal="center" vertical="center" textRotation="90" wrapText="1"/>
    </xf>
    <xf numFmtId="0" fontId="33" fillId="0" borderId="15" xfId="0" applyFont="1" applyBorder="1" applyAlignment="1">
      <alignment horizontal="center" vertical="center" textRotation="90" wrapText="1"/>
    </xf>
    <xf numFmtId="0" fontId="33" fillId="0" borderId="15" xfId="0" applyFont="1" applyBorder="1" applyAlignment="1">
      <alignment horizontal="center" vertical="center" textRotation="90" wrapText="1"/>
    </xf>
    <xf numFmtId="0" fontId="35" fillId="0" borderId="15" xfId="0" applyFont="1" applyBorder="1" applyAlignment="1">
      <alignment horizontal="center" vertical="center" textRotation="90" wrapText="1"/>
    </xf>
    <xf numFmtId="0" fontId="37" fillId="0" borderId="0" xfId="0" applyFont="1" applyAlignment="1">
      <alignment vertical="center" wrapText="1"/>
    </xf>
    <xf numFmtId="166" fontId="33" fillId="0" borderId="27" xfId="0" applyNumberFormat="1" applyFont="1" applyBorder="1" applyAlignment="1">
      <alignment horizontal="center" vertical="center" wrapText="1"/>
    </xf>
    <xf numFmtId="0" fontId="37" fillId="0" borderId="16" xfId="0" applyFont="1" applyBorder="1"/>
    <xf numFmtId="0" fontId="37" fillId="0" borderId="16" xfId="0" applyFont="1" applyFill="1" applyBorder="1"/>
    <xf numFmtId="0" fontId="37" fillId="0" borderId="0" xfId="0" applyFont="1" applyFill="1" applyAlignment="1">
      <alignment wrapText="1"/>
    </xf>
    <xf numFmtId="0" fontId="37" fillId="0" borderId="24" xfId="0" applyFont="1" applyBorder="1"/>
    <xf numFmtId="0" fontId="37" fillId="0" borderId="24" xfId="0" applyFont="1" applyFill="1" applyBorder="1"/>
    <xf numFmtId="0" fontId="33" fillId="0" borderId="24" xfId="0" applyFont="1" applyFill="1" applyBorder="1" applyAlignment="1">
      <alignment vertical="center" wrapText="1"/>
    </xf>
    <xf numFmtId="0" fontId="31" fillId="0" borderId="0" xfId="0" applyFont="1" applyFill="1" applyAlignment="1">
      <alignment horizontal="center" vertical="center" wrapText="1"/>
    </xf>
    <xf numFmtId="0" fontId="38" fillId="0" borderId="0" xfId="0" applyFont="1" applyAlignment="1">
      <alignment vertical="center" wrapText="1"/>
    </xf>
    <xf numFmtId="0" fontId="12" fillId="0" borderId="16" xfId="0" applyFont="1" applyFill="1" applyBorder="1" applyAlignment="1">
      <alignment vertical="top" wrapText="1"/>
    </xf>
    <xf numFmtId="0" fontId="39" fillId="0" borderId="0" xfId="0" applyFont="1" applyFill="1"/>
    <xf numFmtId="0" fontId="40" fillId="0" borderId="14" xfId="0" applyFont="1" applyBorder="1" applyAlignment="1">
      <alignment horizontal="center" wrapText="1"/>
    </xf>
    <xf numFmtId="0" fontId="5" fillId="0" borderId="15" xfId="0" applyFont="1" applyBorder="1" applyAlignment="1">
      <alignment horizontal="center" vertical="center"/>
    </xf>
    <xf numFmtId="0" fontId="6" fillId="0" borderId="15" xfId="0" applyFont="1" applyBorder="1" applyAlignment="1">
      <alignment horizontal="center" vertical="center" wrapText="1"/>
    </xf>
    <xf numFmtId="9" fontId="5" fillId="0" borderId="15" xfId="0" applyNumberFormat="1" applyFont="1" applyBorder="1" applyAlignment="1">
      <alignment horizontal="center" vertical="center" wrapText="1"/>
    </xf>
    <xf numFmtId="164" fontId="5" fillId="0" borderId="15" xfId="0" applyNumberFormat="1" applyFont="1" applyBorder="1" applyAlignment="1">
      <alignment horizontal="center" vertical="center" wrapText="1"/>
    </xf>
    <xf numFmtId="9" fontId="5" fillId="0" borderId="15" xfId="0" applyNumberFormat="1" applyFont="1" applyBorder="1" applyAlignment="1">
      <alignment horizontal="center" vertical="center"/>
    </xf>
    <xf numFmtId="0" fontId="6" fillId="0" borderId="15" xfId="0" applyFont="1" applyBorder="1" applyAlignment="1">
      <alignment horizontal="center" vertical="center" textRotation="90"/>
    </xf>
    <xf numFmtId="0" fontId="5" fillId="0" borderId="27" xfId="0" applyFont="1" applyBorder="1" applyAlignment="1">
      <alignment horizontal="justify" vertical="center" wrapText="1"/>
    </xf>
    <xf numFmtId="0" fontId="12" fillId="0" borderId="29" xfId="0" applyFont="1" applyBorder="1" applyAlignment="1" applyProtection="1">
      <alignment vertical="center" wrapText="1"/>
      <protection locked="0"/>
    </xf>
    <xf numFmtId="0" fontId="13" fillId="0" borderId="29" xfId="0" applyFont="1" applyBorder="1" applyAlignment="1" applyProtection="1">
      <alignment vertical="center" wrapText="1"/>
      <protection locked="0"/>
    </xf>
    <xf numFmtId="0" fontId="42" fillId="0" borderId="29" xfId="0" applyFont="1" applyFill="1" applyBorder="1" applyAlignment="1" applyProtection="1">
      <alignment horizontal="left" vertical="center" wrapText="1"/>
      <protection locked="0"/>
    </xf>
    <xf numFmtId="0" fontId="42" fillId="0" borderId="29" xfId="0" applyFont="1" applyBorder="1" applyAlignment="1" applyProtection="1">
      <alignment horizontal="justify" vertical="center" wrapText="1"/>
      <protection locked="0"/>
    </xf>
    <xf numFmtId="0" fontId="13" fillId="0" borderId="15" xfId="0" applyFont="1" applyBorder="1" applyAlignment="1">
      <alignment horizontal="center" vertical="center" textRotation="90"/>
    </xf>
    <xf numFmtId="0" fontId="5" fillId="0" borderId="23" xfId="0" applyFont="1" applyBorder="1" applyAlignment="1">
      <alignment vertical="center" wrapText="1"/>
    </xf>
    <xf numFmtId="0" fontId="6" fillId="6" borderId="15" xfId="0" applyFont="1" applyFill="1" applyBorder="1" applyAlignment="1">
      <alignment horizontal="center" vertical="center" wrapText="1"/>
    </xf>
    <xf numFmtId="9" fontId="13" fillId="0" borderId="15" xfId="0" applyNumberFormat="1" applyFont="1" applyBorder="1" applyAlignment="1">
      <alignment horizontal="center" vertical="center" wrapText="1"/>
    </xf>
    <xf numFmtId="0" fontId="5" fillId="0" borderId="15" xfId="0" applyFont="1" applyBorder="1" applyAlignment="1">
      <alignment vertical="center"/>
    </xf>
    <xf numFmtId="0" fontId="17" fillId="0" borderId="15" xfId="0" applyFont="1" applyFill="1" applyBorder="1" applyAlignment="1">
      <alignment vertical="center" wrapText="1"/>
    </xf>
    <xf numFmtId="0" fontId="13" fillId="0" borderId="27" xfId="0" applyFont="1" applyBorder="1" applyAlignment="1">
      <alignment horizontal="center" vertical="center" textRotation="90"/>
    </xf>
    <xf numFmtId="0" fontId="6" fillId="6" borderId="15" xfId="0" applyFont="1" applyFill="1" applyBorder="1" applyAlignment="1">
      <alignment horizontal="center" vertical="center" textRotation="90" wrapText="1"/>
    </xf>
    <xf numFmtId="0" fontId="6" fillId="6" borderId="15" xfId="0" applyFont="1" applyFill="1" applyBorder="1" applyAlignment="1">
      <alignment horizontal="center" vertical="center" textRotation="90"/>
    </xf>
    <xf numFmtId="0" fontId="13" fillId="0" borderId="15" xfId="0" applyFont="1" applyBorder="1" applyAlignment="1">
      <alignment vertical="center" wrapText="1"/>
    </xf>
    <xf numFmtId="0" fontId="5" fillId="0" borderId="15" xfId="0" applyFont="1" applyBorder="1" applyAlignment="1">
      <alignment vertical="center" wrapText="1"/>
    </xf>
    <xf numFmtId="14" fontId="12" fillId="0" borderId="29" xfId="0" applyNumberFormat="1" applyFont="1" applyBorder="1" applyAlignment="1" applyProtection="1">
      <alignment horizontal="center" vertical="center"/>
      <protection locked="0"/>
    </xf>
    <xf numFmtId="0" fontId="4" fillId="0" borderId="30" xfId="0" applyFont="1" applyBorder="1" applyAlignment="1"/>
    <xf numFmtId="0" fontId="5" fillId="0" borderId="30"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left" vertical="center"/>
    </xf>
    <xf numFmtId="0" fontId="5" fillId="0" borderId="0" xfId="0" applyFont="1" applyAlignment="1">
      <alignment horizontal="center" wrapText="1"/>
    </xf>
    <xf numFmtId="0" fontId="6" fillId="0" borderId="0" xfId="0" applyFont="1" applyAlignment="1">
      <alignment horizontal="left" vertical="center"/>
    </xf>
  </cellXfs>
  <cellStyles count="5">
    <cellStyle name="Normal" xfId="0" builtinId="0"/>
    <cellStyle name="Normal 2" xfId="2"/>
    <cellStyle name="Normal 3" xfId="3"/>
    <cellStyle name="Normal 3 2" xfId="4"/>
    <cellStyle name="Porcentaje" xfId="1" builtinId="5"/>
  </cellStyles>
  <dxfs count="1981">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ont>
        <color rgb="FF9C0006"/>
      </font>
      <fill>
        <patternFill>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ont>
        <color rgb="FF9C0006"/>
      </font>
      <fill>
        <patternFill patternType="solid">
          <fgColor rgb="FFFFC7CE"/>
          <bgColor rgb="FFFFC7CE"/>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CC9900"/>
          <bgColor rgb="FFCC99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CC9900"/>
          <bgColor rgb="FFCC990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CC9900"/>
          <bgColor rgb="FFCC99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9900"/>
          <bgColor rgb="FFFF99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CC9900"/>
          <bgColor rgb="FFCC990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9900"/>
          <bgColor rgb="FFFF99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theme" Target="theme/theme1.xml"/><Relationship Id="rId3" Type="http://schemas.openxmlformats.org/officeDocument/2006/relationships/externalLink" Target="externalLinks/externalLink2.xml"/><Relationship Id="rId21" Type="http://schemas.openxmlformats.org/officeDocument/2006/relationships/calcChain" Target="calcChain.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142875</xdr:colOff>
      <xdr:row>0</xdr:row>
      <xdr:rowOff>0</xdr:rowOff>
    </xdr:from>
    <xdr:ext cx="1809750" cy="676275"/>
    <xdr:pic>
      <xdr:nvPicPr>
        <xdr:cNvPr id="2" name="image4.png"/>
        <xdr:cNvPicPr preferRelativeResize="0"/>
      </xdr:nvPicPr>
      <xdr:blipFill>
        <a:blip xmlns:r="http://schemas.openxmlformats.org/officeDocument/2006/relationships" r:embed="rId1" cstate="print"/>
        <a:stretch>
          <a:fillRect/>
        </a:stretch>
      </xdr:blipFill>
      <xdr:spPr>
        <a:xfrm>
          <a:off x="409575" y="0"/>
          <a:ext cx="1809750" cy="67627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shiba/Downloads/GESTION%20FINANCIERA%20MAPA%20DE%20CORRUPCION%20202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RC%20ATENCI&#211;N%20USUARIO%20202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MRC%20GESTI&#211;N%20DE%20LOS%20INGRESOS%20202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Toshiba/Downloads/MAPADERIESGOSDECORRUPCI&#211;NTRANSPORTEYMOVILIDAD2023%20(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MRC%20GESTI&#211;N%20AMBIENTAL%202023.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dcmartinez/Documents/Secre%20Educaci&#243;n%20Cundi/2023/Riesgos/Propuesta%20riesgos%20esal%202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ymaguirre/AppData/Local/Microsoft/Windows/Temporary%20Internet%20Files/Content.Outlook/DH5A0Q16/Mapa%20riesgos%20Plan%20Anticorrupcion%202017.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mherazo/AppData/Local/Microsoft/Windows/INetCache/Content.Outlook/QPAIJPHY/Formatoriesgosoctubre2017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emartinez/AppData/Local/Microsoft/Windows/Temporary%20Internet%20Files/Content.Outlook/X08YSC5Q/Copia%20de%20Formato%20riesgos%20corrupci&#243;n%2020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RC%20DIRECCIONAMIENTO%20ESTRAT&#201;GICO%20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RC%20INTEGRACI&#211;N%20REGIONAL%2020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RC%20PROM.%20DLLO%20SOCIAL%2020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RC%20GESTI&#211;N%20JUR&#205;DICA%20202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Toshiba/AppData/Local/Microsoft/Windows/INetCache/Content.MSO/Copia%20de%20MRC%20PROM.%20TRANSPORTE%20Y%20MOV%20202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RC%20GESTI&#211;N%20ASI%20202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MRC%20GESTI&#211;N%20CONTRACTUAL%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de corrupción"/>
      <sheetName val="Tabla Probabilidad"/>
      <sheetName val="Tabla impacto"/>
      <sheetName val="Mapa de calor residual"/>
      <sheetName val="Mapa de calor inherente"/>
      <sheetName val="Análisis y valoración control"/>
      <sheetName val="Opciones Tratamiento"/>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de corrupción"/>
      <sheetName val="Tabla Probabilidad"/>
      <sheetName val="Tabla impacto"/>
      <sheetName val="Mapa de calor inherente"/>
      <sheetName val="Mapa de calor residual"/>
      <sheetName val="Análisis y valoración control"/>
      <sheetName val="Opciones Tratamiento"/>
    </sheetNames>
    <sheetDataSet>
      <sheetData sheetId="0"/>
      <sheetData sheetId="1"/>
      <sheetData sheetId="2"/>
      <sheetData sheetId="3"/>
      <sheetData sheetId="4"/>
      <sheetData sheetId="5"/>
      <sheetData sheetId="6"/>
      <sheetData sheetId="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de corrupción"/>
      <sheetName val="Tabla Probabilidad"/>
      <sheetName val="Tabla impacto"/>
      <sheetName val="Mapa de calor inherente"/>
      <sheetName val="Mapa de calor residual"/>
      <sheetName val="Análisis y valoración control"/>
      <sheetName val="Opciones Tratamiento"/>
    </sheetNames>
    <sheetDataSet>
      <sheetData sheetId="0"/>
      <sheetData sheetId="1"/>
      <sheetData sheetId="2"/>
      <sheetData sheetId="3"/>
      <sheetData sheetId="4"/>
      <sheetData sheetId="5"/>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de corrupción"/>
      <sheetName val="Tabla Probabilidad"/>
      <sheetName val="Tabla impacto"/>
      <sheetName val="Mapa de calor inherente"/>
      <sheetName val="Mapa de calor residual"/>
      <sheetName val="Análisis y valoración control"/>
      <sheetName val="Opciones Tratamiento"/>
    </sheetNames>
    <sheetDataSet>
      <sheetData sheetId="0"/>
      <sheetData sheetId="1"/>
      <sheetData sheetId="2"/>
      <sheetData sheetId="3"/>
      <sheetData sheetId="4"/>
      <sheetData sheetId="5"/>
      <sheetData sheetId="6"/>
      <sheetData sheetId="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de corrupción"/>
      <sheetName val="Tabla Probabilidad"/>
      <sheetName val="Tabla impacto"/>
      <sheetName val="Mapa de calor inherente"/>
      <sheetName val="Mapa de calor residual"/>
      <sheetName val="Análisis y valoración control"/>
      <sheetName val="Opciones Tratamiento"/>
    </sheetNames>
    <sheetDataSet>
      <sheetData sheetId="0"/>
      <sheetData sheetId="1"/>
      <sheetData sheetId="2"/>
      <sheetData sheetId="3"/>
      <sheetData sheetId="4"/>
      <sheetData sheetId="5"/>
      <sheetData sheetId="6"/>
      <sheetData sheetId="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Mapa de Riesgos"/>
      <sheetName val="Explicación de los campos"/>
      <sheetName val="Comprobación Riesgos Corrupción"/>
      <sheetName val="Listas"/>
      <sheetName val="Hoja2"/>
    </sheetNames>
    <sheetDataSet>
      <sheetData sheetId="0"/>
      <sheetData sheetId="1"/>
      <sheetData sheetId="2">
        <row r="2">
          <cell r="B2" t="str">
            <v>Servidores públicos</v>
          </cell>
          <cell r="G2" t="str">
            <v>Estratégico</v>
          </cell>
        </row>
        <row r="3">
          <cell r="B3" t="str">
            <v>Método</v>
          </cell>
          <cell r="G3" t="str">
            <v>Imagen</v>
          </cell>
        </row>
        <row r="4">
          <cell r="B4" t="str">
            <v>Sistemas de información</v>
          </cell>
          <cell r="G4" t="str">
            <v>Operativo</v>
          </cell>
        </row>
        <row r="5">
          <cell r="B5" t="str">
            <v>Ambiente de trabajo</v>
          </cell>
          <cell r="G5" t="str">
            <v>Financiero</v>
          </cell>
        </row>
        <row r="6">
          <cell r="B6" t="str">
            <v>Información</v>
          </cell>
          <cell r="G6" t="str">
            <v>Cumplimiento</v>
          </cell>
        </row>
        <row r="7">
          <cell r="B7" t="str">
            <v>Recursos Financieros</v>
          </cell>
          <cell r="G7" t="str">
            <v>Tecnológico</v>
          </cell>
        </row>
        <row r="8">
          <cell r="B8" t="str">
            <v>Recursos Físicos</v>
          </cell>
          <cell r="G8" t="str">
            <v>Corrupción</v>
          </cell>
        </row>
        <row r="9">
          <cell r="B9" t="str">
            <v>Entorno</v>
          </cell>
        </row>
      </sheetData>
      <sheetData sheetId="3"/>
      <sheetData sheetId="4"/>
      <sheetData sheetId="5">
        <row r="3">
          <cell r="H3" t="str">
            <v>1-Raro</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Gestión"/>
      <sheetName val="Riesgos de Corrupción"/>
      <sheetName val="Explicación de los campos"/>
      <sheetName val="Hoja2"/>
      <sheetName val="Hoja1"/>
    </sheetNames>
    <sheetDataSet>
      <sheetData sheetId="0"/>
      <sheetData sheetId="1"/>
      <sheetData sheetId="2">
        <row r="2">
          <cell r="G2" t="str">
            <v>Estratégico</v>
          </cell>
        </row>
        <row r="3">
          <cell r="G3" t="str">
            <v>Imagen</v>
          </cell>
        </row>
        <row r="4">
          <cell r="G4" t="str">
            <v>Operativo</v>
          </cell>
        </row>
        <row r="5">
          <cell r="G5" t="str">
            <v>Financiero</v>
          </cell>
        </row>
        <row r="6">
          <cell r="G6" t="str">
            <v>Cumplimiento</v>
          </cell>
        </row>
        <row r="7">
          <cell r="G7" t="str">
            <v>Tecnológico</v>
          </cell>
        </row>
      </sheetData>
      <sheetData sheetId="3">
        <row r="2">
          <cell r="AM2" t="str">
            <v>Probabilidad</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 val="Opciones Tratamiento"/>
      <sheetName val="Tabla Valoración controles"/>
    </sheetNames>
    <sheetDataSet>
      <sheetData sheetId="0"/>
      <sheetData sheetId="1">
        <row r="13">
          <cell r="E13" t="str">
            <v>3-Posible</v>
          </cell>
        </row>
      </sheetData>
      <sheetData sheetId="2">
        <row r="2">
          <cell r="AS2" t="str">
            <v>Asignado</v>
          </cell>
          <cell r="AU2" t="str">
            <v>Confiable</v>
          </cell>
        </row>
        <row r="3">
          <cell r="AS3" t="str">
            <v>No asignado</v>
          </cell>
          <cell r="AU3" t="str">
            <v>No confiable</v>
          </cell>
        </row>
        <row r="5">
          <cell r="AS5" t="str">
            <v>Adecuado</v>
          </cell>
          <cell r="AU5" t="str">
            <v xml:space="preserve">Se investigan y resuelven oportunamente </v>
          </cell>
        </row>
        <row r="6">
          <cell r="AS6" t="str">
            <v>Inadecuado</v>
          </cell>
          <cell r="AU6" t="str">
            <v>No se investigan y resuelven oportunamente</v>
          </cell>
        </row>
        <row r="8">
          <cell r="AS8" t="str">
            <v>Oportuna</v>
          </cell>
          <cell r="AU8" t="str">
            <v>Completa</v>
          </cell>
        </row>
        <row r="9">
          <cell r="AS9" t="str">
            <v>Inoportuna</v>
          </cell>
          <cell r="AU9" t="str">
            <v>Incompleta</v>
          </cell>
        </row>
        <row r="10">
          <cell r="AU10" t="str">
            <v>No existe</v>
          </cell>
        </row>
        <row r="11">
          <cell r="AS11" t="str">
            <v>Prevenir</v>
          </cell>
        </row>
        <row r="12">
          <cell r="AS12" t="str">
            <v>Detectar</v>
          </cell>
          <cell r="AU12" t="str">
            <v>Fuerte</v>
          </cell>
        </row>
        <row r="13">
          <cell r="AS13" t="str">
            <v>No es un control</v>
          </cell>
          <cell r="AU13" t="str">
            <v>Moderado</v>
          </cell>
        </row>
        <row r="14">
          <cell r="AU14" t="str">
            <v>Débil</v>
          </cell>
        </row>
      </sheetData>
      <sheetData sheetId="3">
        <row r="3">
          <cell r="H3" t="str">
            <v>1-Rara vez</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de corrupción"/>
      <sheetName val="Tabla Probabilidad"/>
      <sheetName val="Tabla impacto"/>
      <sheetName val="Mapa de calor inherente"/>
      <sheetName val="Mapa de calor residual"/>
      <sheetName val="Análisis y valoración control"/>
      <sheetName val="Opciones Tratamiento"/>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de corrupción"/>
      <sheetName val="Tabla Probabilidad"/>
      <sheetName val="Tabla impacto"/>
      <sheetName val="Mapa de calor inherente"/>
      <sheetName val="Mapa de calor residual"/>
      <sheetName val="Análisis y valoración control"/>
      <sheetName val="Opciones Tratamiento"/>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de corrupción"/>
      <sheetName val="Tabla Probabilidad"/>
      <sheetName val="Tabla impacto"/>
      <sheetName val="Mapa de calor inherente"/>
      <sheetName val="Mapa de calor residual"/>
      <sheetName val="Análisis y valoración control"/>
      <sheetName val="Opciones Tratamiento"/>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de corrupción"/>
      <sheetName val="Tabla Probabilidad"/>
      <sheetName val="Tabla impacto"/>
      <sheetName val="Mapa de calor inherente"/>
      <sheetName val="Mapa de calor residual"/>
      <sheetName val="Análisis y valoración control"/>
      <sheetName val="Opciones Tratamiento"/>
    </sheetNames>
    <sheetDataSet>
      <sheetData sheetId="0"/>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de corrupción"/>
      <sheetName val="Tabla Probabilidad"/>
      <sheetName val="Tabla impacto"/>
      <sheetName val="Mapa de calor inherente"/>
      <sheetName val="Mapa de calor residual"/>
      <sheetName val="Análisis y valoración control"/>
      <sheetName val="Opciones Tratamiento"/>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de corrupción"/>
      <sheetName val="Tabla Probabilidad"/>
      <sheetName val="Tabla impacto"/>
      <sheetName val="Mapa de calor inherente"/>
      <sheetName val="Mapa de calor residual"/>
      <sheetName val="Análisis y valoración control"/>
      <sheetName val="Opciones Tratamiento"/>
    </sheetNames>
    <sheetDataSet>
      <sheetData sheetId="0"/>
      <sheetData sheetId="1"/>
      <sheetData sheetId="2"/>
      <sheetData sheetId="3"/>
      <sheetData sheetId="4"/>
      <sheetData sheetId="5"/>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de corrupción"/>
      <sheetName val="Tabla Probabilidad"/>
      <sheetName val="Tabla impacto"/>
      <sheetName val="Mapa de calor inherente"/>
      <sheetName val="Mapa de calor residual"/>
      <sheetName val="Análisis y valoración control"/>
      <sheetName val="Opciones Tratamiento"/>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undinamarca.gov.c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CQ312"/>
  <sheetViews>
    <sheetView tabSelected="1" zoomScale="55" zoomScaleNormal="55" workbookViewId="0">
      <pane ySplit="8" topLeftCell="A9" activePane="bottomLeft" state="frozen"/>
      <selection pane="bottomLeft" activeCell="B9" sqref="B9:B11"/>
    </sheetView>
  </sheetViews>
  <sheetFormatPr baseColWidth="10" defaultColWidth="14.42578125" defaultRowHeight="15" customHeight="1"/>
  <cols>
    <col min="1" max="1" width="4" style="8" customWidth="1"/>
    <col min="2" max="2" width="19.140625" style="8" customWidth="1"/>
    <col min="3" max="3" width="36.140625" style="8" customWidth="1"/>
    <col min="4" max="4" width="32.5703125" style="8" customWidth="1"/>
    <col min="5" max="5" width="28.5703125" style="8" customWidth="1"/>
    <col min="6" max="6" width="29.5703125" style="8" customWidth="1"/>
    <col min="7" max="7" width="35.85546875" style="8" customWidth="1"/>
    <col min="8" max="9" width="24.140625" style="8" customWidth="1"/>
    <col min="10" max="10" width="17.85546875" style="8" customWidth="1"/>
    <col min="11" max="11" width="16.42578125" style="8" customWidth="1"/>
    <col min="12" max="20" width="6.28515625" style="8" customWidth="1"/>
    <col min="21" max="21" width="6.42578125" style="8" customWidth="1"/>
    <col min="22" max="31" width="6.28515625" style="8" customWidth="1"/>
    <col min="32" max="32" width="14.28515625" style="8" customWidth="1"/>
    <col min="33" max="33" width="14.85546875" style="8" customWidth="1"/>
    <col min="34" max="34" width="17.42578125" style="8" customWidth="1"/>
    <col min="35" max="35" width="6.28515625" style="8" customWidth="1"/>
    <col min="36" max="36" width="16" style="8" customWidth="1"/>
    <col min="37" max="37" width="5.85546875" style="8" customWidth="1"/>
    <col min="38" max="38" width="97.85546875" style="8" customWidth="1"/>
    <col min="39" max="39" width="8.42578125" style="8" customWidth="1"/>
    <col min="40" max="40" width="5.7109375" style="8" customWidth="1"/>
    <col min="41" max="41" width="8" style="8" customWidth="1"/>
    <col min="42" max="42" width="6.42578125" style="8" customWidth="1"/>
    <col min="43" max="43" width="6.85546875" style="8" customWidth="1"/>
    <col min="44" max="44" width="6.28515625" style="8" customWidth="1"/>
    <col min="45" max="45" width="7.28515625" style="8" customWidth="1"/>
    <col min="46" max="46" width="8.42578125" style="8" customWidth="1"/>
    <col min="47" max="47" width="7.7109375" style="8" customWidth="1"/>
    <col min="48" max="48" width="8" style="8" customWidth="1"/>
    <col min="49" max="49" width="10" style="8" customWidth="1"/>
    <col min="50" max="50" width="8.7109375" style="8" customWidth="1"/>
    <col min="51" max="51" width="12.140625" style="8" customWidth="1"/>
    <col min="52" max="52" width="6" style="8" customWidth="1"/>
    <col min="53" max="53" width="10.7109375" style="8" customWidth="1"/>
    <col min="54" max="54" width="9.140625" style="8" customWidth="1"/>
    <col min="55" max="55" width="9.42578125" style="8" customWidth="1"/>
    <col min="56" max="57" width="7.42578125" style="8" customWidth="1"/>
    <col min="58" max="58" width="10.42578125" style="8" customWidth="1"/>
    <col min="59" max="59" width="13.85546875" style="8" customWidth="1"/>
    <col min="60" max="60" width="9.5703125" style="8" customWidth="1"/>
    <col min="61" max="62" width="10.42578125" style="8" customWidth="1"/>
    <col min="63" max="63" width="9.28515625" style="8" customWidth="1"/>
    <col min="64" max="64" width="9.140625" style="8" customWidth="1"/>
    <col min="65" max="65" width="8.42578125" style="8" customWidth="1"/>
    <col min="66" max="66" width="13.42578125" style="8" customWidth="1"/>
    <col min="67" max="67" width="63.85546875" style="8" customWidth="1"/>
    <col min="68" max="68" width="34.7109375" style="8" customWidth="1"/>
    <col min="69" max="71" width="18.85546875" style="8" customWidth="1"/>
    <col min="72" max="72" width="20.7109375" style="8" customWidth="1"/>
    <col min="73" max="73" width="21.7109375" style="8" customWidth="1"/>
    <col min="74" max="74" width="31.85546875" style="8" customWidth="1"/>
    <col min="75" max="75" width="22.140625" style="8" customWidth="1"/>
    <col min="76" max="95" width="11.42578125" style="8" customWidth="1"/>
    <col min="96" max="16384" width="14.42578125" style="8"/>
  </cols>
  <sheetData>
    <row r="1" spans="1:95" ht="16.5" hidden="1" customHeight="1">
      <c r="A1" s="1"/>
      <c r="B1" s="2"/>
      <c r="C1" s="3"/>
      <c r="D1" s="4"/>
      <c r="E1" s="5" t="s">
        <v>0</v>
      </c>
      <c r="F1" s="3"/>
      <c r="G1" s="6" t="s">
        <v>1</v>
      </c>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row>
    <row r="2" spans="1:95" ht="16.5" hidden="1" customHeight="1">
      <c r="A2" s="9"/>
      <c r="B2" s="10"/>
      <c r="C2" s="11"/>
      <c r="D2" s="12"/>
      <c r="E2" s="13"/>
      <c r="F2" s="14"/>
      <c r="G2" s="6" t="s">
        <v>2</v>
      </c>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row>
    <row r="3" spans="1:95" ht="13.5" hidden="1" customHeight="1">
      <c r="A3" s="9"/>
      <c r="B3" s="10"/>
      <c r="C3" s="11"/>
      <c r="D3" s="12"/>
      <c r="E3" s="5" t="s">
        <v>3</v>
      </c>
      <c r="F3" s="3"/>
      <c r="G3" s="15" t="s">
        <v>4</v>
      </c>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row>
    <row r="4" spans="1:95" ht="13.5" hidden="1" customHeight="1">
      <c r="A4" s="9"/>
      <c r="B4" s="13"/>
      <c r="C4" s="14"/>
      <c r="D4" s="16"/>
      <c r="E4" s="13"/>
      <c r="F4" s="14"/>
      <c r="G4" s="1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row>
    <row r="5" spans="1:95" ht="16.5" hidden="1" customHeight="1">
      <c r="A5" s="18" t="s">
        <v>5</v>
      </c>
      <c r="B5" s="19"/>
      <c r="C5" s="19"/>
      <c r="D5" s="19"/>
      <c r="E5" s="19"/>
      <c r="F5" s="19"/>
      <c r="G5" s="7"/>
      <c r="H5" s="20"/>
      <c r="I5" s="20"/>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row>
    <row r="6" spans="1:95" ht="16.5" customHeight="1">
      <c r="A6" s="21" t="s">
        <v>6</v>
      </c>
      <c r="B6" s="22"/>
      <c r="C6" s="22"/>
      <c r="D6" s="22"/>
      <c r="E6" s="22"/>
      <c r="F6" s="22"/>
      <c r="G6" s="22"/>
      <c r="H6" s="22"/>
      <c r="I6" s="22"/>
      <c r="J6" s="23"/>
      <c r="K6" s="21" t="s">
        <v>7</v>
      </c>
      <c r="L6" s="22"/>
      <c r="M6" s="22"/>
      <c r="N6" s="22"/>
      <c r="O6" s="22"/>
      <c r="P6" s="22"/>
      <c r="Q6" s="22"/>
      <c r="R6" s="22"/>
      <c r="S6" s="22"/>
      <c r="T6" s="22"/>
      <c r="U6" s="22"/>
      <c r="V6" s="22"/>
      <c r="W6" s="22"/>
      <c r="X6" s="22"/>
      <c r="Y6" s="22"/>
      <c r="Z6" s="22"/>
      <c r="AA6" s="22"/>
      <c r="AB6" s="22"/>
      <c r="AC6" s="22"/>
      <c r="AD6" s="22"/>
      <c r="AE6" s="22"/>
      <c r="AF6" s="22"/>
      <c r="AG6" s="22"/>
      <c r="AH6" s="22"/>
      <c r="AI6" s="22"/>
      <c r="AJ6" s="23"/>
      <c r="AK6" s="21" t="s">
        <v>8</v>
      </c>
      <c r="AL6" s="22"/>
      <c r="AM6" s="22"/>
      <c r="AN6" s="22"/>
      <c r="AO6" s="22"/>
      <c r="AP6" s="22"/>
      <c r="AQ6" s="22"/>
      <c r="AR6" s="22"/>
      <c r="AS6" s="22"/>
      <c r="AT6" s="22"/>
      <c r="AU6" s="22"/>
      <c r="AV6" s="22"/>
      <c r="AW6" s="22"/>
      <c r="AX6" s="22"/>
      <c r="AY6" s="22"/>
      <c r="AZ6" s="22"/>
      <c r="BA6" s="22"/>
      <c r="BB6" s="22"/>
      <c r="BC6" s="24"/>
      <c r="BD6" s="24"/>
      <c r="BE6" s="24"/>
      <c r="BF6" s="24"/>
      <c r="BG6" s="24"/>
      <c r="BH6" s="25"/>
      <c r="BI6" s="22"/>
      <c r="BJ6" s="22"/>
      <c r="BK6" s="22"/>
      <c r="BL6" s="22"/>
      <c r="BM6" s="22"/>
      <c r="BN6" s="23"/>
      <c r="BO6" s="24"/>
      <c r="BP6" s="21" t="s">
        <v>9</v>
      </c>
      <c r="BQ6" s="22"/>
      <c r="BR6" s="22"/>
      <c r="BS6" s="22"/>
      <c r="BT6" s="22"/>
      <c r="BU6" s="22"/>
      <c r="BV6" s="22"/>
      <c r="BW6" s="23"/>
      <c r="BX6" s="7"/>
      <c r="BY6" s="7"/>
      <c r="BZ6" s="7"/>
      <c r="CA6" s="7"/>
      <c r="CB6" s="7"/>
      <c r="CC6" s="7"/>
      <c r="CD6" s="7"/>
      <c r="CE6" s="7"/>
      <c r="CF6" s="7"/>
      <c r="CG6" s="7"/>
      <c r="CH6" s="7"/>
      <c r="CI6" s="7"/>
      <c r="CJ6" s="7"/>
      <c r="CK6" s="7"/>
      <c r="CL6" s="7"/>
      <c r="CM6" s="7"/>
      <c r="CN6" s="7"/>
      <c r="CO6" s="7"/>
      <c r="CP6" s="7"/>
      <c r="CQ6" s="7"/>
    </row>
    <row r="7" spans="1:95" ht="16.5" customHeight="1">
      <c r="A7" s="26" t="s">
        <v>10</v>
      </c>
      <c r="B7" s="27" t="s">
        <v>11</v>
      </c>
      <c r="C7" s="27" t="s">
        <v>12</v>
      </c>
      <c r="D7" s="28" t="s">
        <v>13</v>
      </c>
      <c r="E7" s="27" t="s">
        <v>14</v>
      </c>
      <c r="F7" s="27" t="s">
        <v>15</v>
      </c>
      <c r="G7" s="27" t="s">
        <v>16</v>
      </c>
      <c r="H7" s="27" t="s">
        <v>17</v>
      </c>
      <c r="I7" s="29"/>
      <c r="J7" s="30" t="s">
        <v>18</v>
      </c>
      <c r="K7" s="27" t="s">
        <v>19</v>
      </c>
      <c r="L7" s="31" t="s">
        <v>20</v>
      </c>
      <c r="M7" s="32" t="s">
        <v>21</v>
      </c>
      <c r="N7" s="33"/>
      <c r="O7" s="33"/>
      <c r="P7" s="33"/>
      <c r="Q7" s="33"/>
      <c r="R7" s="33"/>
      <c r="S7" s="33"/>
      <c r="T7" s="33"/>
      <c r="U7" s="33"/>
      <c r="V7" s="33"/>
      <c r="W7" s="33"/>
      <c r="X7" s="33"/>
      <c r="Y7" s="33"/>
      <c r="Z7" s="33"/>
      <c r="AA7" s="33"/>
      <c r="AB7" s="33"/>
      <c r="AC7" s="33"/>
      <c r="AD7" s="33"/>
      <c r="AE7" s="34"/>
      <c r="AF7" s="35" t="s">
        <v>22</v>
      </c>
      <c r="AG7" s="27" t="s">
        <v>23</v>
      </c>
      <c r="AH7" s="27" t="s">
        <v>24</v>
      </c>
      <c r="AI7" s="27" t="s">
        <v>20</v>
      </c>
      <c r="AJ7" s="27" t="s">
        <v>25</v>
      </c>
      <c r="AK7" s="36" t="s">
        <v>26</v>
      </c>
      <c r="AL7" s="27" t="s">
        <v>27</v>
      </c>
      <c r="AM7" s="21" t="s">
        <v>28</v>
      </c>
      <c r="AN7" s="22"/>
      <c r="AO7" s="22"/>
      <c r="AP7" s="22"/>
      <c r="AQ7" s="22"/>
      <c r="AR7" s="22"/>
      <c r="AS7" s="22"/>
      <c r="AT7" s="22"/>
      <c r="AU7" s="22"/>
      <c r="AV7" s="22"/>
      <c r="AW7" s="22"/>
      <c r="AX7" s="22"/>
      <c r="AY7" s="22"/>
      <c r="AZ7" s="37"/>
      <c r="BA7" s="38" t="s">
        <v>29</v>
      </c>
      <c r="BB7" s="39"/>
      <c r="BC7" s="39"/>
      <c r="BD7" s="39"/>
      <c r="BE7" s="39"/>
      <c r="BF7" s="39"/>
      <c r="BG7" s="40"/>
      <c r="BH7" s="36" t="s">
        <v>30</v>
      </c>
      <c r="BI7" s="36" t="s">
        <v>31</v>
      </c>
      <c r="BJ7" s="41"/>
      <c r="BK7" s="36" t="s">
        <v>32</v>
      </c>
      <c r="BL7" s="36" t="s">
        <v>20</v>
      </c>
      <c r="BM7" s="36" t="s">
        <v>33</v>
      </c>
      <c r="BN7" s="36" t="s">
        <v>34</v>
      </c>
      <c r="BO7" s="42" t="s">
        <v>35</v>
      </c>
      <c r="BP7" s="42" t="s">
        <v>36</v>
      </c>
      <c r="BQ7" s="42" t="s">
        <v>37</v>
      </c>
      <c r="BR7" s="42" t="s">
        <v>38</v>
      </c>
      <c r="BS7" s="42" t="s">
        <v>39</v>
      </c>
      <c r="BT7" s="42" t="s">
        <v>40</v>
      </c>
      <c r="BU7" s="42" t="s">
        <v>41</v>
      </c>
      <c r="BV7" s="42" t="s">
        <v>42</v>
      </c>
      <c r="BW7" s="42" t="s">
        <v>43</v>
      </c>
      <c r="BX7" s="7"/>
      <c r="BY7" s="7"/>
      <c r="BZ7" s="7"/>
      <c r="CA7" s="7"/>
      <c r="CB7" s="7"/>
      <c r="CC7" s="7"/>
      <c r="CD7" s="7"/>
      <c r="CE7" s="7"/>
      <c r="CF7" s="7"/>
      <c r="CG7" s="7"/>
      <c r="CH7" s="7"/>
      <c r="CI7" s="7"/>
      <c r="CJ7" s="7"/>
      <c r="CK7" s="7"/>
      <c r="CL7" s="7"/>
      <c r="CM7" s="7"/>
      <c r="CN7" s="7"/>
      <c r="CO7" s="7"/>
      <c r="CP7" s="7"/>
      <c r="CQ7" s="7"/>
    </row>
    <row r="8" spans="1:95" ht="87.75" customHeight="1">
      <c r="A8" s="43"/>
      <c r="B8" s="43"/>
      <c r="C8" s="43"/>
      <c r="D8" s="43"/>
      <c r="E8" s="43"/>
      <c r="F8" s="43"/>
      <c r="G8" s="43"/>
      <c r="H8" s="43"/>
      <c r="I8" s="44" t="s">
        <v>44</v>
      </c>
      <c r="J8" s="43"/>
      <c r="K8" s="43"/>
      <c r="L8" s="45"/>
      <c r="M8" s="46" t="s">
        <v>45</v>
      </c>
      <c r="N8" s="46" t="s">
        <v>46</v>
      </c>
      <c r="O8" s="46" t="s">
        <v>47</v>
      </c>
      <c r="P8" s="46" t="s">
        <v>48</v>
      </c>
      <c r="Q8" s="46" t="s">
        <v>49</v>
      </c>
      <c r="R8" s="46" t="s">
        <v>50</v>
      </c>
      <c r="S8" s="46" t="s">
        <v>51</v>
      </c>
      <c r="T8" s="46" t="s">
        <v>52</v>
      </c>
      <c r="U8" s="46" t="s">
        <v>53</v>
      </c>
      <c r="V8" s="46" t="s">
        <v>54</v>
      </c>
      <c r="W8" s="46" t="s">
        <v>55</v>
      </c>
      <c r="X8" s="46" t="s">
        <v>56</v>
      </c>
      <c r="Y8" s="46" t="s">
        <v>57</v>
      </c>
      <c r="Z8" s="46" t="s">
        <v>58</v>
      </c>
      <c r="AA8" s="46" t="s">
        <v>59</v>
      </c>
      <c r="AB8" s="46" t="s">
        <v>60</v>
      </c>
      <c r="AC8" s="46" t="s">
        <v>61</v>
      </c>
      <c r="AD8" s="46" t="s">
        <v>62</v>
      </c>
      <c r="AE8" s="46" t="s">
        <v>63</v>
      </c>
      <c r="AF8" s="47"/>
      <c r="AG8" s="43"/>
      <c r="AH8" s="43"/>
      <c r="AI8" s="43"/>
      <c r="AJ8" s="43"/>
      <c r="AK8" s="43"/>
      <c r="AL8" s="43"/>
      <c r="AM8" s="48" t="s">
        <v>64</v>
      </c>
      <c r="AN8" s="48" t="s">
        <v>65</v>
      </c>
      <c r="AO8" s="48" t="s">
        <v>66</v>
      </c>
      <c r="AP8" s="48" t="s">
        <v>65</v>
      </c>
      <c r="AQ8" s="48">
        <v>2</v>
      </c>
      <c r="AR8" s="48" t="s">
        <v>65</v>
      </c>
      <c r="AS8" s="49">
        <v>3</v>
      </c>
      <c r="AT8" s="48" t="s">
        <v>65</v>
      </c>
      <c r="AU8" s="49">
        <v>4</v>
      </c>
      <c r="AV8" s="48" t="s">
        <v>65</v>
      </c>
      <c r="AW8" s="49">
        <v>5</v>
      </c>
      <c r="AX8" s="48" t="s">
        <v>65</v>
      </c>
      <c r="AY8" s="49">
        <v>6</v>
      </c>
      <c r="AZ8" s="48" t="s">
        <v>65</v>
      </c>
      <c r="BA8" s="50" t="s">
        <v>67</v>
      </c>
      <c r="BB8" s="50" t="s">
        <v>68</v>
      </c>
      <c r="BC8" s="51" t="s">
        <v>69</v>
      </c>
      <c r="BD8" s="51" t="s">
        <v>70</v>
      </c>
      <c r="BE8" s="51" t="s">
        <v>71</v>
      </c>
      <c r="BF8" s="51" t="s">
        <v>72</v>
      </c>
      <c r="BG8" s="51" t="s">
        <v>73</v>
      </c>
      <c r="BH8" s="43"/>
      <c r="BI8" s="43"/>
      <c r="BJ8" s="51" t="s">
        <v>20</v>
      </c>
      <c r="BK8" s="43"/>
      <c r="BL8" s="43"/>
      <c r="BM8" s="43"/>
      <c r="BN8" s="43"/>
      <c r="BO8" s="52"/>
      <c r="BP8" s="52"/>
      <c r="BQ8" s="52"/>
      <c r="BR8" s="52"/>
      <c r="BS8" s="52"/>
      <c r="BT8" s="52"/>
      <c r="BU8" s="52"/>
      <c r="BV8" s="43"/>
      <c r="BW8" s="43"/>
      <c r="BX8" s="53"/>
      <c r="BY8" s="53"/>
      <c r="BZ8" s="53"/>
      <c r="CA8" s="53"/>
      <c r="CB8" s="53"/>
      <c r="CC8" s="53"/>
      <c r="CD8" s="53"/>
      <c r="CE8" s="53"/>
      <c r="CF8" s="53"/>
      <c r="CG8" s="53"/>
      <c r="CH8" s="53"/>
      <c r="CI8" s="53"/>
      <c r="CJ8" s="53"/>
      <c r="CK8" s="53"/>
      <c r="CL8" s="53"/>
      <c r="CM8" s="53"/>
      <c r="CN8" s="53"/>
      <c r="CO8" s="53"/>
      <c r="CP8" s="53"/>
      <c r="CQ8" s="53"/>
    </row>
    <row r="9" spans="1:95" ht="129" customHeight="1">
      <c r="A9" s="54">
        <v>1</v>
      </c>
      <c r="B9" s="55" t="s">
        <v>74</v>
      </c>
      <c r="C9" s="55" t="s">
        <v>75</v>
      </c>
      <c r="D9" s="55" t="s">
        <v>76</v>
      </c>
      <c r="E9" s="56" t="s">
        <v>77</v>
      </c>
      <c r="F9" s="56" t="s">
        <v>78</v>
      </c>
      <c r="G9" s="57" t="s">
        <v>79</v>
      </c>
      <c r="H9" s="55" t="s">
        <v>80</v>
      </c>
      <c r="I9" s="58" t="s">
        <v>81</v>
      </c>
      <c r="J9" s="54">
        <v>4</v>
      </c>
      <c r="K9" s="27" t="str">
        <f>IF(J9&lt;=0,"",IF(J9=1,"Rara vez",IF(J9=2,"Improbable",IF(J9=3,"Posible",IF(J9=4,"Probable",IF(J9=5,"Casi Seguro"))))))</f>
        <v>Probable</v>
      </c>
      <c r="L9" s="59">
        <f>IF(K9="","",IF(K9="Rara vez",0.2,IF(K9="Improbable",0.4,IF(K9="Posible",0.6,IF(K9="Probable",0.8,IF(K9="Casi seguro",1,))))))</f>
        <v>0.8</v>
      </c>
      <c r="M9" s="59" t="s">
        <v>82</v>
      </c>
      <c r="N9" s="59" t="s">
        <v>82</v>
      </c>
      <c r="O9" s="59" t="s">
        <v>82</v>
      </c>
      <c r="P9" s="59" t="s">
        <v>82</v>
      </c>
      <c r="Q9" s="59" t="s">
        <v>82</v>
      </c>
      <c r="R9" s="59" t="s">
        <v>83</v>
      </c>
      <c r="S9" s="59" t="s">
        <v>83</v>
      </c>
      <c r="T9" s="59" t="s">
        <v>83</v>
      </c>
      <c r="U9" s="59" t="s">
        <v>83</v>
      </c>
      <c r="V9" s="59" t="s">
        <v>82</v>
      </c>
      <c r="W9" s="59" t="s">
        <v>82</v>
      </c>
      <c r="X9" s="59" t="s">
        <v>82</v>
      </c>
      <c r="Y9" s="59" t="s">
        <v>82</v>
      </c>
      <c r="Z9" s="59" t="s">
        <v>82</v>
      </c>
      <c r="AA9" s="59" t="s">
        <v>82</v>
      </c>
      <c r="AB9" s="59" t="s">
        <v>83</v>
      </c>
      <c r="AC9" s="59" t="s">
        <v>82</v>
      </c>
      <c r="AD9" s="59" t="s">
        <v>83</v>
      </c>
      <c r="AE9" s="59" t="s">
        <v>83</v>
      </c>
      <c r="AF9" s="60">
        <f>IF(AB9="Si","19",COUNTIF(M9:AE10,"si"))</f>
        <v>12</v>
      </c>
      <c r="AG9" s="61">
        <f t="shared" ref="AG9:AG38" si="0">VALUE(IF(AF9&lt;=5,5,IF(AND(AF9&gt;5,AF9&lt;=11),10,IF(AF9&gt;11,20,0))))</f>
        <v>20</v>
      </c>
      <c r="AH9" s="27" t="str">
        <f>IF(AG9=5,"Moderado",IF(AG9=10,"Mayor",IF(AG9=20,"Catastrófico",0)))</f>
        <v>Catastrófico</v>
      </c>
      <c r="AI9" s="59">
        <f>IF(AH9="","",IF(AH9="Moderado",0.6,IF(AH9="Mayor",0.8,IF(AH9="Catastrófico",1,))))</f>
        <v>1</v>
      </c>
      <c r="AJ9" s="27" t="str">
        <f>IF(OR(AND(K9="Rara vez",AH9="Moderado"),AND(K9="Improbable",AH9="Moderado")),"Moderado",IF(OR(AND(K9="Rara vez",AH9="Mayor"),AND(K9="Improbable",AH9="Mayor"),AND(K9="Posible",AH9="Moderado"),AND(K9="Probable",AH9="Moderado")),"Alta",IF(OR(AND(K9="Rara vez",AH9="Catastrófico"),AND(K9="Improbable",AH9="Catastrófico"),AND(K9="Posible",AH9="Catastrófico"),AND(K9="Probable",AH9="Catastrófico"),AND(K9="Casi seguro",AH9="Catastrófico"),AND(K9="Posible",AH9="Moderado"),AND(K9="Probable",AH9="Moderado"),AND(K9="Casi seguro",AH9="Moderado"),AND(K9="Posible",AH9="Mayor"),AND(K9="Probable",AH9="Mayor"),AND(K9="Casi seguro",AH9="Mayor")),"Extremo",)))</f>
        <v>Extremo</v>
      </c>
      <c r="AK9" s="62">
        <v>1</v>
      </c>
      <c r="AL9" s="63" t="s">
        <v>84</v>
      </c>
      <c r="AM9" s="64" t="s">
        <v>85</v>
      </c>
      <c r="AN9" s="64">
        <f t="shared" ref="AN9:AN70" si="1">IF(AM9="","",IF(AM9="Asignado",15,IF(AM9="No asignado",0,)))</f>
        <v>15</v>
      </c>
      <c r="AO9" s="64" t="s">
        <v>86</v>
      </c>
      <c r="AP9" s="64">
        <f t="shared" ref="AP9:AP70" si="2">IF(AO9="","",IF(AO9="Adecuado",15,IF(AO9="Inadecuado",0,)))</f>
        <v>15</v>
      </c>
      <c r="AQ9" s="64" t="s">
        <v>87</v>
      </c>
      <c r="AR9" s="64">
        <f t="shared" ref="AR9:AR70" si="3">IF(AQ9="","",IF(AQ9="Oportuna",15,IF(AQ9="Inoportuna",0,)))</f>
        <v>15</v>
      </c>
      <c r="AS9" s="64" t="s">
        <v>88</v>
      </c>
      <c r="AT9" s="64">
        <f t="shared" ref="AT9:AT70" si="4">IF(AS9="","",IF(AS9="Prevenir",15,IF(AS9="Detectar",10,IF(AS9="No es un control",0,))))</f>
        <v>10</v>
      </c>
      <c r="AU9" s="64" t="s">
        <v>89</v>
      </c>
      <c r="AV9" s="64">
        <f t="shared" ref="AV9:AV70" si="5">IF(AU9="","",IF(AU9="Confiable",15,IF(AU9="No confiable",0,)))</f>
        <v>15</v>
      </c>
      <c r="AW9" s="64" t="s">
        <v>90</v>
      </c>
      <c r="AX9" s="64">
        <f t="shared" ref="AX9:AX70" si="6">IF(AW9="","",IF(AW9="Se investigan y  resuelven oportunamente",15,IF(AW9="No se investigan y resuelven oportunamente",0,)))</f>
        <v>15</v>
      </c>
      <c r="AY9" s="64" t="s">
        <v>91</v>
      </c>
      <c r="AZ9" s="64">
        <f t="shared" ref="AZ9:AZ70" si="7">IF(AY9="","",IF(AY9="Completa",15,IF(AY9="Incompleta",10,IF(AY9="No existe",0,))))</f>
        <v>15</v>
      </c>
      <c r="BA9" s="65">
        <f t="shared" ref="BA9:BA14" si="8">SUM(AN9,AP9,AR9,AT9,AV9,AX9,AZ9)</f>
        <v>100</v>
      </c>
      <c r="BB9" s="64" t="str">
        <f t="shared" ref="BB9:BB14" si="9">IF(BA9&gt;=96,"Fuerte",IF(AND(BA9&gt;=86, BA9&lt;96),"Moderado",IF(BA9&lt;86,"Débil")))</f>
        <v>Fuerte</v>
      </c>
      <c r="BC9" s="64" t="s">
        <v>92</v>
      </c>
      <c r="BD9" s="64">
        <f t="shared" ref="BD9:BD14" si="10">VALUE(IF(OR(AND(BB9="Fuerte",BC9="Fuerte")),"100",IF(OR(AND(BB9="Fuerte",BC9="Moderado"),AND(BB9="Moderado",BC9="Fuerte"),AND(BB9="Moderado",BC9="Moderado")),"50",IF(OR(AND(BB9="Fuerte",BC9="Débil"),AND(BB9="Moderado",BC9="Débil"),AND(BB9="Débil",BC9="Fuerte"),AND(BB9="Débil",BC9="Moderado"),AND(BB9="Débil",BC9="Débil")),"0",))))</f>
        <v>100</v>
      </c>
      <c r="BE9" s="66" t="str">
        <f t="shared" ref="BE9:BE14" si="11">IF(BD9=100,"Fuerte",IF(BD9=50,"Moderado",IF(BD9=0,"Débil")))</f>
        <v>Fuerte</v>
      </c>
      <c r="BF9" s="67">
        <f>AVERAGE(BD9:BD11)</f>
        <v>100</v>
      </c>
      <c r="BG9" s="67" t="str">
        <f>IF(BF9=100,"Fuerte",IF(AND(BF9&lt;=99, BF9&gt;=50),"Moderado",IF(BF9&lt;50,"Débil")))</f>
        <v>Fuerte</v>
      </c>
      <c r="BH9" s="36">
        <f>IF(BG9="Fuerte",(J9-2),IF(BG9="Moderado",(J9-1), IF(BG9="Débil",((J9-0)))))</f>
        <v>2</v>
      </c>
      <c r="BI9" s="36" t="str">
        <f>IF(BH9&lt;=0,"Rara vez",IF(BH9=1,"Rara vez",IF(BH9=2,"Improbable",IF(BH9=3,"Posible",IF(BH9=4,"Probable",IF(BH9=5,"Casi Seguro"))))))</f>
        <v>Improbable</v>
      </c>
      <c r="BJ9" s="59">
        <f>IF(BI9="","",IF(BI9="Rara vez",0.2,IF(BI9="Improbable",0.4,IF(BI9="Posible",0.6,IF(BI9="Probable",0.8,IF(BI9="Casi seguro",1,))))))</f>
        <v>0.4</v>
      </c>
      <c r="BK9" s="36" t="str">
        <f>IFERROR(IF(AG9=5,"Moderado",IF(AG9=10,"Mayor",IF(AG9=20,"Catastrófico",0))),"")</f>
        <v>Catastrófico</v>
      </c>
      <c r="BL9" s="59">
        <f>IF(AH9="","",IF(AH9="Moderado",0.6,IF(AH9="Mayor",0.8,IF(AH9="Catastrófico",1,))))</f>
        <v>1</v>
      </c>
      <c r="BM9" s="36" t="str">
        <f>IF(OR(AND(KBI9="Rara vez",BK9="Moderado"),AND(BI9="Improbable",BK9="Moderado")),"Moderado",IF(OR(AND(BI9="Rara vez",BK9="Mayor"),AND(BI9="Improbable",BK9="Mayor"),AND(BI9="Posible",BK9="Moderado"),AND(BI9="Probable",BK9="Moderado")),"Alta",IF(OR(AND(BI9="Rara vez",BK9="Catastrófico"),AND(BI9="Improbable",BK9="Catastrófico"),AND(BI9="Posible",BK9="Catastrófico"),AND(BI9="Probable",BK9="Catastrófico"),AND(BI9="Casi seguro",BK9="Catastrófico"),AND(BI9="Posible",BK9="Moderado"),AND(BI9="Probable",BK9="Moderado"),AND(BI9="Casi seguro",BK9="Moderado"),AND(BI9="Posible",BK9="Mayor"),AND(BI9="Probable",BK9="Mayor"),AND(BI9="Casi seguro",BK9="Mayor")),"Extremo",)))</f>
        <v>Extremo</v>
      </c>
      <c r="BN9" s="66" t="s">
        <v>93</v>
      </c>
      <c r="BO9" s="68" t="s">
        <v>94</v>
      </c>
      <c r="BP9" s="68" t="s">
        <v>95</v>
      </c>
      <c r="BQ9" s="68" t="s">
        <v>96</v>
      </c>
      <c r="BR9" s="68" t="s">
        <v>97</v>
      </c>
      <c r="BS9" s="69" t="s">
        <v>98</v>
      </c>
      <c r="BT9" s="70">
        <v>45030</v>
      </c>
      <c r="BU9" s="70">
        <v>45291</v>
      </c>
      <c r="BV9" s="62">
        <v>4482</v>
      </c>
      <c r="BW9" s="62"/>
      <c r="BX9" s="71"/>
      <c r="BY9" s="71"/>
      <c r="BZ9" s="71"/>
      <c r="CA9" s="71"/>
      <c r="CB9" s="71"/>
      <c r="CC9" s="71"/>
      <c r="CD9" s="71"/>
      <c r="CE9" s="71"/>
      <c r="CF9" s="71"/>
      <c r="CG9" s="71"/>
      <c r="CH9" s="71"/>
      <c r="CI9" s="71"/>
      <c r="CJ9" s="71"/>
      <c r="CK9" s="71"/>
      <c r="CL9" s="71"/>
      <c r="CM9" s="71"/>
      <c r="CN9" s="71"/>
      <c r="CO9" s="71"/>
      <c r="CP9" s="71"/>
      <c r="CQ9" s="71"/>
    </row>
    <row r="10" spans="1:95" ht="125.25" customHeight="1">
      <c r="A10" s="72"/>
      <c r="B10" s="73"/>
      <c r="C10" s="73"/>
      <c r="D10" s="73"/>
      <c r="E10" s="74"/>
      <c r="F10" s="74"/>
      <c r="G10" s="73"/>
      <c r="H10" s="73"/>
      <c r="I10" s="58" t="s">
        <v>99</v>
      </c>
      <c r="J10" s="72"/>
      <c r="K10" s="72"/>
      <c r="L10" s="72"/>
      <c r="M10" s="72"/>
      <c r="N10" s="72"/>
      <c r="O10" s="72"/>
      <c r="P10" s="72"/>
      <c r="Q10" s="72"/>
      <c r="R10" s="72"/>
      <c r="S10" s="72"/>
      <c r="T10" s="72"/>
      <c r="U10" s="72"/>
      <c r="V10" s="72"/>
      <c r="W10" s="72"/>
      <c r="X10" s="72"/>
      <c r="Y10" s="72"/>
      <c r="Z10" s="72"/>
      <c r="AA10" s="72"/>
      <c r="AB10" s="72"/>
      <c r="AC10" s="72"/>
      <c r="AD10" s="72"/>
      <c r="AE10" s="72"/>
      <c r="AF10" s="72"/>
      <c r="AG10" s="61">
        <f t="shared" si="0"/>
        <v>5</v>
      </c>
      <c r="AH10" s="72"/>
      <c r="AI10" s="72"/>
      <c r="AJ10" s="72"/>
      <c r="AK10" s="62">
        <v>2</v>
      </c>
      <c r="AL10" s="63" t="s">
        <v>100</v>
      </c>
      <c r="AM10" s="64" t="s">
        <v>85</v>
      </c>
      <c r="AN10" s="64">
        <f t="shared" si="1"/>
        <v>15</v>
      </c>
      <c r="AO10" s="64" t="s">
        <v>86</v>
      </c>
      <c r="AP10" s="64">
        <f t="shared" si="2"/>
        <v>15</v>
      </c>
      <c r="AQ10" s="64" t="s">
        <v>87</v>
      </c>
      <c r="AR10" s="64">
        <f t="shared" si="3"/>
        <v>15</v>
      </c>
      <c r="AS10" s="64" t="s">
        <v>88</v>
      </c>
      <c r="AT10" s="64">
        <f t="shared" si="4"/>
        <v>10</v>
      </c>
      <c r="AU10" s="64" t="s">
        <v>89</v>
      </c>
      <c r="AV10" s="64">
        <f t="shared" si="5"/>
        <v>15</v>
      </c>
      <c r="AW10" s="64" t="s">
        <v>90</v>
      </c>
      <c r="AX10" s="64">
        <f t="shared" si="6"/>
        <v>15</v>
      </c>
      <c r="AY10" s="64" t="s">
        <v>91</v>
      </c>
      <c r="AZ10" s="64">
        <f t="shared" si="7"/>
        <v>15</v>
      </c>
      <c r="BA10" s="65">
        <f t="shared" si="8"/>
        <v>100</v>
      </c>
      <c r="BB10" s="64" t="str">
        <f t="shared" si="9"/>
        <v>Fuerte</v>
      </c>
      <c r="BC10" s="64" t="s">
        <v>92</v>
      </c>
      <c r="BD10" s="64">
        <f t="shared" si="10"/>
        <v>100</v>
      </c>
      <c r="BE10" s="66" t="str">
        <f t="shared" si="11"/>
        <v>Fuerte</v>
      </c>
      <c r="BF10" s="72"/>
      <c r="BG10" s="72"/>
      <c r="BH10" s="72"/>
      <c r="BI10" s="72"/>
      <c r="BJ10" s="72"/>
      <c r="BK10" s="72"/>
      <c r="BL10" s="72"/>
      <c r="BM10" s="72"/>
      <c r="BN10" s="66" t="s">
        <v>93</v>
      </c>
      <c r="BO10" s="68" t="s">
        <v>101</v>
      </c>
      <c r="BP10" s="68" t="s">
        <v>102</v>
      </c>
      <c r="BQ10" s="68" t="s">
        <v>103</v>
      </c>
      <c r="BR10" s="68" t="s">
        <v>97</v>
      </c>
      <c r="BS10" s="69" t="s">
        <v>98</v>
      </c>
      <c r="BT10" s="70">
        <v>45030</v>
      </c>
      <c r="BU10" s="70">
        <v>45291</v>
      </c>
      <c r="BV10" s="62">
        <v>4482</v>
      </c>
      <c r="BW10" s="62"/>
      <c r="BX10" s="7"/>
      <c r="BY10" s="7"/>
      <c r="BZ10" s="7"/>
      <c r="CA10" s="7"/>
      <c r="CB10" s="7"/>
      <c r="CC10" s="7"/>
      <c r="CD10" s="7"/>
      <c r="CE10" s="7"/>
      <c r="CF10" s="7"/>
      <c r="CG10" s="7"/>
      <c r="CH10" s="7"/>
      <c r="CI10" s="7"/>
      <c r="CJ10" s="7"/>
      <c r="CK10" s="7"/>
      <c r="CL10" s="7"/>
      <c r="CM10" s="7"/>
      <c r="CN10" s="7"/>
      <c r="CO10" s="7"/>
      <c r="CP10" s="7"/>
      <c r="CQ10" s="7"/>
    </row>
    <row r="11" spans="1:95" ht="103.5" customHeight="1">
      <c r="A11" s="72"/>
      <c r="B11" s="73"/>
      <c r="C11" s="73"/>
      <c r="D11" s="73"/>
      <c r="E11" s="74"/>
      <c r="F11" s="74"/>
      <c r="G11" s="73"/>
      <c r="H11" s="73"/>
      <c r="I11" s="58" t="s">
        <v>104</v>
      </c>
      <c r="J11" s="72"/>
      <c r="K11" s="72"/>
      <c r="L11" s="72"/>
      <c r="M11" s="72"/>
      <c r="N11" s="72"/>
      <c r="O11" s="72"/>
      <c r="P11" s="72"/>
      <c r="Q11" s="72"/>
      <c r="R11" s="72"/>
      <c r="S11" s="72"/>
      <c r="T11" s="72"/>
      <c r="U11" s="72"/>
      <c r="V11" s="72"/>
      <c r="W11" s="72"/>
      <c r="X11" s="72"/>
      <c r="Y11" s="72"/>
      <c r="Z11" s="72"/>
      <c r="AA11" s="72"/>
      <c r="AB11" s="72"/>
      <c r="AC11" s="72"/>
      <c r="AD11" s="72"/>
      <c r="AE11" s="72"/>
      <c r="AF11" s="72"/>
      <c r="AG11" s="61">
        <f t="shared" si="0"/>
        <v>5</v>
      </c>
      <c r="AH11" s="72"/>
      <c r="AI11" s="72"/>
      <c r="AJ11" s="72"/>
      <c r="AK11" s="62">
        <v>3</v>
      </c>
      <c r="AL11" s="63" t="s">
        <v>105</v>
      </c>
      <c r="AM11" s="64" t="s">
        <v>85</v>
      </c>
      <c r="AN11" s="64">
        <f t="shared" si="1"/>
        <v>15</v>
      </c>
      <c r="AO11" s="64" t="s">
        <v>86</v>
      </c>
      <c r="AP11" s="64">
        <f t="shared" si="2"/>
        <v>15</v>
      </c>
      <c r="AQ11" s="64" t="s">
        <v>87</v>
      </c>
      <c r="AR11" s="64">
        <f t="shared" si="3"/>
        <v>15</v>
      </c>
      <c r="AS11" s="64" t="s">
        <v>88</v>
      </c>
      <c r="AT11" s="64">
        <f t="shared" si="4"/>
        <v>10</v>
      </c>
      <c r="AU11" s="64" t="s">
        <v>89</v>
      </c>
      <c r="AV11" s="64">
        <f t="shared" si="5"/>
        <v>15</v>
      </c>
      <c r="AW11" s="64" t="s">
        <v>90</v>
      </c>
      <c r="AX11" s="64">
        <f t="shared" si="6"/>
        <v>15</v>
      </c>
      <c r="AY11" s="64" t="s">
        <v>91</v>
      </c>
      <c r="AZ11" s="64">
        <f t="shared" si="7"/>
        <v>15</v>
      </c>
      <c r="BA11" s="65">
        <f t="shared" si="8"/>
        <v>100</v>
      </c>
      <c r="BB11" s="64" t="str">
        <f t="shared" si="9"/>
        <v>Fuerte</v>
      </c>
      <c r="BC11" s="64" t="s">
        <v>92</v>
      </c>
      <c r="BD11" s="64">
        <f t="shared" si="10"/>
        <v>100</v>
      </c>
      <c r="BE11" s="66" t="str">
        <f t="shared" si="11"/>
        <v>Fuerte</v>
      </c>
      <c r="BF11" s="72"/>
      <c r="BG11" s="72"/>
      <c r="BH11" s="72"/>
      <c r="BI11" s="72"/>
      <c r="BJ11" s="72"/>
      <c r="BK11" s="72"/>
      <c r="BL11" s="72"/>
      <c r="BM11" s="72"/>
      <c r="BN11" s="66" t="s">
        <v>93</v>
      </c>
      <c r="BO11" s="68" t="s">
        <v>106</v>
      </c>
      <c r="BP11" s="68" t="s">
        <v>107</v>
      </c>
      <c r="BQ11" s="68" t="s">
        <v>108</v>
      </c>
      <c r="BR11" s="69" t="s">
        <v>109</v>
      </c>
      <c r="BS11" s="69" t="s">
        <v>110</v>
      </c>
      <c r="BT11" s="70">
        <v>45030</v>
      </c>
      <c r="BU11" s="70">
        <v>45291</v>
      </c>
      <c r="BV11" s="62">
        <v>4482</v>
      </c>
      <c r="BW11" s="62"/>
      <c r="BX11" s="7"/>
      <c r="BY11" s="7"/>
      <c r="BZ11" s="7"/>
      <c r="CA11" s="7"/>
      <c r="CB11" s="7"/>
      <c r="CC11" s="7"/>
      <c r="CD11" s="7"/>
      <c r="CE11" s="7"/>
      <c r="CF11" s="7"/>
      <c r="CG11" s="7"/>
      <c r="CH11" s="7"/>
      <c r="CI11" s="7"/>
      <c r="CJ11" s="7"/>
      <c r="CK11" s="7"/>
      <c r="CL11" s="7"/>
      <c r="CM11" s="7"/>
      <c r="CN11" s="7"/>
      <c r="CO11" s="7"/>
      <c r="CP11" s="7"/>
      <c r="CQ11" s="7"/>
    </row>
    <row r="12" spans="1:95" ht="78.75" customHeight="1">
      <c r="A12" s="54">
        <v>2</v>
      </c>
      <c r="B12" s="55" t="s">
        <v>74</v>
      </c>
      <c r="C12" s="55" t="s">
        <v>75</v>
      </c>
      <c r="D12" s="55" t="s">
        <v>76</v>
      </c>
      <c r="E12" s="75" t="s">
        <v>77</v>
      </c>
      <c r="F12" s="75" t="s">
        <v>111</v>
      </c>
      <c r="G12" s="55" t="s">
        <v>112</v>
      </c>
      <c r="H12" s="55" t="s">
        <v>80</v>
      </c>
      <c r="I12" s="76" t="s">
        <v>81</v>
      </c>
      <c r="J12" s="54">
        <v>3</v>
      </c>
      <c r="K12" s="27" t="str">
        <f>IF(J12&lt;=0,"",IF(J12=1,"Rara vez",IF(J12=2,"Improbable",IF(J12=3,"Posible",IF(J12=4,"Probable",IF(J12=5,"Casi Seguro"))))))</f>
        <v>Posible</v>
      </c>
      <c r="L12" s="59">
        <f>IF(K12="","",IF(K12="Rara vez",0.2,IF(K12="Improbable",0.4,IF(K12="Posible",0.6,IF(K12="Probable",0.8,IF(K12="Casi seguro",1,))))))</f>
        <v>0.6</v>
      </c>
      <c r="M12" s="59" t="s">
        <v>82</v>
      </c>
      <c r="N12" s="59" t="s">
        <v>82</v>
      </c>
      <c r="O12" s="59" t="s">
        <v>82</v>
      </c>
      <c r="P12" s="59" t="s">
        <v>82</v>
      </c>
      <c r="Q12" s="59" t="s">
        <v>82</v>
      </c>
      <c r="R12" s="59" t="s">
        <v>82</v>
      </c>
      <c r="S12" s="59" t="s">
        <v>83</v>
      </c>
      <c r="T12" s="59" t="s">
        <v>83</v>
      </c>
      <c r="U12" s="59" t="s">
        <v>83</v>
      </c>
      <c r="V12" s="59" t="s">
        <v>82</v>
      </c>
      <c r="W12" s="59" t="s">
        <v>82</v>
      </c>
      <c r="X12" s="59" t="s">
        <v>82</v>
      </c>
      <c r="Y12" s="59" t="s">
        <v>82</v>
      </c>
      <c r="Z12" s="59" t="s">
        <v>82</v>
      </c>
      <c r="AA12" s="59" t="s">
        <v>82</v>
      </c>
      <c r="AB12" s="59" t="s">
        <v>83</v>
      </c>
      <c r="AC12" s="59" t="s">
        <v>82</v>
      </c>
      <c r="AD12" s="59" t="s">
        <v>83</v>
      </c>
      <c r="AE12" s="59" t="s">
        <v>83</v>
      </c>
      <c r="AF12" s="60">
        <f>IF(AB12="Si","19",COUNTIF(M12:AE13,"si"))</f>
        <v>13</v>
      </c>
      <c r="AG12" s="61">
        <f t="shared" si="0"/>
        <v>20</v>
      </c>
      <c r="AH12" s="27" t="str">
        <f>IF(AG12=5,"Moderado",IF(AG12=10,"Mayor",IF(AG12=20,"Catastrófico",0)))</f>
        <v>Catastrófico</v>
      </c>
      <c r="AI12" s="59">
        <f>IF(AH12="","",IF(AH12="Leve",0.2,IF(AH12="Menor",0.4,IF(AH12="Moderado",0.6,IF(AH12="Mayor",0.8,IF(AH12="Catastrófico",1,))))))</f>
        <v>1</v>
      </c>
      <c r="AJ12" s="54" t="str">
        <f>IF(OR(AND(K12="Rara vez",AH12="Moderado"),AND(K12="Improbable",AH12="Moderado")),"Moderado",IF(OR(AND(K12="Rara vez",AH12="Mayor"),AND(K12="Improbable",AH12="Mayor"),AND(K12="Posible",AH12="Moderado"),AND(K12="Probable",AH12="Moderado")),"Alta",IF(OR(AND(K12="Rara vez",AH12="Catastrófico"),AND(K12="Improbable",AH12="Catastrófico"),AND(K12="Posible",AH12="Catastrófico"),AND(K12="Probable",AH12="Catastrófico"),AND(K12="Casi seguro",AH12="Catastrófico"),AND(K12="Posible",AH12="Moderado"),AND(K12="Probable",AH12="Moderado"),AND(K12="Casi seguro",AH12="Moderado"),AND(K12="Posible",AH12="Mayor"),AND(K12="Probable",AH12="Mayor"),AND(K12="Casi seguro",AH12="Mayor")),"Extremo",)))</f>
        <v>Extremo</v>
      </c>
      <c r="AK12" s="62">
        <v>1</v>
      </c>
      <c r="AL12" s="63" t="s">
        <v>113</v>
      </c>
      <c r="AM12" s="64" t="s">
        <v>85</v>
      </c>
      <c r="AN12" s="64">
        <f t="shared" si="1"/>
        <v>15</v>
      </c>
      <c r="AO12" s="64" t="s">
        <v>86</v>
      </c>
      <c r="AP12" s="64">
        <f t="shared" si="2"/>
        <v>15</v>
      </c>
      <c r="AQ12" s="64" t="s">
        <v>87</v>
      </c>
      <c r="AR12" s="64">
        <f t="shared" si="3"/>
        <v>15</v>
      </c>
      <c r="AS12" s="64" t="s">
        <v>114</v>
      </c>
      <c r="AT12" s="64">
        <f t="shared" si="4"/>
        <v>15</v>
      </c>
      <c r="AU12" s="64" t="s">
        <v>89</v>
      </c>
      <c r="AV12" s="64">
        <f t="shared" si="5"/>
        <v>15</v>
      </c>
      <c r="AW12" s="64" t="s">
        <v>90</v>
      </c>
      <c r="AX12" s="64">
        <f t="shared" si="6"/>
        <v>15</v>
      </c>
      <c r="AY12" s="64" t="s">
        <v>91</v>
      </c>
      <c r="AZ12" s="64">
        <f t="shared" si="7"/>
        <v>15</v>
      </c>
      <c r="BA12" s="65">
        <f t="shared" si="8"/>
        <v>105</v>
      </c>
      <c r="BB12" s="64" t="str">
        <f t="shared" si="9"/>
        <v>Fuerte</v>
      </c>
      <c r="BC12" s="64" t="s">
        <v>92</v>
      </c>
      <c r="BD12" s="64">
        <f t="shared" si="10"/>
        <v>100</v>
      </c>
      <c r="BE12" s="66" t="str">
        <f t="shared" si="11"/>
        <v>Fuerte</v>
      </c>
      <c r="BF12" s="67">
        <f>AVERAGE(BD12:BD14)</f>
        <v>100</v>
      </c>
      <c r="BG12" s="67" t="str">
        <f>IF(BF12=100,"Fuerte",IF(AND(BF12&lt;=99, BF12&gt;=50),"Moderado",IF(BF12&lt;50,"Débil")))</f>
        <v>Fuerte</v>
      </c>
      <c r="BH12" s="36">
        <f>IF(BG12="Fuerte",(J12-2),IF(BG12="Moderado",(J12-1), IF(BG12="Débil",((J12-0)))))</f>
        <v>1</v>
      </c>
      <c r="BI12" s="36" t="str">
        <f>IF(BH12&lt;=0,"Rara vez",IF(BH12=1,"Rara vez",IF(BH12=2,"Improbable",IF(BH12=3,"Posible",IF(BH12=4,"Probable",IF(BH12=5,"Casi Seguro"))))))</f>
        <v>Rara vez</v>
      </c>
      <c r="BJ12" s="59">
        <f>IF(BI12="","",IF(BI12="Rara vez",0.2,IF(BI12="Improbable",0.4,IF(BI12="Posible",0.6,IF(BI12="Probable",0.8,IF(BI12="Casi seguro",1,))))))</f>
        <v>0.2</v>
      </c>
      <c r="BK12" s="36" t="str">
        <f>IFERROR(IF(AG12=5,"Moderado",IF(AG12=10,"Mayor",IF(AG12=20,"Catastrófico",0))),"")</f>
        <v>Catastrófico</v>
      </c>
      <c r="BL12" s="59">
        <f>IF(AH12="","",IF(AH12="Moderado",0.6,IF(AH12="Mayor",0.8,IF(AH12="Catastrófico",1,))))</f>
        <v>1</v>
      </c>
      <c r="BM12" s="36" t="str">
        <f>IF(OR(AND(KBI12="Rara vez",BK12="Moderado"),AND(BI12="Improbable",BK12="Moderado")),"Moderado",IF(OR(AND(BI12="Rara vez",BK12="Mayor"),AND(BI12="Improbable",BK12="Mayor"),AND(BI12="Posible",BK12="Moderado"),AND(BI12="Probable",BK12="Moderado")),"Alta",IF(OR(AND(BI12="Rara vez",BK12="Catastrófico"),AND(BI12="Improbable",BK12="Catastrófico"),AND(BI12="Posible",BK12="Catastrófico"),AND(BI12="Probable",BK12="Catastrófico"),AND(BI12="Casi seguro",BK12="Catastrófico"),AND(BI12="Posible",BK12="Moderado"),AND(BI12="Probable",BK12="Moderado"),AND(BI12="Casi seguro",BK12="Moderado"),AND(BI12="Posible",BK12="Mayor"),AND(BI12="Probable",BK12="Mayor"),AND(BI12="Casi seguro",BK12="Mayor")),"Extremo",)))</f>
        <v>Extremo</v>
      </c>
      <c r="BN12" s="66" t="s">
        <v>93</v>
      </c>
      <c r="BO12" s="68" t="s">
        <v>115</v>
      </c>
      <c r="BP12" s="68" t="s">
        <v>95</v>
      </c>
      <c r="BQ12" s="68" t="s">
        <v>95</v>
      </c>
      <c r="BR12" s="68" t="s">
        <v>97</v>
      </c>
      <c r="BS12" s="68" t="s">
        <v>116</v>
      </c>
      <c r="BT12" s="70">
        <v>45030</v>
      </c>
      <c r="BU12" s="70">
        <v>45291</v>
      </c>
      <c r="BV12" s="62">
        <v>4451</v>
      </c>
      <c r="BW12" s="62"/>
      <c r="BX12" s="7"/>
      <c r="BY12" s="7"/>
      <c r="BZ12" s="7"/>
      <c r="CA12" s="7"/>
      <c r="CB12" s="7"/>
      <c r="CC12" s="7"/>
      <c r="CD12" s="7"/>
      <c r="CE12" s="7"/>
      <c r="CF12" s="7"/>
      <c r="CG12" s="7"/>
      <c r="CH12" s="7"/>
      <c r="CI12" s="7"/>
      <c r="CJ12" s="7"/>
      <c r="CK12" s="7"/>
      <c r="CL12" s="7"/>
      <c r="CM12" s="7"/>
      <c r="CN12" s="7"/>
      <c r="CO12" s="7"/>
      <c r="CP12" s="7"/>
      <c r="CQ12" s="7"/>
    </row>
    <row r="13" spans="1:95" ht="78.75" customHeight="1">
      <c r="A13" s="72"/>
      <c r="B13" s="73"/>
      <c r="C13" s="73"/>
      <c r="D13" s="73"/>
      <c r="E13" s="74"/>
      <c r="F13" s="74"/>
      <c r="G13" s="73"/>
      <c r="H13" s="73"/>
      <c r="I13" s="76" t="s">
        <v>99</v>
      </c>
      <c r="J13" s="72"/>
      <c r="K13" s="72"/>
      <c r="L13" s="72"/>
      <c r="M13" s="72"/>
      <c r="N13" s="72"/>
      <c r="O13" s="72"/>
      <c r="P13" s="72"/>
      <c r="Q13" s="72"/>
      <c r="R13" s="72"/>
      <c r="S13" s="72"/>
      <c r="T13" s="72"/>
      <c r="U13" s="72"/>
      <c r="V13" s="72"/>
      <c r="W13" s="72"/>
      <c r="X13" s="72"/>
      <c r="Y13" s="72"/>
      <c r="Z13" s="72"/>
      <c r="AA13" s="72"/>
      <c r="AB13" s="72"/>
      <c r="AC13" s="72"/>
      <c r="AD13" s="72"/>
      <c r="AE13" s="72"/>
      <c r="AF13" s="72"/>
      <c r="AG13" s="61">
        <f t="shared" si="0"/>
        <v>5</v>
      </c>
      <c r="AH13" s="72"/>
      <c r="AI13" s="72"/>
      <c r="AJ13" s="72"/>
      <c r="AK13" s="62">
        <v>2</v>
      </c>
      <c r="AL13" s="63" t="s">
        <v>117</v>
      </c>
      <c r="AM13" s="64" t="s">
        <v>85</v>
      </c>
      <c r="AN13" s="64">
        <f t="shared" si="1"/>
        <v>15</v>
      </c>
      <c r="AO13" s="64" t="s">
        <v>86</v>
      </c>
      <c r="AP13" s="64">
        <f t="shared" si="2"/>
        <v>15</v>
      </c>
      <c r="AQ13" s="64" t="s">
        <v>87</v>
      </c>
      <c r="AR13" s="64">
        <f t="shared" si="3"/>
        <v>15</v>
      </c>
      <c r="AS13" s="64" t="s">
        <v>114</v>
      </c>
      <c r="AT13" s="64">
        <f t="shared" si="4"/>
        <v>15</v>
      </c>
      <c r="AU13" s="64" t="s">
        <v>89</v>
      </c>
      <c r="AV13" s="64">
        <f t="shared" si="5"/>
        <v>15</v>
      </c>
      <c r="AW13" s="64" t="s">
        <v>90</v>
      </c>
      <c r="AX13" s="64">
        <f t="shared" si="6"/>
        <v>15</v>
      </c>
      <c r="AY13" s="64" t="s">
        <v>91</v>
      </c>
      <c r="AZ13" s="64">
        <f t="shared" si="7"/>
        <v>15</v>
      </c>
      <c r="BA13" s="65">
        <f t="shared" si="8"/>
        <v>105</v>
      </c>
      <c r="BB13" s="64" t="str">
        <f t="shared" si="9"/>
        <v>Fuerte</v>
      </c>
      <c r="BC13" s="64" t="s">
        <v>92</v>
      </c>
      <c r="BD13" s="64">
        <f t="shared" si="10"/>
        <v>100</v>
      </c>
      <c r="BE13" s="66" t="str">
        <f t="shared" si="11"/>
        <v>Fuerte</v>
      </c>
      <c r="BF13" s="72"/>
      <c r="BG13" s="72"/>
      <c r="BH13" s="72"/>
      <c r="BI13" s="72"/>
      <c r="BJ13" s="72"/>
      <c r="BK13" s="72"/>
      <c r="BL13" s="72"/>
      <c r="BM13" s="72"/>
      <c r="BN13" s="66" t="s">
        <v>93</v>
      </c>
      <c r="BO13" s="68" t="s">
        <v>118</v>
      </c>
      <c r="BP13" s="68" t="s">
        <v>95</v>
      </c>
      <c r="BQ13" s="68" t="s">
        <v>95</v>
      </c>
      <c r="BR13" s="68" t="s">
        <v>97</v>
      </c>
      <c r="BS13" s="68" t="s">
        <v>116</v>
      </c>
      <c r="BT13" s="70">
        <v>45030</v>
      </c>
      <c r="BU13" s="70">
        <v>45291</v>
      </c>
      <c r="BV13" s="62">
        <v>4451</v>
      </c>
      <c r="BW13" s="62"/>
      <c r="BX13" s="7"/>
      <c r="BY13" s="7"/>
      <c r="BZ13" s="7"/>
      <c r="CA13" s="7"/>
      <c r="CB13" s="7"/>
      <c r="CC13" s="7"/>
      <c r="CD13" s="7"/>
      <c r="CE13" s="7"/>
      <c r="CF13" s="7"/>
      <c r="CG13" s="7"/>
      <c r="CH13" s="7"/>
      <c r="CI13" s="7"/>
      <c r="CJ13" s="7"/>
      <c r="CK13" s="7"/>
      <c r="CL13" s="7"/>
      <c r="CM13" s="7"/>
      <c r="CN13" s="7"/>
      <c r="CO13" s="7"/>
      <c r="CP13" s="7"/>
      <c r="CQ13" s="7"/>
    </row>
    <row r="14" spans="1:95" ht="78.75" customHeight="1">
      <c r="A14" s="72"/>
      <c r="B14" s="73"/>
      <c r="C14" s="73"/>
      <c r="D14" s="73"/>
      <c r="E14" s="74"/>
      <c r="F14" s="74"/>
      <c r="G14" s="73"/>
      <c r="H14" s="73"/>
      <c r="I14" s="76" t="s">
        <v>104</v>
      </c>
      <c r="J14" s="72"/>
      <c r="K14" s="72"/>
      <c r="L14" s="72"/>
      <c r="M14" s="72"/>
      <c r="N14" s="72"/>
      <c r="O14" s="72"/>
      <c r="P14" s="72"/>
      <c r="Q14" s="72"/>
      <c r="R14" s="72"/>
      <c r="S14" s="72"/>
      <c r="T14" s="72"/>
      <c r="U14" s="72"/>
      <c r="V14" s="72"/>
      <c r="W14" s="72"/>
      <c r="X14" s="72"/>
      <c r="Y14" s="72"/>
      <c r="Z14" s="72"/>
      <c r="AA14" s="72"/>
      <c r="AB14" s="72"/>
      <c r="AC14" s="72"/>
      <c r="AD14" s="72"/>
      <c r="AE14" s="72"/>
      <c r="AF14" s="72"/>
      <c r="AG14" s="61">
        <f t="shared" si="0"/>
        <v>5</v>
      </c>
      <c r="AH14" s="72"/>
      <c r="AI14" s="72"/>
      <c r="AJ14" s="72"/>
      <c r="AK14" s="62">
        <v>3</v>
      </c>
      <c r="AL14" s="63" t="s">
        <v>119</v>
      </c>
      <c r="AM14" s="64" t="s">
        <v>85</v>
      </c>
      <c r="AN14" s="64">
        <f t="shared" si="1"/>
        <v>15</v>
      </c>
      <c r="AO14" s="64" t="s">
        <v>86</v>
      </c>
      <c r="AP14" s="64">
        <f t="shared" si="2"/>
        <v>15</v>
      </c>
      <c r="AQ14" s="64" t="s">
        <v>87</v>
      </c>
      <c r="AR14" s="64">
        <f t="shared" si="3"/>
        <v>15</v>
      </c>
      <c r="AS14" s="64" t="s">
        <v>88</v>
      </c>
      <c r="AT14" s="64">
        <f t="shared" si="4"/>
        <v>10</v>
      </c>
      <c r="AU14" s="64" t="s">
        <v>89</v>
      </c>
      <c r="AV14" s="64">
        <f t="shared" si="5"/>
        <v>15</v>
      </c>
      <c r="AW14" s="64" t="s">
        <v>90</v>
      </c>
      <c r="AX14" s="64">
        <f t="shared" si="6"/>
        <v>15</v>
      </c>
      <c r="AY14" s="64" t="s">
        <v>91</v>
      </c>
      <c r="AZ14" s="64">
        <f t="shared" si="7"/>
        <v>15</v>
      </c>
      <c r="BA14" s="65">
        <f t="shared" si="8"/>
        <v>100</v>
      </c>
      <c r="BB14" s="64" t="str">
        <f t="shared" si="9"/>
        <v>Fuerte</v>
      </c>
      <c r="BC14" s="64" t="s">
        <v>92</v>
      </c>
      <c r="BD14" s="64">
        <f t="shared" si="10"/>
        <v>100</v>
      </c>
      <c r="BE14" s="66" t="str">
        <f t="shared" si="11"/>
        <v>Fuerte</v>
      </c>
      <c r="BF14" s="72"/>
      <c r="BG14" s="72"/>
      <c r="BH14" s="72"/>
      <c r="BI14" s="72"/>
      <c r="BJ14" s="72"/>
      <c r="BK14" s="72"/>
      <c r="BL14" s="72"/>
      <c r="BM14" s="72"/>
      <c r="BN14" s="66" t="s">
        <v>93</v>
      </c>
      <c r="BO14" s="68" t="s">
        <v>120</v>
      </c>
      <c r="BP14" s="68" t="s">
        <v>121</v>
      </c>
      <c r="BQ14" s="68" t="s">
        <v>122</v>
      </c>
      <c r="BR14" s="68" t="s">
        <v>97</v>
      </c>
      <c r="BS14" s="68" t="s">
        <v>116</v>
      </c>
      <c r="BT14" s="70">
        <v>45030</v>
      </c>
      <c r="BU14" s="70">
        <v>45291</v>
      </c>
      <c r="BV14" s="62">
        <v>4451</v>
      </c>
      <c r="BW14" s="62"/>
      <c r="BX14" s="7"/>
      <c r="BY14" s="7"/>
      <c r="BZ14" s="7"/>
      <c r="CA14" s="7"/>
      <c r="CB14" s="7"/>
      <c r="CC14" s="7"/>
      <c r="CD14" s="7"/>
      <c r="CE14" s="7"/>
      <c r="CF14" s="7"/>
      <c r="CG14" s="7"/>
      <c r="CH14" s="7"/>
      <c r="CI14" s="7"/>
      <c r="CJ14" s="7"/>
      <c r="CK14" s="7"/>
      <c r="CL14" s="7"/>
      <c r="CM14" s="7"/>
      <c r="CN14" s="7"/>
      <c r="CO14" s="7"/>
      <c r="CP14" s="7"/>
      <c r="CQ14" s="7"/>
    </row>
    <row r="15" spans="1:95" ht="162">
      <c r="A15" s="54">
        <v>3</v>
      </c>
      <c r="B15" s="55" t="s">
        <v>123</v>
      </c>
      <c r="C15" s="55" t="s">
        <v>124</v>
      </c>
      <c r="D15" s="55" t="s">
        <v>125</v>
      </c>
      <c r="E15" s="77" t="s">
        <v>126</v>
      </c>
      <c r="F15" s="77" t="s">
        <v>127</v>
      </c>
      <c r="G15" s="57" t="s">
        <v>128</v>
      </c>
      <c r="H15" s="55" t="s">
        <v>80</v>
      </c>
      <c r="I15" s="76" t="s">
        <v>81</v>
      </c>
      <c r="J15" s="78">
        <v>2</v>
      </c>
      <c r="K15" s="27" t="str">
        <f>IF(J15&lt;=0,"",IF(J15=1,"Rara vez",IF(J15=2,"Improbable",IF(J15=3,"Posible",IF(J15=4,"Probable",IF(J15=5,"Casi Seguro"))))))</f>
        <v>Improbable</v>
      </c>
      <c r="L15" s="59">
        <f>IF(K15="","",IF(K15="Rara vez",0.2,IF(K15="Improbable",0.4,IF(K15="Posible",0.6,IF(K15="Probable",0.8,IF(K15="Casi seguro",1,))))))</f>
        <v>0.4</v>
      </c>
      <c r="M15" s="59" t="s">
        <v>82</v>
      </c>
      <c r="N15" s="59" t="s">
        <v>82</v>
      </c>
      <c r="O15" s="59" t="s">
        <v>82</v>
      </c>
      <c r="P15" s="59" t="s">
        <v>82</v>
      </c>
      <c r="Q15" s="59" t="s">
        <v>82</v>
      </c>
      <c r="R15" s="59" t="s">
        <v>83</v>
      </c>
      <c r="S15" s="59" t="s">
        <v>83</v>
      </c>
      <c r="T15" s="79" t="s">
        <v>83</v>
      </c>
      <c r="U15" s="79" t="s">
        <v>83</v>
      </c>
      <c r="V15" s="79" t="s">
        <v>82</v>
      </c>
      <c r="W15" s="79" t="s">
        <v>83</v>
      </c>
      <c r="X15" s="79" t="s">
        <v>82</v>
      </c>
      <c r="Y15" s="59" t="s">
        <v>83</v>
      </c>
      <c r="Z15" s="59" t="s">
        <v>83</v>
      </c>
      <c r="AA15" s="59" t="s">
        <v>82</v>
      </c>
      <c r="AB15" s="59" t="s">
        <v>83</v>
      </c>
      <c r="AC15" s="59" t="s">
        <v>82</v>
      </c>
      <c r="AD15" s="59" t="s">
        <v>82</v>
      </c>
      <c r="AE15" s="59" t="s">
        <v>83</v>
      </c>
      <c r="AF15" s="60">
        <f>IF(AB15="Si","19",COUNTIF(M15:AE16,"si"))</f>
        <v>10</v>
      </c>
      <c r="AG15" s="61">
        <f t="shared" si="0"/>
        <v>10</v>
      </c>
      <c r="AH15" s="27" t="str">
        <f>IF(AG15=5,"Moderado",IF(AG15=10,"Mayor",IF(AG15=20,"Catastrófico",0)))</f>
        <v>Mayor</v>
      </c>
      <c r="AI15" s="59">
        <f>IF(AH15="","",IF(AH15="Moderado",0.6,IF(AH15="Mayor",0.8,IF(AH15="Catastrófico",1,))))</f>
        <v>0.8</v>
      </c>
      <c r="AJ15" s="27" t="str">
        <f>IF(OR(AND(K15="Rara vez",AH15="Moderado"),AND(K15="Improbable",AH15="Moderado")),"Moderado",IF(OR(AND(K15="Rara vez",AH15="Mayor"),AND(K15="Improbable",AH15="Mayor"),AND(K15="Posible",AH15="Moderado"),AND(K15="Probable",AH15="Moderado")),"Alta",IF(OR(AND(K15="Rara vez",AH15="Catastrófico"),AND(K15="Improbable",AH15="Catastrófico"),AND(K15="Posible",AH15="Catastrófico"),AND(K15="Probable",AH15="Catastrófico"),AND(K15="Casi seguro",AH15="Catastrófico"),AND(K15="Posible",AH15="Moderado"),AND(K15="Probable",AH15="Moderado"),AND(K15="Casi seguro",AH15="Moderado"),AND(K15="Posible",AH15="Mayor"),AND(K15="Probable",AH15="Mayor"),AND(K15="Casi seguro",AH15="Mayor")),"Extremo",)))</f>
        <v>Alta</v>
      </c>
      <c r="AK15" s="80">
        <v>1</v>
      </c>
      <c r="AL15" s="81" t="s">
        <v>129</v>
      </c>
      <c r="AM15" s="82" t="s">
        <v>85</v>
      </c>
      <c r="AN15" s="82">
        <f t="shared" si="1"/>
        <v>15</v>
      </c>
      <c r="AO15" s="82" t="s">
        <v>86</v>
      </c>
      <c r="AP15" s="82">
        <f t="shared" si="2"/>
        <v>15</v>
      </c>
      <c r="AQ15" s="82" t="s">
        <v>87</v>
      </c>
      <c r="AR15" s="82">
        <f t="shared" si="3"/>
        <v>15</v>
      </c>
      <c r="AS15" s="82" t="s">
        <v>114</v>
      </c>
      <c r="AT15" s="82">
        <f t="shared" si="4"/>
        <v>15</v>
      </c>
      <c r="AU15" s="82" t="s">
        <v>89</v>
      </c>
      <c r="AV15" s="82">
        <f t="shared" si="5"/>
        <v>15</v>
      </c>
      <c r="AW15" s="64" t="s">
        <v>90</v>
      </c>
      <c r="AX15" s="82">
        <f t="shared" si="6"/>
        <v>15</v>
      </c>
      <c r="AY15" s="64" t="s">
        <v>91</v>
      </c>
      <c r="AZ15" s="82">
        <f t="shared" si="7"/>
        <v>15</v>
      </c>
      <c r="BA15" s="83">
        <f>SUM(AN15,AP15,AR15,AT15,AV15,AX15,AZ15)</f>
        <v>105</v>
      </c>
      <c r="BB15" s="82" t="str">
        <f>IF(BA15&gt;=96,"Fuerte",IF(AND(BA15&gt;=86, BA15&lt;96),"Moderado",IF(BA15&lt;86,"Débil")))</f>
        <v>Fuerte</v>
      </c>
      <c r="BC15" s="82" t="s">
        <v>92</v>
      </c>
      <c r="BD15" s="82">
        <f>VALUE(IF(OR(AND(BB15="Fuerte",BC15="Fuerte")),"100",IF(OR(AND(BB15="Fuerte",BC15="Moderado"),AND(BB15="Moderado",BC15="Fuerte"),AND(BB15="Moderado",BC15="Moderado")),"50",IF(OR(AND(BB15="Fuerte",BC15="Débil"),AND(BB15="Moderado",BC15="Débil"),AND(BB15="Débil",BC15="Fuerte"),AND(BB15="Débil",BC15="Moderado"),AND(BB15="Débil",BC15="Débil")),"0",))))</f>
        <v>100</v>
      </c>
      <c r="BE15" s="84" t="str">
        <f>IF(BD15=100,"Fuerte",IF(BD15=50,"Moderado",IF(BD15=0,"Débil")))</f>
        <v>Fuerte</v>
      </c>
      <c r="BF15" s="85">
        <f>AVERAGE(BD15:BD15)</f>
        <v>100</v>
      </c>
      <c r="BG15" s="85" t="str">
        <f>IF(BF15=100,"Fuerte",IF(AND(BF15&lt;=99, BF15&gt;=50),"Moderado",IF(BF15&lt;50,"Débil")))</f>
        <v>Fuerte</v>
      </c>
      <c r="BH15" s="36">
        <f>IF(BG15="Fuerte",(J15-2),IF(BG15="Moderado",(J15-1), IF(BG15="Débil",((J15-0)))))</f>
        <v>0</v>
      </c>
      <c r="BI15" s="36" t="str">
        <f>IF(BH15&lt;=0,"Rara vez",IF(BH15=1,"Rara vez",IF(BH15=2,"Improbable",IF(BH15=3,"Posible",IF(BH15=4,"Probable",IF(BH15=5,"Casi Seguro"))))))</f>
        <v>Rara vez</v>
      </c>
      <c r="BJ15" s="86">
        <f>IF(BI15="","",IF(BI15="Rara vez",0.2,IF(BI15="Improbable",0.4,IF(BI15="Posible",0.6,IF(BI15="Probable",0.8,IF(BI15="Casi seguro",1,))))))</f>
        <v>0.2</v>
      </c>
      <c r="BK15" s="36" t="str">
        <f>IFERROR(IF(AG15=5,"Moderado",IF(AG15=10,"Mayor",IF(AG15=20,"Catastrófico",0))),"")</f>
        <v>Mayor</v>
      </c>
      <c r="BL15" s="86">
        <f>IF(AH15="","",IF(AH15="Moderado",0.6,IF(AH15="Mayor",0.8,IF(AH15="Catastrófico",1,))))</f>
        <v>0.8</v>
      </c>
      <c r="BM15" s="87" t="str">
        <f>IF(OR(AND(KBI15="Rara vez",BK15="Moderado"),AND(BI15="Improbable",BK15="Moderado")),"Moderado",IF(OR(AND(BI15="Rara vez",BK15="Mayor"),AND(BI15="Improbable",BK15="Mayor"),AND(BI15="Posible",BK15="Moderado"),AND(BI15="Probable",BK15="Moderado")),"Alta",IF(OR(AND(BI15="Rara vez",BK15="Catastrófico"),AND(BI15="Improbable",BK15="Catastrófico"),AND(BI15="Posible",BK15="Catastrófico"),AND(BI15="Probable",BK15="Catastrófico"),AND(BI15="Casi seguro",BK15="Catastrófico"),AND(BI15="Posible",BK15="Moderado"),AND(BI15="Probable",BK15="Moderado"),AND(BI15="Casi seguro",BK15="Moderado"),AND(BI15="Posible",BK15="Mayor"),AND(BI15="Probable",BK15="Mayor"),AND(BI15="Casi seguro",BK15="Mayor")),"Extremo",)))</f>
        <v>Alta</v>
      </c>
      <c r="BN15" s="88" t="s">
        <v>93</v>
      </c>
      <c r="BO15" s="62" t="s">
        <v>130</v>
      </c>
      <c r="BP15" s="62" t="s">
        <v>131</v>
      </c>
      <c r="BQ15" s="62" t="s">
        <v>132</v>
      </c>
      <c r="BR15" s="62" t="s">
        <v>133</v>
      </c>
      <c r="BS15" s="62" t="s">
        <v>134</v>
      </c>
      <c r="BT15" s="89">
        <v>45041</v>
      </c>
      <c r="BU15" s="89">
        <v>45275</v>
      </c>
      <c r="BV15" s="62">
        <v>4525</v>
      </c>
      <c r="BW15" s="62"/>
      <c r="BX15" s="7"/>
      <c r="BY15" s="7"/>
      <c r="BZ15" s="7"/>
      <c r="CA15" s="7"/>
      <c r="CB15" s="7"/>
      <c r="CC15" s="7"/>
      <c r="CD15" s="7"/>
      <c r="CE15" s="7"/>
      <c r="CF15" s="7"/>
      <c r="CG15" s="7"/>
      <c r="CH15" s="7"/>
      <c r="CI15" s="7"/>
      <c r="CJ15" s="7"/>
      <c r="CK15" s="7"/>
      <c r="CL15" s="7"/>
      <c r="CM15" s="7"/>
      <c r="CN15" s="7"/>
      <c r="CO15" s="7"/>
      <c r="CP15" s="7"/>
      <c r="CQ15" s="7"/>
    </row>
    <row r="16" spans="1:95" ht="78.75" customHeight="1">
      <c r="A16" s="72"/>
      <c r="B16" s="73"/>
      <c r="C16" s="73"/>
      <c r="D16" s="73"/>
      <c r="E16" s="74"/>
      <c r="F16" s="74"/>
      <c r="G16" s="73"/>
      <c r="H16" s="73"/>
      <c r="I16" s="76" t="s">
        <v>104</v>
      </c>
      <c r="J16" s="72"/>
      <c r="K16" s="72"/>
      <c r="L16" s="72"/>
      <c r="M16" s="72"/>
      <c r="N16" s="72"/>
      <c r="O16" s="72"/>
      <c r="P16" s="72"/>
      <c r="Q16" s="72"/>
      <c r="R16" s="72"/>
      <c r="S16" s="72"/>
      <c r="T16" s="90"/>
      <c r="U16" s="90"/>
      <c r="V16" s="90"/>
      <c r="W16" s="90"/>
      <c r="X16" s="90"/>
      <c r="Y16" s="72"/>
      <c r="Z16" s="72"/>
      <c r="AA16" s="72"/>
      <c r="AB16" s="72"/>
      <c r="AC16" s="72"/>
      <c r="AD16" s="72"/>
      <c r="AE16" s="72"/>
      <c r="AF16" s="72"/>
      <c r="AG16" s="61">
        <f t="shared" si="0"/>
        <v>5</v>
      </c>
      <c r="AH16" s="72"/>
      <c r="AI16" s="72"/>
      <c r="AJ16" s="72"/>
      <c r="AK16" s="80">
        <v>2</v>
      </c>
      <c r="AL16" s="91" t="s">
        <v>135</v>
      </c>
      <c r="AM16" s="82"/>
      <c r="AN16" s="82" t="str">
        <f t="shared" si="1"/>
        <v/>
      </c>
      <c r="AO16" s="82"/>
      <c r="AP16" s="82" t="str">
        <f t="shared" si="2"/>
        <v/>
      </c>
      <c r="AQ16" s="82"/>
      <c r="AR16" s="82" t="str">
        <f t="shared" si="3"/>
        <v/>
      </c>
      <c r="AS16" s="82"/>
      <c r="AT16" s="82" t="str">
        <f t="shared" si="4"/>
        <v/>
      </c>
      <c r="AU16" s="82"/>
      <c r="AV16" s="82" t="str">
        <f t="shared" si="5"/>
        <v/>
      </c>
      <c r="AW16" s="64"/>
      <c r="AX16" s="82" t="str">
        <f t="shared" si="6"/>
        <v/>
      </c>
      <c r="AY16" s="64"/>
      <c r="AZ16" s="82" t="str">
        <f t="shared" si="7"/>
        <v/>
      </c>
      <c r="BA16" s="83"/>
      <c r="BB16" s="82"/>
      <c r="BC16" s="82"/>
      <c r="BD16" s="82"/>
      <c r="BE16" s="84"/>
      <c r="BF16" s="72"/>
      <c r="BG16" s="72"/>
      <c r="BH16" s="72"/>
      <c r="BI16" s="72"/>
      <c r="BJ16" s="72"/>
      <c r="BK16" s="72"/>
      <c r="BL16" s="72"/>
      <c r="BM16" s="72"/>
      <c r="BN16" s="84"/>
      <c r="BO16" s="62"/>
      <c r="BP16" s="62"/>
      <c r="BQ16" s="62"/>
      <c r="BR16" s="62"/>
      <c r="BS16" s="62"/>
      <c r="BT16" s="62"/>
      <c r="BU16" s="62"/>
      <c r="BV16" s="62"/>
      <c r="BW16" s="62"/>
      <c r="BX16" s="7"/>
      <c r="BY16" s="7"/>
      <c r="BZ16" s="7"/>
      <c r="CA16" s="7"/>
      <c r="CB16" s="7"/>
      <c r="CC16" s="7"/>
      <c r="CD16" s="7"/>
      <c r="CE16" s="7"/>
      <c r="CF16" s="7"/>
      <c r="CG16" s="7"/>
      <c r="CH16" s="7"/>
      <c r="CI16" s="7"/>
      <c r="CJ16" s="7"/>
      <c r="CK16" s="7"/>
      <c r="CL16" s="7"/>
      <c r="CM16" s="7"/>
      <c r="CN16" s="7"/>
      <c r="CO16" s="7"/>
      <c r="CP16" s="7"/>
      <c r="CQ16" s="7"/>
    </row>
    <row r="17" spans="1:95" ht="78.75" customHeight="1">
      <c r="A17" s="72"/>
      <c r="B17" s="73"/>
      <c r="C17" s="73"/>
      <c r="D17" s="73"/>
      <c r="E17" s="74"/>
      <c r="F17" s="74"/>
      <c r="G17" s="73"/>
      <c r="H17" s="73"/>
      <c r="I17" s="76" t="s">
        <v>99</v>
      </c>
      <c r="J17" s="72"/>
      <c r="K17" s="72"/>
      <c r="L17" s="72"/>
      <c r="M17" s="72"/>
      <c r="N17" s="72"/>
      <c r="O17" s="72"/>
      <c r="P17" s="72"/>
      <c r="Q17" s="72"/>
      <c r="R17" s="72"/>
      <c r="S17" s="72"/>
      <c r="T17" s="90"/>
      <c r="U17" s="90"/>
      <c r="V17" s="90"/>
      <c r="W17" s="90"/>
      <c r="X17" s="90"/>
      <c r="Y17" s="72"/>
      <c r="Z17" s="72"/>
      <c r="AA17" s="72"/>
      <c r="AB17" s="72"/>
      <c r="AC17" s="72"/>
      <c r="AD17" s="72"/>
      <c r="AE17" s="72"/>
      <c r="AF17" s="72"/>
      <c r="AG17" s="61">
        <f t="shared" si="0"/>
        <v>5</v>
      </c>
      <c r="AH17" s="72"/>
      <c r="AI17" s="72"/>
      <c r="AJ17" s="72"/>
      <c r="AK17" s="80">
        <v>3</v>
      </c>
      <c r="AL17" s="91" t="s">
        <v>135</v>
      </c>
      <c r="AM17" s="82"/>
      <c r="AN17" s="82" t="str">
        <f t="shared" si="1"/>
        <v/>
      </c>
      <c r="AO17" s="82"/>
      <c r="AP17" s="82" t="str">
        <f t="shared" si="2"/>
        <v/>
      </c>
      <c r="AQ17" s="82"/>
      <c r="AR17" s="82" t="str">
        <f t="shared" si="3"/>
        <v/>
      </c>
      <c r="AS17" s="82"/>
      <c r="AT17" s="82" t="str">
        <f t="shared" si="4"/>
        <v/>
      </c>
      <c r="AU17" s="82"/>
      <c r="AV17" s="82" t="str">
        <f t="shared" si="5"/>
        <v/>
      </c>
      <c r="AW17" s="64"/>
      <c r="AX17" s="82" t="str">
        <f t="shared" si="6"/>
        <v/>
      </c>
      <c r="AY17" s="64"/>
      <c r="AZ17" s="82" t="str">
        <f t="shared" si="7"/>
        <v/>
      </c>
      <c r="BA17" s="83"/>
      <c r="BB17" s="82"/>
      <c r="BC17" s="82"/>
      <c r="BD17" s="82"/>
      <c r="BE17" s="84"/>
      <c r="BF17" s="72"/>
      <c r="BG17" s="72"/>
      <c r="BH17" s="72"/>
      <c r="BI17" s="72"/>
      <c r="BJ17" s="72"/>
      <c r="BK17" s="72"/>
      <c r="BL17" s="72"/>
      <c r="BM17" s="72"/>
      <c r="BN17" s="84"/>
      <c r="BO17" s="62"/>
      <c r="BP17" s="62"/>
      <c r="BQ17" s="62"/>
      <c r="BR17" s="62"/>
      <c r="BS17" s="62"/>
      <c r="BT17" s="89"/>
      <c r="BU17" s="89"/>
      <c r="BV17" s="62"/>
      <c r="BW17" s="80"/>
      <c r="BX17" s="7"/>
      <c r="BY17" s="7"/>
      <c r="BZ17" s="7"/>
      <c r="CA17" s="7"/>
      <c r="CB17" s="7"/>
      <c r="CC17" s="7"/>
      <c r="CD17" s="7"/>
      <c r="CE17" s="7"/>
      <c r="CF17" s="7"/>
      <c r="CG17" s="7"/>
      <c r="CH17" s="7"/>
      <c r="CI17" s="7"/>
      <c r="CJ17" s="7"/>
      <c r="CK17" s="7"/>
      <c r="CL17" s="7"/>
      <c r="CM17" s="7"/>
      <c r="CN17" s="7"/>
      <c r="CO17" s="7"/>
      <c r="CP17" s="7"/>
      <c r="CQ17" s="7"/>
    </row>
    <row r="18" spans="1:95" ht="78.75" customHeight="1">
      <c r="A18" s="54">
        <v>4</v>
      </c>
      <c r="B18" s="55" t="s">
        <v>136</v>
      </c>
      <c r="C18" s="55" t="s">
        <v>137</v>
      </c>
      <c r="D18" s="55" t="s">
        <v>138</v>
      </c>
      <c r="E18" s="75" t="s">
        <v>139</v>
      </c>
      <c r="F18" s="75" t="s">
        <v>139</v>
      </c>
      <c r="G18" s="55" t="s">
        <v>140</v>
      </c>
      <c r="H18" s="55" t="s">
        <v>80</v>
      </c>
      <c r="I18" s="92" t="s">
        <v>81</v>
      </c>
      <c r="J18" s="78">
        <v>3</v>
      </c>
      <c r="K18" s="27" t="str">
        <f>IF(J18&lt;=0,"",IF(J18=1,"Rara vez",IF(J18=2,"Improbable",IF(J18=3,"Posible",IF(J18=4,"Probable",IF(J18=5,"Casi Seguro"))))))</f>
        <v>Posible</v>
      </c>
      <c r="L18" s="59">
        <f>IF(K18="","",IF(K18="Rara vez",0.2,IF(K18="Improbable",0.4,IF(K18="Posible",0.6,IF(K18="Probable",0.8,IF(K18="Casi seguro",1,))))))</f>
        <v>0.6</v>
      </c>
      <c r="M18" s="59" t="s">
        <v>82</v>
      </c>
      <c r="N18" s="59" t="s">
        <v>82</v>
      </c>
      <c r="O18" s="59" t="s">
        <v>82</v>
      </c>
      <c r="P18" s="59" t="s">
        <v>82</v>
      </c>
      <c r="Q18" s="59" t="s">
        <v>82</v>
      </c>
      <c r="R18" s="59" t="s">
        <v>82</v>
      </c>
      <c r="S18" s="59" t="s">
        <v>83</v>
      </c>
      <c r="T18" s="59" t="s">
        <v>83</v>
      </c>
      <c r="U18" s="59" t="s">
        <v>82</v>
      </c>
      <c r="V18" s="59" t="s">
        <v>82</v>
      </c>
      <c r="W18" s="59" t="s">
        <v>82</v>
      </c>
      <c r="X18" s="59" t="s">
        <v>82</v>
      </c>
      <c r="Y18" s="59" t="s">
        <v>82</v>
      </c>
      <c r="Z18" s="59" t="s">
        <v>82</v>
      </c>
      <c r="AA18" s="59" t="s">
        <v>82</v>
      </c>
      <c r="AB18" s="59" t="s">
        <v>83</v>
      </c>
      <c r="AC18" s="59" t="s">
        <v>82</v>
      </c>
      <c r="AD18" s="59" t="s">
        <v>82</v>
      </c>
      <c r="AE18" s="59" t="s">
        <v>83</v>
      </c>
      <c r="AF18" s="60">
        <f>IF(AB18="Si","19",COUNTIF(M18:AE19,"si"))</f>
        <v>15</v>
      </c>
      <c r="AG18" s="61">
        <f t="shared" si="0"/>
        <v>20</v>
      </c>
      <c r="AH18" s="27" t="str">
        <f>IF(AG18=5,"Moderado",IF(AG18=10,"Mayor",IF(AG18=20,"Catastrófico",0)))</f>
        <v>Catastrófico</v>
      </c>
      <c r="AI18" s="59">
        <f>IF(AH18="","",IF(AH18="Moderado",0.6,IF(AH18="Mayor",0.8,IF(AH18="Catastrófico",1,))))</f>
        <v>1</v>
      </c>
      <c r="AJ18" s="27" t="str">
        <f>IF(OR(AND(K18="Rara vez",AH18="Moderado"),AND(K18="Improbable",AH18="Moderado")),"Moderado",IF(OR(AND(K18="Rara vez",AH18="Mayor"),AND(K18="Improbable",AH18="Mayor"),AND(K18="Posible",AH18="Moderado"),AND(K18="Probable",AH18="Moderado")),"Alta",IF(OR(AND(K18="Rara vez",AH18="Catastrófico"),AND(K18="Improbable",AH18="Catastrófico"),AND(K18="Posible",AH18="Catastrófico"),AND(K18="Probable",AH18="Catastrófico"),AND(K18="Casi seguro",AH18="Catastrófico"),AND(K18="Posible",AH18="Moderado"),AND(K18="Probable",AH18="Moderado"),AND(K18="Casi seguro",AH18="Moderado"),AND(K18="Posible",AH18="Mayor"),AND(K18="Probable",AH18="Mayor"),AND(K18="Casi seguro",AH18="Mayor")),"Extremo",)))</f>
        <v>Extremo</v>
      </c>
      <c r="AK18" s="80">
        <v>1</v>
      </c>
      <c r="AL18" s="93" t="s">
        <v>141</v>
      </c>
      <c r="AM18" s="82" t="s">
        <v>85</v>
      </c>
      <c r="AN18" s="82">
        <f t="shared" si="1"/>
        <v>15</v>
      </c>
      <c r="AO18" s="82" t="s">
        <v>86</v>
      </c>
      <c r="AP18" s="82">
        <f t="shared" si="2"/>
        <v>15</v>
      </c>
      <c r="AQ18" s="82" t="s">
        <v>87</v>
      </c>
      <c r="AR18" s="82">
        <f t="shared" si="3"/>
        <v>15</v>
      </c>
      <c r="AS18" s="94" t="s">
        <v>114</v>
      </c>
      <c r="AT18" s="82">
        <f t="shared" si="4"/>
        <v>15</v>
      </c>
      <c r="AU18" s="82" t="s">
        <v>89</v>
      </c>
      <c r="AV18" s="82">
        <f t="shared" si="5"/>
        <v>15</v>
      </c>
      <c r="AW18" s="64" t="s">
        <v>90</v>
      </c>
      <c r="AX18" s="82">
        <f t="shared" si="6"/>
        <v>15</v>
      </c>
      <c r="AY18" s="64" t="s">
        <v>91</v>
      </c>
      <c r="AZ18" s="82">
        <f t="shared" si="7"/>
        <v>15</v>
      </c>
      <c r="BA18" s="83">
        <f t="shared" ref="BA18:BA21" si="12">SUM(AN18,AP18,AR18,AT18,AV18,AX18,AZ18)</f>
        <v>105</v>
      </c>
      <c r="BB18" s="82" t="str">
        <f t="shared" ref="BB18:BB21" si="13">IF(BA18&gt;=96,"Fuerte",IF(AND(BA18&gt;=86, BA18&lt;96),"Moderado",IF(BA18&lt;86,"Débil")))</f>
        <v>Fuerte</v>
      </c>
      <c r="BC18" s="82" t="s">
        <v>92</v>
      </c>
      <c r="BD18" s="82">
        <f t="shared" ref="BD18:BD21" si="14">VALUE(IF(OR(AND(BB18="Fuerte",BC18="Fuerte")),"100",IF(OR(AND(BB18="Fuerte",BC18="Moderado"),AND(BB18="Moderado",BC18="Fuerte"),AND(BB18="Moderado",BC18="Moderado")),"50",IF(OR(AND(BB18="Fuerte",BC18="Débil"),AND(BB18="Moderado",BC18="Débil"),AND(BB18="Débil",BC18="Fuerte"),AND(BB18="Débil",BC18="Moderado"),AND(BB18="Débil",BC18="Débil")),"0",))))</f>
        <v>100</v>
      </c>
      <c r="BE18" s="84" t="str">
        <f t="shared" ref="BE18:BE21" si="15">IF(BD18=100,"Fuerte",IF(BD18=50,"Moderado",IF(BD18=0,"Débil")))</f>
        <v>Fuerte</v>
      </c>
      <c r="BF18" s="85">
        <f>AVERAGE(BD18:BD21)</f>
        <v>100</v>
      </c>
      <c r="BG18" s="85" t="str">
        <f>IF(BF18=100,"Fuerte",IF(AND(BF18&lt;=99, BF18&gt;=50),"Moderado",IF(BF18&lt;50,"Débil")))</f>
        <v>Fuerte</v>
      </c>
      <c r="BH18" s="36">
        <f>IF(BG18="Fuerte",(J18-2),IF(BG18="Moderado",(J18-1), IF(BG18="Débil",((J18-0)))))</f>
        <v>1</v>
      </c>
      <c r="BI18" s="36" t="str">
        <f>IF(BH18&lt;=0,"Rara vez",IF(BH18=1,"Rara vez",IF(BH18=2,"Improbable",IF(BH18=3,"Posible",IF(BH18=4,"Probable",IF(BH18=5,"Casi Seguro"))))))</f>
        <v>Rara vez</v>
      </c>
      <c r="BJ18" s="86">
        <f>IF(BI18="","",IF(BI18="Rara vez",0.2,IF(BI18="Improbable",0.4,IF(BI18="Posible",0.6,IF(BI18="Probable",0.8,IF(BI18="Casi seguro",1,))))))</f>
        <v>0.2</v>
      </c>
      <c r="BK18" s="36" t="str">
        <f>IFERROR(IF(AG18=5,"Moderado",IF(AG18=10,"Mayor",IF(AG18=20,"Catastrófico",0))),"")</f>
        <v>Catastrófico</v>
      </c>
      <c r="BL18" s="86">
        <f>IF(AH18="","",IF(AH18="Moderado",0.6,IF(AH18="Mayor",0.8,IF(AH18="Catastrófico",1,))))</f>
        <v>1</v>
      </c>
      <c r="BM18" s="87" t="str">
        <f>IF(OR(AND(KBI18="Rara vez",BK18="Moderado"),AND(BI18="Improbable",BK18="Moderado")),"Moderado",IF(OR(AND(BI18="Rara vez",BK18="Mayor"),AND(BI18="Improbable",BK18="Mayor"),AND(BI18="Posible",BK18="Moderado"),AND(BI18="Probable",BK18="Moderado")),"Alta",IF(OR(AND(BI18="Rara vez",BK18="Catastrófico"),AND(BI18="Improbable",BK18="Catastrófico"),AND(BI18="Posible",BK18="Catastrófico"),AND(BI18="Probable",BK18="Catastrófico"),AND(BI18="Casi seguro",BK18="Catastrófico"),AND(BI18="Posible",BK18="Moderado"),AND(BI18="Probable",BK18="Moderado"),AND(BI18="Casi seguro",BK18="Moderado"),AND(BI18="Posible",BK18="Mayor"),AND(BI18="Probable",BK18="Mayor"),AND(BI18="Casi seguro",BK18="Mayor")),"Extremo",)))</f>
        <v>Extremo</v>
      </c>
      <c r="BN18" s="88" t="s">
        <v>93</v>
      </c>
      <c r="BO18" s="95" t="s">
        <v>142</v>
      </c>
      <c r="BP18" s="95" t="s">
        <v>143</v>
      </c>
      <c r="BQ18" s="95" t="s">
        <v>144</v>
      </c>
      <c r="BR18" s="95" t="s">
        <v>145</v>
      </c>
      <c r="BS18" s="95" t="s">
        <v>146</v>
      </c>
      <c r="BT18" s="96">
        <v>45019</v>
      </c>
      <c r="BU18" s="97">
        <v>45291</v>
      </c>
      <c r="BV18" s="95">
        <v>4467</v>
      </c>
      <c r="BW18" s="96">
        <v>45019</v>
      </c>
      <c r="BX18" s="7"/>
      <c r="BY18" s="7"/>
      <c r="BZ18" s="7"/>
      <c r="CA18" s="7"/>
      <c r="CB18" s="7"/>
      <c r="CC18" s="7"/>
      <c r="CD18" s="7"/>
      <c r="CE18" s="7"/>
      <c r="CF18" s="7"/>
      <c r="CG18" s="7"/>
      <c r="CH18" s="7"/>
      <c r="CI18" s="7"/>
      <c r="CJ18" s="7"/>
      <c r="CK18" s="7"/>
      <c r="CL18" s="7"/>
      <c r="CM18" s="7"/>
      <c r="CN18" s="7"/>
      <c r="CO18" s="7"/>
      <c r="CP18" s="7"/>
      <c r="CQ18" s="7"/>
    </row>
    <row r="19" spans="1:95" ht="78.75" customHeight="1">
      <c r="A19" s="72"/>
      <c r="B19" s="73"/>
      <c r="C19" s="73"/>
      <c r="D19" s="73"/>
      <c r="E19" s="74"/>
      <c r="F19" s="74"/>
      <c r="G19" s="73"/>
      <c r="H19" s="73"/>
      <c r="I19" s="92" t="s">
        <v>99</v>
      </c>
      <c r="J19" s="72"/>
      <c r="K19" s="72"/>
      <c r="L19" s="72"/>
      <c r="M19" s="98"/>
      <c r="N19" s="98"/>
      <c r="O19" s="98"/>
      <c r="P19" s="98"/>
      <c r="Q19" s="98"/>
      <c r="R19" s="98"/>
      <c r="S19" s="98"/>
      <c r="T19" s="98"/>
      <c r="U19" s="98"/>
      <c r="V19" s="98"/>
      <c r="W19" s="98"/>
      <c r="X19" s="98"/>
      <c r="Y19" s="98"/>
      <c r="Z19" s="98"/>
      <c r="AA19" s="98"/>
      <c r="AB19" s="98"/>
      <c r="AC19" s="98"/>
      <c r="AD19" s="98"/>
      <c r="AE19" s="98"/>
      <c r="AF19" s="72"/>
      <c r="AG19" s="61">
        <f t="shared" si="0"/>
        <v>5</v>
      </c>
      <c r="AH19" s="72"/>
      <c r="AI19" s="72"/>
      <c r="AJ19" s="72"/>
      <c r="AK19" s="80">
        <v>2</v>
      </c>
      <c r="AL19" s="93" t="s">
        <v>147</v>
      </c>
      <c r="AM19" s="82" t="s">
        <v>85</v>
      </c>
      <c r="AN19" s="82">
        <f t="shared" si="1"/>
        <v>15</v>
      </c>
      <c r="AO19" s="82" t="s">
        <v>86</v>
      </c>
      <c r="AP19" s="82">
        <f t="shared" si="2"/>
        <v>15</v>
      </c>
      <c r="AQ19" s="82" t="s">
        <v>87</v>
      </c>
      <c r="AR19" s="82">
        <f t="shared" si="3"/>
        <v>15</v>
      </c>
      <c r="AS19" s="94" t="s">
        <v>88</v>
      </c>
      <c r="AT19" s="82">
        <f t="shared" si="4"/>
        <v>10</v>
      </c>
      <c r="AU19" s="82" t="s">
        <v>89</v>
      </c>
      <c r="AV19" s="82">
        <f t="shared" si="5"/>
        <v>15</v>
      </c>
      <c r="AW19" s="64" t="s">
        <v>90</v>
      </c>
      <c r="AX19" s="82">
        <f t="shared" si="6"/>
        <v>15</v>
      </c>
      <c r="AY19" s="64" t="s">
        <v>91</v>
      </c>
      <c r="AZ19" s="82">
        <f t="shared" si="7"/>
        <v>15</v>
      </c>
      <c r="BA19" s="83">
        <f t="shared" si="12"/>
        <v>100</v>
      </c>
      <c r="BB19" s="82" t="str">
        <f t="shared" si="13"/>
        <v>Fuerte</v>
      </c>
      <c r="BC19" s="82" t="s">
        <v>92</v>
      </c>
      <c r="BD19" s="82">
        <f t="shared" si="14"/>
        <v>100</v>
      </c>
      <c r="BE19" s="84" t="str">
        <f t="shared" si="15"/>
        <v>Fuerte</v>
      </c>
      <c r="BF19" s="72"/>
      <c r="BG19" s="72"/>
      <c r="BH19" s="72"/>
      <c r="BI19" s="72"/>
      <c r="BJ19" s="72"/>
      <c r="BK19" s="72"/>
      <c r="BL19" s="72"/>
      <c r="BM19" s="72"/>
      <c r="BN19" s="88" t="s">
        <v>93</v>
      </c>
      <c r="BO19" s="95" t="s">
        <v>148</v>
      </c>
      <c r="BP19" s="95" t="s">
        <v>149</v>
      </c>
      <c r="BQ19" s="95" t="s">
        <v>150</v>
      </c>
      <c r="BR19" s="95" t="s">
        <v>151</v>
      </c>
      <c r="BS19" s="95" t="s">
        <v>151</v>
      </c>
      <c r="BT19" s="96">
        <v>45019</v>
      </c>
      <c r="BU19" s="99">
        <v>45291</v>
      </c>
      <c r="BV19" s="95">
        <v>4467</v>
      </c>
      <c r="BW19" s="80"/>
      <c r="BX19" s="7"/>
      <c r="BY19" s="7"/>
      <c r="BZ19" s="7"/>
      <c r="CA19" s="7"/>
      <c r="CB19" s="7"/>
      <c r="CC19" s="7"/>
      <c r="CD19" s="7"/>
      <c r="CE19" s="7"/>
      <c r="CF19" s="7"/>
      <c r="CG19" s="7"/>
      <c r="CH19" s="7"/>
      <c r="CI19" s="7"/>
      <c r="CJ19" s="7"/>
      <c r="CK19" s="7"/>
      <c r="CL19" s="7"/>
      <c r="CM19" s="7"/>
      <c r="CN19" s="7"/>
      <c r="CO19" s="7"/>
      <c r="CP19" s="7"/>
      <c r="CQ19" s="7"/>
    </row>
    <row r="20" spans="1:95" ht="78.75" customHeight="1">
      <c r="A20" s="72"/>
      <c r="B20" s="73"/>
      <c r="C20" s="73"/>
      <c r="D20" s="73"/>
      <c r="E20" s="74"/>
      <c r="F20" s="74"/>
      <c r="G20" s="73"/>
      <c r="H20" s="73"/>
      <c r="I20" s="92" t="s">
        <v>104</v>
      </c>
      <c r="J20" s="72"/>
      <c r="K20" s="72"/>
      <c r="L20" s="72"/>
      <c r="M20" s="98"/>
      <c r="N20" s="98"/>
      <c r="O20" s="98"/>
      <c r="P20" s="98"/>
      <c r="Q20" s="98"/>
      <c r="R20" s="98"/>
      <c r="S20" s="98"/>
      <c r="T20" s="98"/>
      <c r="U20" s="98"/>
      <c r="V20" s="98"/>
      <c r="W20" s="98"/>
      <c r="X20" s="98"/>
      <c r="Y20" s="98"/>
      <c r="Z20" s="98"/>
      <c r="AA20" s="98"/>
      <c r="AB20" s="98"/>
      <c r="AC20" s="98"/>
      <c r="AD20" s="98"/>
      <c r="AE20" s="98"/>
      <c r="AF20" s="72"/>
      <c r="AG20" s="61">
        <f t="shared" si="0"/>
        <v>5</v>
      </c>
      <c r="AH20" s="72"/>
      <c r="AI20" s="72"/>
      <c r="AJ20" s="72"/>
      <c r="AK20" s="80">
        <v>3</v>
      </c>
      <c r="AL20" s="93" t="s">
        <v>152</v>
      </c>
      <c r="AM20" s="82" t="s">
        <v>85</v>
      </c>
      <c r="AN20" s="82">
        <f t="shared" si="1"/>
        <v>15</v>
      </c>
      <c r="AO20" s="82" t="s">
        <v>86</v>
      </c>
      <c r="AP20" s="82">
        <f t="shared" si="2"/>
        <v>15</v>
      </c>
      <c r="AQ20" s="82" t="s">
        <v>87</v>
      </c>
      <c r="AR20" s="82">
        <f t="shared" si="3"/>
        <v>15</v>
      </c>
      <c r="AS20" s="94" t="s">
        <v>114</v>
      </c>
      <c r="AT20" s="82">
        <f t="shared" si="4"/>
        <v>15</v>
      </c>
      <c r="AU20" s="82" t="s">
        <v>89</v>
      </c>
      <c r="AV20" s="82">
        <f t="shared" si="5"/>
        <v>15</v>
      </c>
      <c r="AW20" s="64" t="s">
        <v>90</v>
      </c>
      <c r="AX20" s="82">
        <f t="shared" si="6"/>
        <v>15</v>
      </c>
      <c r="AY20" s="64" t="s">
        <v>91</v>
      </c>
      <c r="AZ20" s="82">
        <f t="shared" si="7"/>
        <v>15</v>
      </c>
      <c r="BA20" s="83">
        <f t="shared" si="12"/>
        <v>105</v>
      </c>
      <c r="BB20" s="82" t="str">
        <f t="shared" si="13"/>
        <v>Fuerte</v>
      </c>
      <c r="BC20" s="82" t="s">
        <v>92</v>
      </c>
      <c r="BD20" s="82">
        <f t="shared" si="14"/>
        <v>100</v>
      </c>
      <c r="BE20" s="84" t="str">
        <f t="shared" si="15"/>
        <v>Fuerte</v>
      </c>
      <c r="BF20" s="72"/>
      <c r="BG20" s="72"/>
      <c r="BH20" s="72"/>
      <c r="BI20" s="72"/>
      <c r="BJ20" s="72"/>
      <c r="BK20" s="72"/>
      <c r="BL20" s="72"/>
      <c r="BM20" s="72"/>
      <c r="BN20" s="88" t="s">
        <v>93</v>
      </c>
      <c r="BO20" s="95" t="s">
        <v>153</v>
      </c>
      <c r="BP20" s="95" t="s">
        <v>149</v>
      </c>
      <c r="BQ20" s="95" t="s">
        <v>150</v>
      </c>
      <c r="BR20" s="95" t="s">
        <v>151</v>
      </c>
      <c r="BS20" s="95" t="s">
        <v>151</v>
      </c>
      <c r="BT20" s="96">
        <v>45019</v>
      </c>
      <c r="BU20" s="99">
        <v>45291</v>
      </c>
      <c r="BV20" s="95">
        <v>4467</v>
      </c>
      <c r="BW20" s="80"/>
      <c r="BX20" s="7"/>
      <c r="BY20" s="7"/>
      <c r="BZ20" s="7"/>
      <c r="CA20" s="7"/>
      <c r="CB20" s="7"/>
      <c r="CC20" s="7"/>
      <c r="CD20" s="7"/>
      <c r="CE20" s="7"/>
      <c r="CF20" s="7"/>
      <c r="CG20" s="7"/>
      <c r="CH20" s="7"/>
      <c r="CI20" s="7"/>
      <c r="CJ20" s="7"/>
      <c r="CK20" s="7"/>
      <c r="CL20" s="7"/>
      <c r="CM20" s="7"/>
      <c r="CN20" s="7"/>
      <c r="CO20" s="7"/>
      <c r="CP20" s="7"/>
      <c r="CQ20" s="7"/>
    </row>
    <row r="21" spans="1:95" ht="78.75" customHeight="1">
      <c r="A21" s="72"/>
      <c r="B21" s="73"/>
      <c r="C21" s="73"/>
      <c r="D21" s="73"/>
      <c r="E21" s="74"/>
      <c r="F21" s="74"/>
      <c r="G21" s="73"/>
      <c r="H21" s="73"/>
      <c r="I21" s="76"/>
      <c r="J21" s="72"/>
      <c r="K21" s="72"/>
      <c r="L21" s="72"/>
      <c r="M21" s="98"/>
      <c r="N21" s="98"/>
      <c r="O21" s="98"/>
      <c r="P21" s="98"/>
      <c r="Q21" s="98"/>
      <c r="R21" s="98"/>
      <c r="S21" s="98"/>
      <c r="T21" s="98"/>
      <c r="U21" s="98"/>
      <c r="V21" s="98"/>
      <c r="W21" s="98"/>
      <c r="X21" s="98"/>
      <c r="Y21" s="98"/>
      <c r="Z21" s="98"/>
      <c r="AA21" s="98"/>
      <c r="AB21" s="98"/>
      <c r="AC21" s="98"/>
      <c r="AD21" s="98"/>
      <c r="AE21" s="98"/>
      <c r="AF21" s="72"/>
      <c r="AG21" s="61">
        <f t="shared" si="0"/>
        <v>5</v>
      </c>
      <c r="AH21" s="72"/>
      <c r="AI21" s="72"/>
      <c r="AJ21" s="72"/>
      <c r="AK21" s="80">
        <v>4</v>
      </c>
      <c r="AL21" s="93" t="s">
        <v>154</v>
      </c>
      <c r="AM21" s="82" t="s">
        <v>85</v>
      </c>
      <c r="AN21" s="82">
        <f t="shared" si="1"/>
        <v>15</v>
      </c>
      <c r="AO21" s="82" t="s">
        <v>86</v>
      </c>
      <c r="AP21" s="82">
        <f t="shared" si="2"/>
        <v>15</v>
      </c>
      <c r="AQ21" s="82" t="s">
        <v>87</v>
      </c>
      <c r="AR21" s="82">
        <f t="shared" si="3"/>
        <v>15</v>
      </c>
      <c r="AS21" s="94" t="s">
        <v>114</v>
      </c>
      <c r="AT21" s="82">
        <f t="shared" si="4"/>
        <v>15</v>
      </c>
      <c r="AU21" s="82" t="s">
        <v>89</v>
      </c>
      <c r="AV21" s="82">
        <f t="shared" si="5"/>
        <v>15</v>
      </c>
      <c r="AW21" s="64" t="s">
        <v>90</v>
      </c>
      <c r="AX21" s="82">
        <f t="shared" si="6"/>
        <v>15</v>
      </c>
      <c r="AY21" s="64" t="s">
        <v>91</v>
      </c>
      <c r="AZ21" s="82">
        <f t="shared" si="7"/>
        <v>15</v>
      </c>
      <c r="BA21" s="83">
        <f t="shared" si="12"/>
        <v>105</v>
      </c>
      <c r="BB21" s="82" t="str">
        <f t="shared" si="13"/>
        <v>Fuerte</v>
      </c>
      <c r="BC21" s="82" t="s">
        <v>92</v>
      </c>
      <c r="BD21" s="82">
        <f t="shared" si="14"/>
        <v>100</v>
      </c>
      <c r="BE21" s="84" t="str">
        <f t="shared" si="15"/>
        <v>Fuerte</v>
      </c>
      <c r="BF21" s="72"/>
      <c r="BG21" s="72"/>
      <c r="BH21" s="72"/>
      <c r="BI21" s="72"/>
      <c r="BJ21" s="72"/>
      <c r="BK21" s="72"/>
      <c r="BL21" s="72"/>
      <c r="BM21" s="72"/>
      <c r="BN21" s="88" t="s">
        <v>93</v>
      </c>
      <c r="BO21" s="95" t="s">
        <v>155</v>
      </c>
      <c r="BP21" s="95" t="s">
        <v>156</v>
      </c>
      <c r="BQ21" s="95" t="s">
        <v>157</v>
      </c>
      <c r="BR21" s="95" t="s">
        <v>158</v>
      </c>
      <c r="BS21" s="95" t="s">
        <v>157</v>
      </c>
      <c r="BT21" s="96">
        <v>45019</v>
      </c>
      <c r="BU21" s="97">
        <v>45291</v>
      </c>
      <c r="BV21" s="95">
        <v>4467</v>
      </c>
      <c r="BW21" s="80"/>
      <c r="BX21" s="7"/>
      <c r="BY21" s="7"/>
      <c r="BZ21" s="7"/>
      <c r="CA21" s="7"/>
      <c r="CB21" s="7"/>
      <c r="CC21" s="7"/>
      <c r="CD21" s="7"/>
      <c r="CE21" s="7"/>
      <c r="CF21" s="7"/>
      <c r="CG21" s="7"/>
      <c r="CH21" s="7"/>
      <c r="CI21" s="7"/>
      <c r="CJ21" s="7"/>
      <c r="CK21" s="7"/>
      <c r="CL21" s="7"/>
      <c r="CM21" s="7"/>
      <c r="CN21" s="7"/>
      <c r="CO21" s="7"/>
      <c r="CP21" s="7"/>
      <c r="CQ21" s="7"/>
    </row>
    <row r="22" spans="1:95" ht="78.75" customHeight="1">
      <c r="A22" s="54">
        <v>5</v>
      </c>
      <c r="B22" s="55" t="s">
        <v>159</v>
      </c>
      <c r="C22" s="55" t="s">
        <v>160</v>
      </c>
      <c r="D22" s="55" t="s">
        <v>161</v>
      </c>
      <c r="E22" s="57" t="s">
        <v>162</v>
      </c>
      <c r="F22" s="57" t="s">
        <v>163</v>
      </c>
      <c r="G22" s="57" t="s">
        <v>164</v>
      </c>
      <c r="H22" s="55" t="s">
        <v>80</v>
      </c>
      <c r="I22" s="55" t="s">
        <v>81</v>
      </c>
      <c r="J22" s="54">
        <v>5</v>
      </c>
      <c r="K22" s="27" t="str">
        <f>IF(J22&lt;=0,"",IF(J22=1,"Rara vez",IF(J22=2,"Improbable",IF(J22=3,"Posible",IF(J22=4,"Probable",IF(J22=5,"Casi Seguro"))))))</f>
        <v>Casi Seguro</v>
      </c>
      <c r="L22" s="59">
        <f>IF(K22="","",IF(K22="Rara vez",0.2,IF(K22="Improbable",0.4,IF(K22="Posible",0.6,IF(K22="Probable",0.8,IF(K22="Casi seguro",1,))))))</f>
        <v>1</v>
      </c>
      <c r="M22" s="59" t="s">
        <v>82</v>
      </c>
      <c r="N22" s="59" t="s">
        <v>82</v>
      </c>
      <c r="O22" s="59" t="s">
        <v>83</v>
      </c>
      <c r="P22" s="59" t="s">
        <v>83</v>
      </c>
      <c r="Q22" s="59" t="s">
        <v>82</v>
      </c>
      <c r="R22" s="59" t="s">
        <v>82</v>
      </c>
      <c r="S22" s="59" t="s">
        <v>83</v>
      </c>
      <c r="T22" s="59" t="s">
        <v>83</v>
      </c>
      <c r="U22" s="59" t="s">
        <v>83</v>
      </c>
      <c r="V22" s="59" t="s">
        <v>82</v>
      </c>
      <c r="W22" s="59" t="s">
        <v>82</v>
      </c>
      <c r="X22" s="59" t="s">
        <v>82</v>
      </c>
      <c r="Y22" s="59" t="s">
        <v>82</v>
      </c>
      <c r="Z22" s="59" t="s">
        <v>82</v>
      </c>
      <c r="AA22" s="59" t="s">
        <v>82</v>
      </c>
      <c r="AB22" s="59" t="s">
        <v>83</v>
      </c>
      <c r="AC22" s="59" t="s">
        <v>83</v>
      </c>
      <c r="AD22" s="59" t="s">
        <v>83</v>
      </c>
      <c r="AE22" s="59" t="s">
        <v>82</v>
      </c>
      <c r="AF22" s="60">
        <f>IF(AB22="Si","19",COUNTIF(M22:AE23,"si"))</f>
        <v>11</v>
      </c>
      <c r="AG22" s="61">
        <f t="shared" si="0"/>
        <v>10</v>
      </c>
      <c r="AH22" s="27" t="str">
        <f>IF(AG22=5,"Moderado",IF(AG22=10,"Mayor",IF(AG22=20,"Catastrófico",0)))</f>
        <v>Mayor</v>
      </c>
      <c r="AI22" s="59">
        <f>IF(AH22="","",IF(AH22="Leve",0.2,IF(AH22="Menor",0.4,IF(AH22="Moderado",0.6,IF(AH22="Mayor",0.8,IF(AH22="Catastrófico",1,))))))</f>
        <v>0.8</v>
      </c>
      <c r="AJ22" s="27" t="str">
        <f>IF(OR(AND(K22="Rara vez",AH22="Moderado"),AND(K22="Improbable",AH22="Moderado")),"Moderado",IF(OR(AND(K22="Rara vez",AH22="Mayor"),AND(K22="Improbable",AH22="Mayor"),AND(K22="Posible",AH22="Moderado"),AND(K22="Probable",AH22="Moderado")),"Alta",IF(OR(AND(K22="Rara vez",AH22="Catastrófico"),AND(K22="Improbable",AH22="Catastrófico"),AND(K22="Posible",AH22="Catastrófico"),AND(K22="Probable",AH22="Catastrófico"),AND(K22="Casi seguro",AH22="Catastrófico"),AND(K22="Posible",AH22="Moderado"),AND(K22="Probable",AH22="Moderado"),AND(K22="Casi seguro",AH22="Moderado"),AND(K22="Posible",AH22="Mayor"),AND(K22="Probable",AH22="Mayor"),AND(K22="Casi seguro",AH22="Mayor")),"Extremo",)))</f>
        <v>Extremo</v>
      </c>
      <c r="AK22" s="68">
        <v>1</v>
      </c>
      <c r="AL22" s="63" t="s">
        <v>165</v>
      </c>
      <c r="AM22" s="100" t="s">
        <v>85</v>
      </c>
      <c r="AN22" s="100">
        <f t="shared" si="1"/>
        <v>15</v>
      </c>
      <c r="AO22" s="100" t="s">
        <v>86</v>
      </c>
      <c r="AP22" s="100">
        <f t="shared" si="2"/>
        <v>15</v>
      </c>
      <c r="AQ22" s="100" t="s">
        <v>87</v>
      </c>
      <c r="AR22" s="100">
        <f t="shared" si="3"/>
        <v>15</v>
      </c>
      <c r="AS22" s="100" t="s">
        <v>114</v>
      </c>
      <c r="AT22" s="100">
        <f t="shared" si="4"/>
        <v>15</v>
      </c>
      <c r="AU22" s="100" t="s">
        <v>89</v>
      </c>
      <c r="AV22" s="100">
        <f t="shared" si="5"/>
        <v>15</v>
      </c>
      <c r="AW22" s="100" t="s">
        <v>166</v>
      </c>
      <c r="AX22" s="100">
        <f t="shared" si="6"/>
        <v>0</v>
      </c>
      <c r="AY22" s="100" t="s">
        <v>91</v>
      </c>
      <c r="AZ22" s="100">
        <f t="shared" si="7"/>
        <v>15</v>
      </c>
      <c r="BA22" s="101">
        <f>SUM(AN22,AP22,AR22,AT22,AV22,AX22,AZ22)</f>
        <v>90</v>
      </c>
      <c r="BB22" s="100" t="str">
        <f>IF(BA22&gt;=96,"Fuerte",IF(AND(BA22&gt;=86, BA22&lt;96),"Moderado",IF(BA22&lt;86,"Débil")))</f>
        <v>Moderado</v>
      </c>
      <c r="BC22" s="100" t="s">
        <v>167</v>
      </c>
      <c r="BD22" s="100">
        <f>VALUE(IF(OR(AND(BB22="Fuerte",BC22="Fuerte")),"100",IF(OR(AND(BB22="Fuerte",BC22="Moderado"),AND(BB22="Moderado",BC22="Fuerte"),AND(BB22="Moderado",BC22="Moderado")),"50",IF(OR(AND(BB22="Fuerte",BC22="Débil"),AND(BB22="Moderado",BC22="Débil"),AND(BB22="Débil",BC22="Fuerte"),AND(BB22="Débil",BC22="Moderado"),AND(BB22="Débil",BC22="Débil")),"0",))))</f>
        <v>50</v>
      </c>
      <c r="BE22" s="102" t="str">
        <f>IF(BD22=100,"Fuerte",IF(BD22=50,"Moderado",IF(BD22=0,"Débil")))</f>
        <v>Moderado</v>
      </c>
      <c r="BF22" s="67">
        <f>AVERAGE(BD22:BD23)</f>
        <v>50</v>
      </c>
      <c r="BG22" s="67" t="str">
        <f>IF(BF22=100,"Fuerte",IF(AND(BF22&lt;=99, BF22&gt;=50),"Moderado",IF(BF22&lt;50,"Débil")))</f>
        <v>Moderado</v>
      </c>
      <c r="BH22" s="36">
        <f>IF(BG22="Fuerte",(J22-2),IF(BG22="Moderado",(J22-1), IF(BG22="Débil",((J22-0)))))</f>
        <v>4</v>
      </c>
      <c r="BI22" s="36" t="str">
        <f>IF(BH22&lt;=0,"Rara vez",IF(BH22=1,"Rara vez",IF(BH22=2,"Improbable",IF(BH22=3,"Posible",IF(BH22=4,"Probable",IF(BH22=5,"Casi Seguro"))))))</f>
        <v>Probable</v>
      </c>
      <c r="BJ22" s="59">
        <f>IF(BI22="","",IF(BI22="Rara vez",0.2,IF(BI22="Improbable",0.4,IF(BI22="Posible",0.6,IF(BI22="Probable",0.8,IF(BI22="Casi seguro",1,))))))</f>
        <v>0.8</v>
      </c>
      <c r="BK22" s="36" t="str">
        <f>IFERROR(IF(AG22=5,"Moderado",IF(AG22=10,"Mayor",IF(AG22=20,"Catastrófico",0))),"")</f>
        <v>Mayor</v>
      </c>
      <c r="BL22" s="59">
        <f>IF(AH22="","",IF(AH22="Moderado",0.6,IF(AH22="Mayor",0.8,IF(AH22="Catastrófico",1,))))</f>
        <v>0.8</v>
      </c>
      <c r="BM22" s="36" t="str">
        <f>IF(OR(AND(KBI22="Rara vez",BK22="Moderado"),AND(BI22="Improbable",BK22="Moderado")),"Moderado",IF(OR(AND(BI22="Rara vez",BK22="Mayor"),AND(BI22="Improbable",BK22="Mayor"),AND(BI22="Posible",BK22="Moderado"),AND(BI22="Probable",BK22="Moderado")),"Alta",IF(OR(AND(BI22="Rara vez",BK22="Catastrófico"),AND(BI22="Improbable",BK22="Catastrófico"),AND(BI22="Posible",BK22="Catastrófico"),AND(BI22="Probable",BK22="Catastrófico"),AND(BI22="Casi seguro",BK22="Catastrófico"),AND(BI22="Posible",BK22="Moderado"),AND(BI22="Probable",BK22="Moderado"),AND(BI22="Casi seguro",BK22="Moderado"),AND(BI22="Posible",BK22="Mayor"),AND(BI22="Probable",BK22="Mayor"),AND(BI22="Casi seguro",BK22="Mayor")),"Extremo",)))</f>
        <v>Extremo</v>
      </c>
      <c r="BN22" s="102" t="s">
        <v>93</v>
      </c>
      <c r="BO22" s="68" t="s">
        <v>168</v>
      </c>
      <c r="BP22" s="68" t="s">
        <v>169</v>
      </c>
      <c r="BQ22" s="68" t="s">
        <v>170</v>
      </c>
      <c r="BR22" s="68" t="s">
        <v>171</v>
      </c>
      <c r="BS22" s="68" t="s">
        <v>172</v>
      </c>
      <c r="BT22" s="103">
        <v>44985</v>
      </c>
      <c r="BU22" s="103">
        <v>45290</v>
      </c>
      <c r="BV22" s="68">
        <v>4465</v>
      </c>
      <c r="BW22" s="68"/>
      <c r="BX22" s="7"/>
      <c r="BY22" s="7"/>
      <c r="BZ22" s="7"/>
      <c r="CA22" s="7"/>
      <c r="CB22" s="7"/>
      <c r="CC22" s="7"/>
      <c r="CD22" s="7"/>
      <c r="CE22" s="7"/>
      <c r="CF22" s="7"/>
      <c r="CG22" s="7"/>
      <c r="CH22" s="7"/>
      <c r="CI22" s="7"/>
      <c r="CJ22" s="7"/>
      <c r="CK22" s="7"/>
      <c r="CL22" s="7"/>
      <c r="CM22" s="7"/>
      <c r="CN22" s="7"/>
      <c r="CO22" s="7"/>
      <c r="CP22" s="7"/>
      <c r="CQ22" s="7"/>
    </row>
    <row r="23" spans="1:95" ht="78.75" customHeight="1">
      <c r="A23" s="72"/>
      <c r="B23" s="73"/>
      <c r="C23" s="73"/>
      <c r="D23" s="73"/>
      <c r="E23" s="73"/>
      <c r="F23" s="73"/>
      <c r="G23" s="73"/>
      <c r="H23" s="73"/>
      <c r="I23" s="73"/>
      <c r="J23" s="72"/>
      <c r="K23" s="72"/>
      <c r="L23" s="72"/>
      <c r="M23" s="72"/>
      <c r="N23" s="72"/>
      <c r="O23" s="72"/>
      <c r="P23" s="72"/>
      <c r="Q23" s="72"/>
      <c r="R23" s="72"/>
      <c r="S23" s="72"/>
      <c r="T23" s="72"/>
      <c r="U23" s="72"/>
      <c r="V23" s="72"/>
      <c r="W23" s="72"/>
      <c r="X23" s="72"/>
      <c r="Y23" s="72"/>
      <c r="Z23" s="72"/>
      <c r="AA23" s="72"/>
      <c r="AB23" s="72"/>
      <c r="AC23" s="72"/>
      <c r="AD23" s="72"/>
      <c r="AE23" s="72"/>
      <c r="AF23" s="72"/>
      <c r="AG23" s="61">
        <f t="shared" si="0"/>
        <v>5</v>
      </c>
      <c r="AH23" s="72"/>
      <c r="AI23" s="72"/>
      <c r="AJ23" s="72"/>
      <c r="AK23" s="68">
        <v>2</v>
      </c>
      <c r="AL23" s="63" t="s">
        <v>173</v>
      </c>
      <c r="AM23" s="100" t="s">
        <v>85</v>
      </c>
      <c r="AN23" s="100">
        <f t="shared" si="1"/>
        <v>15</v>
      </c>
      <c r="AO23" s="100" t="s">
        <v>86</v>
      </c>
      <c r="AP23" s="100">
        <f t="shared" si="2"/>
        <v>15</v>
      </c>
      <c r="AQ23" s="100" t="s">
        <v>87</v>
      </c>
      <c r="AR23" s="100">
        <f t="shared" si="3"/>
        <v>15</v>
      </c>
      <c r="AS23" s="100" t="s">
        <v>88</v>
      </c>
      <c r="AT23" s="100">
        <f t="shared" si="4"/>
        <v>10</v>
      </c>
      <c r="AU23" s="100" t="s">
        <v>89</v>
      </c>
      <c r="AV23" s="100">
        <f t="shared" si="5"/>
        <v>15</v>
      </c>
      <c r="AW23" s="100" t="s">
        <v>90</v>
      </c>
      <c r="AX23" s="100">
        <f t="shared" si="6"/>
        <v>15</v>
      </c>
      <c r="AY23" s="100" t="s">
        <v>91</v>
      </c>
      <c r="AZ23" s="100">
        <f t="shared" si="7"/>
        <v>15</v>
      </c>
      <c r="BA23" s="101">
        <f>SUM(AN23,AP23,AR23,AT23,AV23,AX23,AZ23)</f>
        <v>100</v>
      </c>
      <c r="BB23" s="100" t="str">
        <f>IF(BA23&gt;=96,"Fuerte",IF(AND(BA23&gt;=86, BA23&lt;96),"Moderado",IF(BA23&lt;86,"Débil")))</f>
        <v>Fuerte</v>
      </c>
      <c r="BC23" s="100" t="s">
        <v>167</v>
      </c>
      <c r="BD23" s="100">
        <f>VALUE(IF(OR(AND(BB23="Fuerte",BC23="Fuerte")),"100",IF(OR(AND(BB23="Fuerte",BC23="Moderado"),AND(BB23="Moderado",BC23="Fuerte"),AND(BB23="Moderado",BC23="Moderado")),"50",IF(OR(AND(BB23="Fuerte",BC23="Débil"),AND(BB23="Moderado",BC23="Débil"),AND(BB23="Débil",BC23="Fuerte"),AND(BB23="Débil",BC23="Moderado"),AND(BB23="Débil",BC23="Débil")),"0",))))</f>
        <v>50</v>
      </c>
      <c r="BE23" s="102" t="str">
        <f>IF(BD23=100,"Fuerte",IF(BD23=50,"Moderado",IF(BD23=0,"Débil")))</f>
        <v>Moderado</v>
      </c>
      <c r="BF23" s="72"/>
      <c r="BG23" s="72"/>
      <c r="BH23" s="72"/>
      <c r="BI23" s="72"/>
      <c r="BJ23" s="72"/>
      <c r="BK23" s="72"/>
      <c r="BL23" s="72"/>
      <c r="BM23" s="72"/>
      <c r="BN23" s="102" t="s">
        <v>93</v>
      </c>
      <c r="BO23" s="68" t="s">
        <v>174</v>
      </c>
      <c r="BP23" s="68" t="s">
        <v>169</v>
      </c>
      <c r="BQ23" s="68" t="s">
        <v>170</v>
      </c>
      <c r="BR23" s="68" t="s">
        <v>171</v>
      </c>
      <c r="BS23" s="68" t="s">
        <v>172</v>
      </c>
      <c r="BT23" s="103">
        <v>44985</v>
      </c>
      <c r="BU23" s="103">
        <v>45290</v>
      </c>
      <c r="BV23" s="68">
        <v>4465</v>
      </c>
      <c r="BW23" s="68"/>
      <c r="BX23" s="7"/>
      <c r="BY23" s="7"/>
      <c r="BZ23" s="7"/>
      <c r="CA23" s="7"/>
      <c r="CB23" s="7"/>
      <c r="CC23" s="7"/>
      <c r="CD23" s="7"/>
      <c r="CE23" s="7"/>
      <c r="CF23" s="7"/>
      <c r="CG23" s="7"/>
      <c r="CH23" s="7"/>
      <c r="CI23" s="7"/>
      <c r="CJ23" s="7"/>
      <c r="CK23" s="7"/>
      <c r="CL23" s="7"/>
      <c r="CM23" s="7"/>
      <c r="CN23" s="7"/>
      <c r="CO23" s="7"/>
      <c r="CP23" s="7"/>
      <c r="CQ23" s="7"/>
    </row>
    <row r="24" spans="1:95" ht="78.75" customHeight="1">
      <c r="A24" s="72"/>
      <c r="B24" s="73"/>
      <c r="C24" s="73"/>
      <c r="D24" s="73"/>
      <c r="E24" s="73"/>
      <c r="F24" s="73"/>
      <c r="G24" s="73"/>
      <c r="H24" s="73"/>
      <c r="I24" s="73"/>
      <c r="J24" s="72"/>
      <c r="K24" s="72"/>
      <c r="L24" s="72"/>
      <c r="M24" s="72"/>
      <c r="N24" s="72"/>
      <c r="O24" s="72"/>
      <c r="P24" s="72"/>
      <c r="Q24" s="72"/>
      <c r="R24" s="72"/>
      <c r="S24" s="72"/>
      <c r="T24" s="72"/>
      <c r="U24" s="72"/>
      <c r="V24" s="72"/>
      <c r="W24" s="72"/>
      <c r="X24" s="72"/>
      <c r="Y24" s="72"/>
      <c r="Z24" s="72"/>
      <c r="AA24" s="72"/>
      <c r="AB24" s="72"/>
      <c r="AC24" s="72"/>
      <c r="AD24" s="72"/>
      <c r="AE24" s="72"/>
      <c r="AF24" s="72"/>
      <c r="AG24" s="61">
        <f t="shared" si="0"/>
        <v>5</v>
      </c>
      <c r="AH24" s="72"/>
      <c r="AI24" s="72"/>
      <c r="AJ24" s="72"/>
      <c r="AK24" s="62">
        <v>3</v>
      </c>
      <c r="AL24" s="91" t="s">
        <v>135</v>
      </c>
      <c r="AM24" s="64"/>
      <c r="AN24" s="64" t="str">
        <f t="shared" si="1"/>
        <v/>
      </c>
      <c r="AO24" s="64"/>
      <c r="AP24" s="64" t="str">
        <f t="shared" si="2"/>
        <v/>
      </c>
      <c r="AQ24" s="64"/>
      <c r="AR24" s="64" t="str">
        <f t="shared" si="3"/>
        <v/>
      </c>
      <c r="AS24" s="64"/>
      <c r="AT24" s="64" t="str">
        <f t="shared" si="4"/>
        <v/>
      </c>
      <c r="AU24" s="64"/>
      <c r="AV24" s="64" t="str">
        <f t="shared" si="5"/>
        <v/>
      </c>
      <c r="AW24" s="64"/>
      <c r="AX24" s="64" t="str">
        <f t="shared" si="6"/>
        <v/>
      </c>
      <c r="AY24" s="64"/>
      <c r="AZ24" s="64" t="str">
        <f t="shared" si="7"/>
        <v/>
      </c>
      <c r="BA24" s="65"/>
      <c r="BB24" s="64"/>
      <c r="BC24" s="64"/>
      <c r="BD24" s="64"/>
      <c r="BE24" s="66"/>
      <c r="BF24" s="72"/>
      <c r="BG24" s="72"/>
      <c r="BH24" s="72"/>
      <c r="BI24" s="72"/>
      <c r="BJ24" s="72"/>
      <c r="BK24" s="72"/>
      <c r="BL24" s="72"/>
      <c r="BM24" s="72"/>
      <c r="BN24" s="102" t="s">
        <v>93</v>
      </c>
      <c r="BO24" s="68" t="s">
        <v>175</v>
      </c>
      <c r="BP24" s="68" t="s">
        <v>169</v>
      </c>
      <c r="BQ24" s="68" t="s">
        <v>170</v>
      </c>
      <c r="BR24" s="68" t="s">
        <v>171</v>
      </c>
      <c r="BS24" s="68" t="s">
        <v>172</v>
      </c>
      <c r="BT24" s="103">
        <v>44985</v>
      </c>
      <c r="BU24" s="103">
        <v>45290</v>
      </c>
      <c r="BV24" s="68">
        <v>4465</v>
      </c>
      <c r="BW24" s="68"/>
      <c r="BX24" s="7"/>
      <c r="BY24" s="7"/>
      <c r="BZ24" s="7"/>
      <c r="CA24" s="7"/>
      <c r="CB24" s="7"/>
      <c r="CC24" s="7"/>
      <c r="CD24" s="7"/>
      <c r="CE24" s="7"/>
      <c r="CF24" s="7"/>
      <c r="CG24" s="7"/>
      <c r="CH24" s="7"/>
      <c r="CI24" s="7"/>
      <c r="CJ24" s="7"/>
      <c r="CK24" s="7"/>
      <c r="CL24" s="7"/>
      <c r="CM24" s="7"/>
      <c r="CN24" s="7"/>
      <c r="CO24" s="7"/>
      <c r="CP24" s="7"/>
      <c r="CQ24" s="7"/>
    </row>
    <row r="25" spans="1:95" ht="78.75" customHeight="1">
      <c r="A25" s="54">
        <v>6</v>
      </c>
      <c r="B25" s="55" t="s">
        <v>176</v>
      </c>
      <c r="C25" s="55" t="s">
        <v>177</v>
      </c>
      <c r="D25" s="55" t="s">
        <v>178</v>
      </c>
      <c r="E25" s="74" t="s">
        <v>179</v>
      </c>
      <c r="F25" s="74" t="s">
        <v>180</v>
      </c>
      <c r="G25" s="55" t="s">
        <v>181</v>
      </c>
      <c r="H25" s="55" t="s">
        <v>80</v>
      </c>
      <c r="I25" s="92" t="s">
        <v>81</v>
      </c>
      <c r="J25" s="54">
        <v>1</v>
      </c>
      <c r="K25" s="27" t="str">
        <f>IF(J25&lt;=0,"",IF(J25=1,"Rara vez",IF(J25=2,"Improbable",IF(J25=3,"Posible",IF(J25=4,"Probable",IF(J25=5,"Casi Seguro"))))))</f>
        <v>Rara vez</v>
      </c>
      <c r="L25" s="59">
        <f>IF(K25="","",IF(K25="Rara vez",0.2,IF(K25="Improbable",0.4,IF(K25="Posible",0.6,IF(K25="Probable",0.8,IF(K25="Casi seguro",1,))))))</f>
        <v>0.2</v>
      </c>
      <c r="M25" s="59" t="s">
        <v>82</v>
      </c>
      <c r="N25" s="59" t="s">
        <v>82</v>
      </c>
      <c r="O25" s="59" t="s">
        <v>82</v>
      </c>
      <c r="P25" s="59" t="s">
        <v>83</v>
      </c>
      <c r="Q25" s="59" t="s">
        <v>82</v>
      </c>
      <c r="R25" s="59" t="s">
        <v>82</v>
      </c>
      <c r="S25" s="59" t="s">
        <v>82</v>
      </c>
      <c r="T25" s="59" t="s">
        <v>83</v>
      </c>
      <c r="U25" s="59" t="s">
        <v>83</v>
      </c>
      <c r="V25" s="59" t="s">
        <v>82</v>
      </c>
      <c r="W25" s="59" t="s">
        <v>82</v>
      </c>
      <c r="X25" s="59" t="s">
        <v>82</v>
      </c>
      <c r="Y25" s="59" t="s">
        <v>82</v>
      </c>
      <c r="Z25" s="59" t="s">
        <v>83</v>
      </c>
      <c r="AA25" s="59" t="s">
        <v>82</v>
      </c>
      <c r="AB25" s="59" t="s">
        <v>83</v>
      </c>
      <c r="AC25" s="59" t="s">
        <v>82</v>
      </c>
      <c r="AD25" s="59" t="s">
        <v>83</v>
      </c>
      <c r="AE25" s="59" t="s">
        <v>83</v>
      </c>
      <c r="AF25" s="60">
        <f>IF(AB25="Si","19",COUNTIF(M25:AE26,"si"))</f>
        <v>12</v>
      </c>
      <c r="AG25" s="61">
        <f t="shared" si="0"/>
        <v>20</v>
      </c>
      <c r="AH25" s="27" t="str">
        <f>IF(AG25=5,"Moderado",IF(AG25=10,"Mayor",IF(AG25=20,"Catastrófico",0)))</f>
        <v>Catastrófico</v>
      </c>
      <c r="AI25" s="59">
        <f>IF(AH25="","",IF(AH25="Leve",0.2,IF(AH25="Menor",0.4,IF(AH25="Moderado",0.6,IF(AH25="Mayor",0.8,IF(AH25="Catastrófico",1,))))))</f>
        <v>1</v>
      </c>
      <c r="AJ25" s="27" t="str">
        <f>IF(OR(AND(K25="Rara vez",AH25="Moderado"),AND(K25="Improbable",AH25="Moderado")),"Moderado",IF(OR(AND(K25="Rara vez",AH25="Mayor"),AND(K25="Improbable",AH25="Mayor"),AND(K25="Posible",AH25="Moderado"),AND(K25="Probable",AH25="Moderado")),"Alta",IF(OR(AND(K25="Rara vez",AH25="Catastrófico"),AND(K25="Improbable",AH25="Catastrófico"),AND(K25="Posible",AH25="Catastrófico"),AND(K25="Probable",AH25="Catastrófico"),AND(K25="Casi seguro",AH25="Catastrófico"),AND(K25="Posible",AH25="Moderado"),AND(K25="Probable",AH25="Moderado"),AND(K25="Casi seguro",AH25="Moderado"),AND(K25="Posible",AH25="Mayor"),AND(K25="Probable",AH25="Mayor"),AND(K25="Casi seguro",AH25="Mayor")),"Extremo",)))</f>
        <v>Extremo</v>
      </c>
      <c r="AK25" s="62">
        <v>1</v>
      </c>
      <c r="AL25" s="63" t="s">
        <v>182</v>
      </c>
      <c r="AM25" s="64" t="s">
        <v>85</v>
      </c>
      <c r="AN25" s="64">
        <f t="shared" si="1"/>
        <v>15</v>
      </c>
      <c r="AO25" s="64" t="s">
        <v>86</v>
      </c>
      <c r="AP25" s="64">
        <f t="shared" si="2"/>
        <v>15</v>
      </c>
      <c r="AQ25" s="64" t="s">
        <v>87</v>
      </c>
      <c r="AR25" s="64">
        <f t="shared" si="3"/>
        <v>15</v>
      </c>
      <c r="AS25" s="64" t="s">
        <v>114</v>
      </c>
      <c r="AT25" s="64">
        <f t="shared" si="4"/>
        <v>15</v>
      </c>
      <c r="AU25" s="64" t="s">
        <v>89</v>
      </c>
      <c r="AV25" s="64">
        <f t="shared" si="5"/>
        <v>15</v>
      </c>
      <c r="AW25" s="64" t="s">
        <v>90</v>
      </c>
      <c r="AX25" s="64">
        <f t="shared" si="6"/>
        <v>15</v>
      </c>
      <c r="AY25" s="64" t="s">
        <v>91</v>
      </c>
      <c r="AZ25" s="64">
        <f t="shared" si="7"/>
        <v>15</v>
      </c>
      <c r="BA25" s="65">
        <f>SUM(AN25,AP25,AR25,AT25,AV25,AX25,AZ25)</f>
        <v>105</v>
      </c>
      <c r="BB25" s="64" t="str">
        <f>IF(BA25&gt;=96,"Fuerte",IF(AND(BA25&gt;=86, BA25&lt;96),"Moderado",IF(BA25&lt;86,"Débil")))</f>
        <v>Fuerte</v>
      </c>
      <c r="BC25" s="64" t="s">
        <v>92</v>
      </c>
      <c r="BD25" s="64">
        <f>VALUE(IF(OR(AND(BB25="Fuerte",BC25="Fuerte")),"100",IF(OR(AND(BB25="Fuerte",BC25="Moderado"),AND(BB25="Moderado",BC25="Fuerte"),AND(BB25="Moderado",BC25="Moderado")),"50",IF(OR(AND(BB25="Fuerte",BC25="Débil"),AND(BB25="Moderado",BC25="Débil"),AND(BB25="Débil",BC25="Fuerte"),AND(BB25="Débil",BC25="Moderado"),AND(BB25="Débil",BC25="Débil")),"0",))))</f>
        <v>100</v>
      </c>
      <c r="BE25" s="66" t="str">
        <f>IF(BD25=100,"Fuerte",IF(BD25=50,"Moderado",IF(BD25=0,"Débil")))</f>
        <v>Fuerte</v>
      </c>
      <c r="BF25" s="67">
        <f>AVERAGE(BD25:BD26)</f>
        <v>100</v>
      </c>
      <c r="BG25" s="67" t="str">
        <f>IF(BF25=100,"Fuerte",IF(AND(BF25&lt;=99, BF25&gt;=50),"Moderado",IF(BF25&lt;50,"Débil")))</f>
        <v>Fuerte</v>
      </c>
      <c r="BH25" s="36">
        <f>IF(BG25="Fuerte",(J25-2),IF(BG25="Moderado",(J25-1), IF(BG25="Débil",((J25-0)))))</f>
        <v>-1</v>
      </c>
      <c r="BI25" s="36" t="str">
        <f>IF(BH25&lt;=0,"Rara vez",IF(BH25=1,"Rara vez",IF(BH25=2,"Improbable",IF(BH25=3,"Posible",IF(BH25=4,"Probable",IF(BH25=5,"Casi Seguro"))))))</f>
        <v>Rara vez</v>
      </c>
      <c r="BJ25" s="59">
        <f>IF(BI25="","",IF(BI25="Rara vez",0.2,IF(BI25="Improbable",0.4,IF(BI25="Posible",0.6,IF(BI25="Probable",0.8,IF(BI25="Casi seguro",1,))))))</f>
        <v>0.2</v>
      </c>
      <c r="BK25" s="36" t="str">
        <f>IFERROR(IF(AG25=5,"Moderado",IF(AG25=10,"Mayor",IF(AG25=20,"Catastrófico",0))),"")</f>
        <v>Catastrófico</v>
      </c>
      <c r="BL25" s="59">
        <f>IF(AH25="","",IF(AH25="Moderado",0.6,IF(AH25="Mayor",0.8,IF(AH25="Catastrófico",1,))))</f>
        <v>1</v>
      </c>
      <c r="BM25" s="36" t="str">
        <f>IF(OR(AND(KBI25="Rara vez",BK25="Moderado"),AND(BI25="Improbable",BK25="Moderado")),"Moderado",IF(OR(AND(BI25="Rara vez",BK25="Mayor"),AND(BI25="Improbable",BK25="Mayor"),AND(BI25="Posible",BK25="Moderado"),AND(BI25="Probable",BK25="Moderado")),"Alta",IF(OR(AND(BI25="Rara vez",BK25="Catastrófico"),AND(BI25="Improbable",BK25="Catastrófico"),AND(BI25="Posible",BK25="Catastrófico"),AND(BI25="Probable",BK25="Catastrófico"),AND(BI25="Casi seguro",BK25="Catastrófico"),AND(BI25="Posible",BK25="Moderado"),AND(BI25="Probable",BK25="Moderado"),AND(BI25="Casi seguro",BK25="Moderado"),AND(BI25="Posible",BK25="Mayor"),AND(BI25="Probable",BK25="Mayor"),AND(BI25="Casi seguro",BK25="Mayor")),"Extremo",)))</f>
        <v>Extremo</v>
      </c>
      <c r="BN25" s="66" t="s">
        <v>93</v>
      </c>
      <c r="BO25" s="68" t="s">
        <v>183</v>
      </c>
      <c r="BP25" s="68" t="s">
        <v>184</v>
      </c>
      <c r="BQ25" s="68" t="s">
        <v>185</v>
      </c>
      <c r="BR25" s="68" t="s">
        <v>186</v>
      </c>
      <c r="BS25" s="68" t="s">
        <v>187</v>
      </c>
      <c r="BT25" s="103">
        <v>44985</v>
      </c>
      <c r="BU25" s="103">
        <v>45291</v>
      </c>
      <c r="BV25" s="62"/>
      <c r="BW25" s="62"/>
      <c r="BX25" s="7"/>
      <c r="BY25" s="7"/>
      <c r="BZ25" s="7"/>
      <c r="CA25" s="7"/>
      <c r="CB25" s="7"/>
      <c r="CC25" s="7"/>
      <c r="CD25" s="7"/>
      <c r="CE25" s="7"/>
      <c r="CF25" s="7"/>
      <c r="CG25" s="7"/>
      <c r="CH25" s="7"/>
      <c r="CI25" s="7"/>
      <c r="CJ25" s="7"/>
      <c r="CK25" s="7"/>
      <c r="CL25" s="7"/>
      <c r="CM25" s="7"/>
      <c r="CN25" s="7"/>
      <c r="CO25" s="7"/>
      <c r="CP25" s="7"/>
      <c r="CQ25" s="7"/>
    </row>
    <row r="26" spans="1:95" ht="78.75" customHeight="1">
      <c r="A26" s="72"/>
      <c r="B26" s="73"/>
      <c r="C26" s="73"/>
      <c r="D26" s="73"/>
      <c r="E26" s="74"/>
      <c r="F26" s="74"/>
      <c r="G26" s="73"/>
      <c r="H26" s="73"/>
      <c r="I26" s="92" t="s">
        <v>99</v>
      </c>
      <c r="J26" s="72"/>
      <c r="K26" s="72"/>
      <c r="L26" s="72"/>
      <c r="M26" s="72"/>
      <c r="N26" s="72"/>
      <c r="O26" s="72"/>
      <c r="P26" s="72"/>
      <c r="Q26" s="72"/>
      <c r="R26" s="72"/>
      <c r="S26" s="72"/>
      <c r="T26" s="72"/>
      <c r="U26" s="72"/>
      <c r="V26" s="72"/>
      <c r="W26" s="72"/>
      <c r="X26" s="72"/>
      <c r="Y26" s="72"/>
      <c r="Z26" s="72"/>
      <c r="AA26" s="72"/>
      <c r="AB26" s="72"/>
      <c r="AC26" s="72"/>
      <c r="AD26" s="72"/>
      <c r="AE26" s="72"/>
      <c r="AF26" s="72"/>
      <c r="AG26" s="61">
        <f t="shared" si="0"/>
        <v>5</v>
      </c>
      <c r="AH26" s="72"/>
      <c r="AI26" s="72"/>
      <c r="AJ26" s="72"/>
      <c r="AK26" s="62">
        <v>2</v>
      </c>
      <c r="AL26" s="63" t="s">
        <v>188</v>
      </c>
      <c r="AM26" s="64" t="s">
        <v>85</v>
      </c>
      <c r="AN26" s="64">
        <f t="shared" si="1"/>
        <v>15</v>
      </c>
      <c r="AO26" s="64" t="s">
        <v>86</v>
      </c>
      <c r="AP26" s="64">
        <f t="shared" si="2"/>
        <v>15</v>
      </c>
      <c r="AQ26" s="64" t="s">
        <v>87</v>
      </c>
      <c r="AR26" s="64">
        <f t="shared" si="3"/>
        <v>15</v>
      </c>
      <c r="AS26" s="64" t="s">
        <v>114</v>
      </c>
      <c r="AT26" s="64">
        <f t="shared" si="4"/>
        <v>15</v>
      </c>
      <c r="AU26" s="64" t="s">
        <v>89</v>
      </c>
      <c r="AV26" s="64">
        <f t="shared" si="5"/>
        <v>15</v>
      </c>
      <c r="AW26" s="64" t="s">
        <v>90</v>
      </c>
      <c r="AX26" s="64">
        <f t="shared" si="6"/>
        <v>15</v>
      </c>
      <c r="AY26" s="64" t="s">
        <v>91</v>
      </c>
      <c r="AZ26" s="64">
        <f t="shared" si="7"/>
        <v>15</v>
      </c>
      <c r="BA26" s="65">
        <f>SUM(AN26,AP26,AR26,AT26,AV26,AX26,AZ26)</f>
        <v>105</v>
      </c>
      <c r="BB26" s="64" t="str">
        <f>IF(BA26&gt;=96,"Fuerte",IF(AND(BA26&gt;=86, BA26&lt;96),"Moderado",IF(BA26&lt;86,"Débil")))</f>
        <v>Fuerte</v>
      </c>
      <c r="BC26" s="64" t="s">
        <v>92</v>
      </c>
      <c r="BD26" s="64">
        <f>VALUE(IF(OR(AND(BB26="Fuerte",BC26="Fuerte")),"100",IF(OR(AND(BB26="Fuerte",BC26="Moderado"),AND(BB26="Moderado",BC26="Fuerte"),AND(BB26="Moderado",BC26="Moderado")),"50",IF(OR(AND(BB26="Fuerte",BC26="Débil"),AND(BB26="Moderado",BC26="Débil"),AND(BB26="Débil",BC26="Fuerte"),AND(BB26="Débil",BC26="Moderado"),AND(BB26="Débil",BC26="Débil")),"0",))))</f>
        <v>100</v>
      </c>
      <c r="BE26" s="66" t="str">
        <f>IF(BD26=100,"Fuerte",IF(BD26=50,"Moderado",IF(BD26=0,"Débil")))</f>
        <v>Fuerte</v>
      </c>
      <c r="BF26" s="72"/>
      <c r="BG26" s="72"/>
      <c r="BH26" s="72"/>
      <c r="BI26" s="72"/>
      <c r="BJ26" s="72"/>
      <c r="BK26" s="72"/>
      <c r="BL26" s="72"/>
      <c r="BM26" s="72"/>
      <c r="BN26" s="66" t="s">
        <v>93</v>
      </c>
      <c r="BO26" s="68" t="s">
        <v>189</v>
      </c>
      <c r="BP26" s="68" t="s">
        <v>190</v>
      </c>
      <c r="BQ26" s="68" t="s">
        <v>191</v>
      </c>
      <c r="BR26" s="68" t="s">
        <v>192</v>
      </c>
      <c r="BS26" s="68" t="s">
        <v>187</v>
      </c>
      <c r="BT26" s="103">
        <v>44985</v>
      </c>
      <c r="BU26" s="103">
        <v>45291</v>
      </c>
      <c r="BV26" s="62"/>
      <c r="BW26" s="62"/>
      <c r="BX26" s="7"/>
      <c r="BY26" s="7"/>
      <c r="BZ26" s="7"/>
      <c r="CA26" s="7"/>
      <c r="CB26" s="7"/>
      <c r="CC26" s="7"/>
      <c r="CD26" s="7"/>
      <c r="CE26" s="7"/>
      <c r="CF26" s="7"/>
      <c r="CG26" s="7"/>
      <c r="CH26" s="7"/>
      <c r="CI26" s="7"/>
      <c r="CJ26" s="7"/>
      <c r="CK26" s="7"/>
      <c r="CL26" s="7"/>
      <c r="CM26" s="7"/>
      <c r="CN26" s="7"/>
      <c r="CO26" s="7"/>
      <c r="CP26" s="7"/>
      <c r="CQ26" s="7"/>
    </row>
    <row r="27" spans="1:95" ht="78.75" customHeight="1">
      <c r="A27" s="72"/>
      <c r="B27" s="73"/>
      <c r="C27" s="73"/>
      <c r="D27" s="73"/>
      <c r="E27" s="74"/>
      <c r="F27" s="74"/>
      <c r="G27" s="73"/>
      <c r="H27" s="73"/>
      <c r="I27" s="92" t="s">
        <v>104</v>
      </c>
      <c r="J27" s="72"/>
      <c r="K27" s="72"/>
      <c r="L27" s="72"/>
      <c r="M27" s="72"/>
      <c r="N27" s="72"/>
      <c r="O27" s="72"/>
      <c r="P27" s="72"/>
      <c r="Q27" s="72"/>
      <c r="R27" s="72"/>
      <c r="S27" s="72"/>
      <c r="T27" s="72"/>
      <c r="U27" s="72"/>
      <c r="V27" s="72"/>
      <c r="W27" s="72"/>
      <c r="X27" s="72"/>
      <c r="Y27" s="72"/>
      <c r="Z27" s="72"/>
      <c r="AA27" s="72"/>
      <c r="AB27" s="72"/>
      <c r="AC27" s="72"/>
      <c r="AD27" s="72"/>
      <c r="AE27" s="72"/>
      <c r="AF27" s="72"/>
      <c r="AG27" s="61">
        <f t="shared" si="0"/>
        <v>5</v>
      </c>
      <c r="AH27" s="72"/>
      <c r="AI27" s="72"/>
      <c r="AJ27" s="72"/>
      <c r="AK27" s="62">
        <v>3</v>
      </c>
      <c r="AL27" s="91" t="s">
        <v>135</v>
      </c>
      <c r="AM27" s="64"/>
      <c r="AN27" s="64" t="str">
        <f t="shared" si="1"/>
        <v/>
      </c>
      <c r="AO27" s="64"/>
      <c r="AP27" s="64" t="str">
        <f t="shared" si="2"/>
        <v/>
      </c>
      <c r="AQ27" s="64"/>
      <c r="AR27" s="64" t="str">
        <f t="shared" si="3"/>
        <v/>
      </c>
      <c r="AS27" s="64"/>
      <c r="AT27" s="64" t="str">
        <f t="shared" si="4"/>
        <v/>
      </c>
      <c r="AU27" s="64"/>
      <c r="AV27" s="64" t="str">
        <f t="shared" si="5"/>
        <v/>
      </c>
      <c r="AW27" s="64"/>
      <c r="AX27" s="64" t="str">
        <f t="shared" si="6"/>
        <v/>
      </c>
      <c r="AY27" s="64"/>
      <c r="AZ27" s="64" t="str">
        <f t="shared" si="7"/>
        <v/>
      </c>
      <c r="BA27" s="65"/>
      <c r="BB27" s="64"/>
      <c r="BC27" s="64"/>
      <c r="BD27" s="64"/>
      <c r="BE27" s="66"/>
      <c r="BF27" s="72"/>
      <c r="BG27" s="72"/>
      <c r="BH27" s="72"/>
      <c r="BI27" s="72"/>
      <c r="BJ27" s="72"/>
      <c r="BK27" s="72"/>
      <c r="BL27" s="72"/>
      <c r="BM27" s="72"/>
      <c r="BN27" s="66"/>
      <c r="BO27" s="62"/>
      <c r="BP27" s="62"/>
      <c r="BQ27" s="62"/>
      <c r="BR27" s="62"/>
      <c r="BS27" s="62"/>
      <c r="BT27" s="70"/>
      <c r="BU27" s="70"/>
      <c r="BV27" s="62"/>
      <c r="BW27" s="62"/>
      <c r="BX27" s="7"/>
      <c r="BY27" s="7"/>
      <c r="BZ27" s="7"/>
      <c r="CA27" s="7"/>
      <c r="CB27" s="7"/>
      <c r="CC27" s="7"/>
      <c r="CD27" s="7"/>
      <c r="CE27" s="7"/>
      <c r="CF27" s="7"/>
      <c r="CG27" s="7"/>
      <c r="CH27" s="7"/>
      <c r="CI27" s="7"/>
      <c r="CJ27" s="7"/>
      <c r="CK27" s="7"/>
      <c r="CL27" s="7"/>
      <c r="CM27" s="7"/>
      <c r="CN27" s="7"/>
      <c r="CO27" s="7"/>
      <c r="CP27" s="7"/>
      <c r="CQ27" s="7"/>
    </row>
    <row r="28" spans="1:95" ht="78.75" customHeight="1">
      <c r="A28" s="72"/>
      <c r="B28" s="73"/>
      <c r="C28" s="73"/>
      <c r="D28" s="73"/>
      <c r="E28" s="74"/>
      <c r="F28" s="74"/>
      <c r="G28" s="73"/>
      <c r="H28" s="73"/>
      <c r="I28" s="92" t="s">
        <v>193</v>
      </c>
      <c r="J28" s="72"/>
      <c r="K28" s="72"/>
      <c r="L28" s="72"/>
      <c r="M28" s="72"/>
      <c r="N28" s="72"/>
      <c r="O28" s="72"/>
      <c r="P28" s="72"/>
      <c r="Q28" s="72"/>
      <c r="R28" s="72"/>
      <c r="S28" s="72"/>
      <c r="T28" s="72"/>
      <c r="U28" s="72"/>
      <c r="V28" s="72"/>
      <c r="W28" s="72"/>
      <c r="X28" s="72"/>
      <c r="Y28" s="72"/>
      <c r="Z28" s="72"/>
      <c r="AA28" s="72"/>
      <c r="AB28" s="72"/>
      <c r="AC28" s="72"/>
      <c r="AD28" s="72"/>
      <c r="AE28" s="72"/>
      <c r="AF28" s="72"/>
      <c r="AG28" s="61">
        <f t="shared" si="0"/>
        <v>5</v>
      </c>
      <c r="AH28" s="72"/>
      <c r="AI28" s="72"/>
      <c r="AJ28" s="72"/>
      <c r="AK28" s="62">
        <v>4</v>
      </c>
      <c r="AL28" s="91" t="s">
        <v>135</v>
      </c>
      <c r="AM28" s="64"/>
      <c r="AN28" s="64" t="str">
        <f t="shared" si="1"/>
        <v/>
      </c>
      <c r="AO28" s="64"/>
      <c r="AP28" s="64" t="str">
        <f t="shared" si="2"/>
        <v/>
      </c>
      <c r="AQ28" s="64"/>
      <c r="AR28" s="64" t="str">
        <f t="shared" si="3"/>
        <v/>
      </c>
      <c r="AS28" s="64"/>
      <c r="AT28" s="64" t="str">
        <f t="shared" si="4"/>
        <v/>
      </c>
      <c r="AU28" s="64"/>
      <c r="AV28" s="64" t="str">
        <f t="shared" si="5"/>
        <v/>
      </c>
      <c r="AW28" s="64"/>
      <c r="AX28" s="64" t="str">
        <f t="shared" si="6"/>
        <v/>
      </c>
      <c r="AY28" s="64"/>
      <c r="AZ28" s="64" t="str">
        <f t="shared" si="7"/>
        <v/>
      </c>
      <c r="BA28" s="65"/>
      <c r="BB28" s="64"/>
      <c r="BC28" s="64"/>
      <c r="BD28" s="64"/>
      <c r="BE28" s="66"/>
      <c r="BF28" s="72"/>
      <c r="BG28" s="72"/>
      <c r="BH28" s="72"/>
      <c r="BI28" s="72"/>
      <c r="BJ28" s="72"/>
      <c r="BK28" s="72"/>
      <c r="BL28" s="72"/>
      <c r="BM28" s="72"/>
      <c r="BN28" s="66"/>
      <c r="BO28" s="62"/>
      <c r="BP28" s="62"/>
      <c r="BQ28" s="62"/>
      <c r="BR28" s="62"/>
      <c r="BS28" s="62"/>
      <c r="BT28" s="70"/>
      <c r="BU28" s="70"/>
      <c r="BV28" s="62"/>
      <c r="BW28" s="62"/>
      <c r="BX28" s="7"/>
      <c r="BY28" s="7"/>
      <c r="BZ28" s="7"/>
      <c r="CA28" s="7"/>
      <c r="CB28" s="7"/>
      <c r="CC28" s="7"/>
      <c r="CD28" s="7"/>
      <c r="CE28" s="7"/>
      <c r="CF28" s="7"/>
      <c r="CG28" s="7"/>
      <c r="CH28" s="7"/>
      <c r="CI28" s="7"/>
      <c r="CJ28" s="7"/>
      <c r="CK28" s="7"/>
      <c r="CL28" s="7"/>
      <c r="CM28" s="7"/>
      <c r="CN28" s="7"/>
      <c r="CO28" s="7"/>
      <c r="CP28" s="7"/>
      <c r="CQ28" s="7"/>
    </row>
    <row r="29" spans="1:95" ht="78.75" customHeight="1">
      <c r="A29" s="72"/>
      <c r="B29" s="73"/>
      <c r="C29" s="73"/>
      <c r="D29" s="73"/>
      <c r="E29" s="74"/>
      <c r="F29" s="74"/>
      <c r="G29" s="73"/>
      <c r="H29" s="73"/>
      <c r="I29" s="92" t="s">
        <v>194</v>
      </c>
      <c r="J29" s="72"/>
      <c r="K29" s="72"/>
      <c r="L29" s="72"/>
      <c r="M29" s="72"/>
      <c r="N29" s="72"/>
      <c r="O29" s="72"/>
      <c r="P29" s="72"/>
      <c r="Q29" s="72"/>
      <c r="R29" s="72"/>
      <c r="S29" s="72"/>
      <c r="T29" s="72"/>
      <c r="U29" s="72"/>
      <c r="V29" s="72"/>
      <c r="W29" s="72"/>
      <c r="X29" s="72"/>
      <c r="Y29" s="72"/>
      <c r="Z29" s="72"/>
      <c r="AA29" s="72"/>
      <c r="AB29" s="72"/>
      <c r="AC29" s="72"/>
      <c r="AD29" s="72"/>
      <c r="AE29" s="72"/>
      <c r="AF29" s="72"/>
      <c r="AG29" s="61">
        <f t="shared" si="0"/>
        <v>5</v>
      </c>
      <c r="AH29" s="72"/>
      <c r="AI29" s="72"/>
      <c r="AJ29" s="72"/>
      <c r="AK29" s="62">
        <v>5</v>
      </c>
      <c r="AL29" s="91" t="s">
        <v>135</v>
      </c>
      <c r="AM29" s="64"/>
      <c r="AN29" s="64" t="str">
        <f t="shared" si="1"/>
        <v/>
      </c>
      <c r="AO29" s="64"/>
      <c r="AP29" s="64" t="str">
        <f t="shared" si="2"/>
        <v/>
      </c>
      <c r="AQ29" s="64"/>
      <c r="AR29" s="64" t="str">
        <f t="shared" si="3"/>
        <v/>
      </c>
      <c r="AS29" s="64"/>
      <c r="AT29" s="64" t="str">
        <f t="shared" si="4"/>
        <v/>
      </c>
      <c r="AU29" s="64"/>
      <c r="AV29" s="64" t="str">
        <f t="shared" si="5"/>
        <v/>
      </c>
      <c r="AW29" s="64"/>
      <c r="AX29" s="64" t="str">
        <f t="shared" si="6"/>
        <v/>
      </c>
      <c r="AY29" s="64"/>
      <c r="AZ29" s="64" t="str">
        <f t="shared" si="7"/>
        <v/>
      </c>
      <c r="BA29" s="65"/>
      <c r="BB29" s="64"/>
      <c r="BC29" s="64"/>
      <c r="BD29" s="64"/>
      <c r="BE29" s="66"/>
      <c r="BF29" s="72"/>
      <c r="BG29" s="72"/>
      <c r="BH29" s="72"/>
      <c r="BI29" s="72"/>
      <c r="BJ29" s="72"/>
      <c r="BK29" s="72"/>
      <c r="BL29" s="72"/>
      <c r="BM29" s="72"/>
      <c r="BN29" s="66"/>
      <c r="BO29" s="62"/>
      <c r="BP29" s="62"/>
      <c r="BQ29" s="62"/>
      <c r="BR29" s="62"/>
      <c r="BS29" s="62"/>
      <c r="BT29" s="70"/>
      <c r="BU29" s="70"/>
      <c r="BV29" s="62"/>
      <c r="BW29" s="62"/>
      <c r="BX29" s="7"/>
      <c r="BY29" s="7"/>
      <c r="BZ29" s="7"/>
      <c r="CA29" s="7"/>
      <c r="CB29" s="7"/>
      <c r="CC29" s="7"/>
      <c r="CD29" s="7"/>
      <c r="CE29" s="7"/>
      <c r="CF29" s="7"/>
      <c r="CG29" s="7"/>
      <c r="CH29" s="7"/>
      <c r="CI29" s="7"/>
      <c r="CJ29" s="7"/>
      <c r="CK29" s="7"/>
      <c r="CL29" s="7"/>
      <c r="CM29" s="7"/>
      <c r="CN29" s="7"/>
      <c r="CO29" s="7"/>
      <c r="CP29" s="7"/>
      <c r="CQ29" s="7"/>
    </row>
    <row r="30" spans="1:95" ht="78.75" customHeight="1">
      <c r="A30" s="43"/>
      <c r="B30" s="104"/>
      <c r="C30" s="104"/>
      <c r="D30" s="104"/>
      <c r="E30" s="105"/>
      <c r="F30" s="105"/>
      <c r="G30" s="104"/>
      <c r="H30" s="104"/>
      <c r="I30" s="92" t="s">
        <v>195</v>
      </c>
      <c r="J30" s="43"/>
      <c r="K30" s="43"/>
      <c r="L30" s="43"/>
      <c r="M30" s="43"/>
      <c r="N30" s="43"/>
      <c r="O30" s="43"/>
      <c r="P30" s="43"/>
      <c r="Q30" s="43"/>
      <c r="R30" s="43"/>
      <c r="S30" s="43"/>
      <c r="T30" s="43"/>
      <c r="U30" s="43"/>
      <c r="V30" s="43"/>
      <c r="W30" s="43"/>
      <c r="X30" s="43"/>
      <c r="Y30" s="43"/>
      <c r="Z30" s="43"/>
      <c r="AA30" s="43"/>
      <c r="AB30" s="43"/>
      <c r="AC30" s="43"/>
      <c r="AD30" s="43"/>
      <c r="AE30" s="43"/>
      <c r="AF30" s="43"/>
      <c r="AG30" s="61">
        <f t="shared" si="0"/>
        <v>5</v>
      </c>
      <c r="AH30" s="43"/>
      <c r="AI30" s="43"/>
      <c r="AJ30" s="43"/>
      <c r="AK30" s="62">
        <v>6</v>
      </c>
      <c r="AL30" s="91" t="s">
        <v>135</v>
      </c>
      <c r="AM30" s="64"/>
      <c r="AN30" s="64" t="str">
        <f t="shared" si="1"/>
        <v/>
      </c>
      <c r="AO30" s="64"/>
      <c r="AP30" s="64" t="str">
        <f t="shared" si="2"/>
        <v/>
      </c>
      <c r="AQ30" s="64"/>
      <c r="AR30" s="64" t="str">
        <f t="shared" si="3"/>
        <v/>
      </c>
      <c r="AS30" s="64"/>
      <c r="AT30" s="64" t="str">
        <f t="shared" si="4"/>
        <v/>
      </c>
      <c r="AU30" s="64"/>
      <c r="AV30" s="64" t="str">
        <f t="shared" si="5"/>
        <v/>
      </c>
      <c r="AW30" s="64"/>
      <c r="AX30" s="64" t="str">
        <f t="shared" si="6"/>
        <v/>
      </c>
      <c r="AY30" s="64"/>
      <c r="AZ30" s="64" t="str">
        <f t="shared" si="7"/>
        <v/>
      </c>
      <c r="BA30" s="65"/>
      <c r="BB30" s="64"/>
      <c r="BC30" s="64"/>
      <c r="BD30" s="64"/>
      <c r="BE30" s="66"/>
      <c r="BF30" s="43"/>
      <c r="BG30" s="43"/>
      <c r="BH30" s="43"/>
      <c r="BI30" s="43"/>
      <c r="BJ30" s="43"/>
      <c r="BK30" s="43"/>
      <c r="BL30" s="43"/>
      <c r="BM30" s="43"/>
      <c r="BN30" s="66"/>
      <c r="BO30" s="62"/>
      <c r="BP30" s="62"/>
      <c r="BQ30" s="62"/>
      <c r="BR30" s="62"/>
      <c r="BS30" s="62"/>
      <c r="BT30" s="70"/>
      <c r="BU30" s="70"/>
      <c r="BV30" s="62"/>
      <c r="BW30" s="62"/>
      <c r="BX30" s="7"/>
      <c r="BY30" s="7"/>
      <c r="BZ30" s="7"/>
      <c r="CA30" s="7"/>
      <c r="CB30" s="7"/>
      <c r="CC30" s="7"/>
      <c r="CD30" s="7"/>
      <c r="CE30" s="7"/>
      <c r="CF30" s="7"/>
      <c r="CG30" s="7"/>
      <c r="CH30" s="7"/>
      <c r="CI30" s="7"/>
      <c r="CJ30" s="7"/>
      <c r="CK30" s="7"/>
      <c r="CL30" s="7"/>
      <c r="CM30" s="7"/>
      <c r="CN30" s="7"/>
      <c r="CO30" s="7"/>
      <c r="CP30" s="7"/>
      <c r="CQ30" s="7"/>
    </row>
    <row r="31" spans="1:95" ht="198" customHeight="1">
      <c r="A31" s="54">
        <v>7</v>
      </c>
      <c r="B31" s="55" t="s">
        <v>196</v>
      </c>
      <c r="C31" s="55" t="s">
        <v>197</v>
      </c>
      <c r="D31" s="55" t="s">
        <v>198</v>
      </c>
      <c r="E31" s="75" t="s">
        <v>199</v>
      </c>
      <c r="F31" s="75" t="s">
        <v>200</v>
      </c>
      <c r="G31" s="55" t="s">
        <v>201</v>
      </c>
      <c r="H31" s="55" t="s">
        <v>80</v>
      </c>
      <c r="I31" s="76" t="s">
        <v>81</v>
      </c>
      <c r="J31" s="54">
        <v>5</v>
      </c>
      <c r="K31" s="27" t="str">
        <f>IF(J31&lt;=0,"",IF(J31=1,"Rara vez",IF(J31=2,"Improbable",IF(J31=3,"Posible",IF(J31=4,"Probable",IF(J31=5,"Casi Seguro"))))))</f>
        <v>Casi Seguro</v>
      </c>
      <c r="L31" s="59">
        <f>IF(K31="","",IF(K31="Rara vez",0.2,IF(K31="Improbable",0.4,IF(K31="Posible",0.6,IF(K31="Probable",0.8,IF(K31="Casi seguro",1,))))))</f>
        <v>1</v>
      </c>
      <c r="M31" s="59" t="s">
        <v>82</v>
      </c>
      <c r="N31" s="59" t="s">
        <v>83</v>
      </c>
      <c r="O31" s="59" t="s">
        <v>82</v>
      </c>
      <c r="P31" s="59" t="s">
        <v>82</v>
      </c>
      <c r="Q31" s="59" t="s">
        <v>82</v>
      </c>
      <c r="R31" s="59" t="s">
        <v>82</v>
      </c>
      <c r="S31" s="59" t="s">
        <v>82</v>
      </c>
      <c r="T31" s="59" t="s">
        <v>83</v>
      </c>
      <c r="U31" s="59" t="s">
        <v>82</v>
      </c>
      <c r="V31" s="59" t="s">
        <v>82</v>
      </c>
      <c r="W31" s="59" t="s">
        <v>82</v>
      </c>
      <c r="X31" s="59" t="s">
        <v>82</v>
      </c>
      <c r="Y31" s="59" t="s">
        <v>82</v>
      </c>
      <c r="Z31" s="59" t="s">
        <v>82</v>
      </c>
      <c r="AA31" s="59" t="s">
        <v>82</v>
      </c>
      <c r="AB31" s="59" t="s">
        <v>83</v>
      </c>
      <c r="AC31" s="59" t="s">
        <v>82</v>
      </c>
      <c r="AD31" s="59" t="s">
        <v>83</v>
      </c>
      <c r="AE31" s="59" t="s">
        <v>83</v>
      </c>
      <c r="AF31" s="60">
        <f>IF(AB31="Si","19",COUNTIF(M31:AE32,"si"))</f>
        <v>14</v>
      </c>
      <c r="AG31" s="61">
        <f t="shared" si="0"/>
        <v>20</v>
      </c>
      <c r="AH31" s="27" t="str">
        <f>IF(AG31=5,"Moderado",IF(AG31=10,"Mayor",IF(AG31=20,"Catastrófico",0)))</f>
        <v>Catastrófico</v>
      </c>
      <c r="AI31" s="59">
        <f>IF(AH31="","",IF(AH31="Leve",0.2,IF(AH31="Menor",0.4,IF(AH31="Moderado",0.6,IF(AH31="Mayor",0.8,IF(AH31="Catastrófico",1,))))))</f>
        <v>1</v>
      </c>
      <c r="AJ31" s="27" t="str">
        <f>IF(OR(AND(K31="Rara vez",AH31="Moderado"),AND(K31="Improbable",AH31="Moderado")),"Moderado",IF(OR(AND(K31="Rara vez",AH31="Mayor"),AND(K31="Improbable",AH31="Mayor"),AND(K31="Posible",AH31="Moderado"),AND(K31="Probable",AH31="Moderado")),"Alta",IF(OR(AND(K31="Rara vez",AH31="Catastrófico"),AND(K31="Improbable",AH31="Catastrófico"),AND(K31="Posible",AH31="Catastrófico"),AND(K31="Probable",AH31="Catastrófico"),AND(K31="Casi seguro",AH31="Catastrófico"),AND(K31="Posible",AH31="Moderado"),AND(K31="Probable",AH31="Moderado"),AND(K31="Casi seguro",AH31="Moderado"),AND(K31="Posible",AH31="Mayor"),AND(K31="Probable",AH31="Mayor"),AND(K31="Casi seguro",AH31="Mayor")),"Extremo",)))</f>
        <v>Extremo</v>
      </c>
      <c r="AK31" s="62">
        <v>1</v>
      </c>
      <c r="AL31" s="93" t="s">
        <v>202</v>
      </c>
      <c r="AM31" s="64" t="s">
        <v>85</v>
      </c>
      <c r="AN31" s="64">
        <f t="shared" si="1"/>
        <v>15</v>
      </c>
      <c r="AO31" s="64" t="s">
        <v>86</v>
      </c>
      <c r="AP31" s="64">
        <f t="shared" si="2"/>
        <v>15</v>
      </c>
      <c r="AQ31" s="64" t="s">
        <v>87</v>
      </c>
      <c r="AR31" s="64">
        <f t="shared" si="3"/>
        <v>15</v>
      </c>
      <c r="AS31" s="64" t="s">
        <v>114</v>
      </c>
      <c r="AT31" s="64">
        <f t="shared" si="4"/>
        <v>15</v>
      </c>
      <c r="AU31" s="64" t="s">
        <v>89</v>
      </c>
      <c r="AV31" s="64">
        <f t="shared" si="5"/>
        <v>15</v>
      </c>
      <c r="AW31" s="64" t="s">
        <v>90</v>
      </c>
      <c r="AX31" s="64">
        <f t="shared" si="6"/>
        <v>15</v>
      </c>
      <c r="AY31" s="64" t="s">
        <v>91</v>
      </c>
      <c r="AZ31" s="64">
        <f t="shared" si="7"/>
        <v>15</v>
      </c>
      <c r="BA31" s="65">
        <f t="shared" ref="BA31" si="16">SUM(AN31,AP31,AR31,AT31,AV31,AX31,AZ31)</f>
        <v>105</v>
      </c>
      <c r="BB31" s="64" t="str">
        <f t="shared" ref="BB31" si="17">IF(BA31&gt;=96,"Fuerte",IF(AND(BA31&gt;=86, BA31&lt;96),"Moderado",IF(BA31&lt;86,"Débil")))</f>
        <v>Fuerte</v>
      </c>
      <c r="BC31" s="64" t="s">
        <v>92</v>
      </c>
      <c r="BD31" s="64">
        <f t="shared" ref="BD31" si="18">VALUE(IF(OR(AND(BB31="Fuerte",BC31="Fuerte")),"100",IF(OR(AND(BB31="Fuerte",BC31="Moderado"),AND(BB31="Moderado",BC31="Fuerte"),AND(BB31="Moderado",BC31="Moderado")),"50",IF(OR(AND(BB31="Fuerte",BC31="Débil"),AND(BB31="Moderado",BC31="Débil"),AND(BB31="Débil",BC31="Fuerte"),AND(BB31="Débil",BC31="Moderado"),AND(BB31="Débil",BC31="Débil")),"0",))))</f>
        <v>100</v>
      </c>
      <c r="BE31" s="66" t="str">
        <f t="shared" ref="BE31" si="19">IF(BD31=100,"Fuerte",IF(BD31=50,"Moderado",IF(BD31=0,"Débil")))</f>
        <v>Fuerte</v>
      </c>
      <c r="BF31" s="67">
        <f>AVERAGE(BD31:BD31)</f>
        <v>100</v>
      </c>
      <c r="BG31" s="67" t="str">
        <f>IF(BF31=100,"Fuerte",IF(AND(BF31&lt;=99, BF31&gt;=50),"Moderado",IF(BF31&lt;50,"Débil")))</f>
        <v>Fuerte</v>
      </c>
      <c r="BH31" s="36">
        <f>IF(BG31="Fuerte",(J31-2),IF(BG31="Moderado",(J31-1), IF(BG31="Débil",((J31-0)))))</f>
        <v>3</v>
      </c>
      <c r="BI31" s="36" t="str">
        <f>IF(BH31&lt;=0,"Rara vez",IF(BH31=1,"Rara vez",IF(BH31=2,"Improbable",IF(BH31=3,"Posible",IF(BH31=4,"Probable",IF(BH31=5,"Casi Seguro"))))))</f>
        <v>Posible</v>
      </c>
      <c r="BJ31" s="59">
        <f>IF(BI31="","",IF(BI31="Rara vez",0.2,IF(BI31="Improbable",0.4,IF(BI31="Posible",0.6,IF(BI31="Probable",0.8,IF(BI31="Casi seguro",1,))))))</f>
        <v>0.6</v>
      </c>
      <c r="BK31" s="36" t="str">
        <f>IFERROR(IF(AG31=5,"Moderado",IF(AG31=10,"Mayor",IF(AG31=20,"Catastrófico",0))),"")</f>
        <v>Catastrófico</v>
      </c>
      <c r="BL31" s="59">
        <f>IF(AH31="","",IF(AH31="Moderado",0.6,IF(AH31="Mayor",0.8,IF(AH31="Catastrófico",1,))))</f>
        <v>1</v>
      </c>
      <c r="BM31" s="36" t="str">
        <f>IF(OR(AND(KBI31="Rara vez",BK31="Moderado"),AND(BI31="Improbable",BK31="Moderado")),"Moderado",IF(OR(AND(BI31="Rara vez",BK31="Mayor"),AND(BI31="Improbable",BK31="Mayor"),AND(BI31="Posible",BK31="Moderado"),AND(BI31="Probable",BK31="Moderado")),"Alta",IF(OR(AND(BI31="Rara vez",BK31="Catastrófico"),AND(BI31="Improbable",BK31="Catastrófico"),AND(BI31="Posible",BK31="Catastrófico"),AND(BI31="Probable",BK31="Catastrófico"),AND(BI31="Casi seguro",BK31="Catastrófico"),AND(BI31="Posible",BK31="Moderado"),AND(BI31="Probable",BK31="Moderado"),AND(BI31="Casi seguro",BK31="Moderado"),AND(BI31="Posible",BK31="Mayor"),AND(BI31="Probable",BK31="Mayor"),AND(BI31="Casi seguro",BK31="Mayor")),"Extremo",)))</f>
        <v>Extremo</v>
      </c>
      <c r="BN31" s="88" t="s">
        <v>93</v>
      </c>
      <c r="BO31" s="106" t="s">
        <v>203</v>
      </c>
      <c r="BP31" s="95" t="s">
        <v>204</v>
      </c>
      <c r="BQ31" s="107" t="s">
        <v>205</v>
      </c>
      <c r="BR31" s="107" t="s">
        <v>206</v>
      </c>
      <c r="BS31" s="107" t="s">
        <v>207</v>
      </c>
      <c r="BT31" s="70">
        <v>45034</v>
      </c>
      <c r="BU31" s="70">
        <v>45291</v>
      </c>
      <c r="BV31" s="62">
        <v>4507</v>
      </c>
      <c r="BW31" s="62"/>
      <c r="BX31" s="7"/>
      <c r="BY31" s="7"/>
      <c r="BZ31" s="7"/>
      <c r="CA31" s="7"/>
      <c r="CB31" s="7"/>
      <c r="CC31" s="7"/>
      <c r="CD31" s="7"/>
      <c r="CE31" s="7"/>
      <c r="CF31" s="7"/>
      <c r="CG31" s="7"/>
      <c r="CH31" s="7"/>
      <c r="CI31" s="7"/>
      <c r="CJ31" s="7"/>
      <c r="CK31" s="7"/>
      <c r="CL31" s="7"/>
      <c r="CM31" s="7"/>
      <c r="CN31" s="7"/>
      <c r="CO31" s="7"/>
      <c r="CP31" s="7"/>
      <c r="CQ31" s="7"/>
    </row>
    <row r="32" spans="1:95" ht="78.75" customHeight="1">
      <c r="A32" s="72"/>
      <c r="B32" s="73"/>
      <c r="C32" s="73"/>
      <c r="D32" s="73"/>
      <c r="E32" s="74"/>
      <c r="F32" s="74"/>
      <c r="G32" s="73"/>
      <c r="H32" s="73"/>
      <c r="I32" s="76" t="s">
        <v>99</v>
      </c>
      <c r="J32" s="72"/>
      <c r="K32" s="72"/>
      <c r="L32" s="72"/>
      <c r="M32" s="72"/>
      <c r="N32" s="72"/>
      <c r="O32" s="72"/>
      <c r="P32" s="72"/>
      <c r="Q32" s="72"/>
      <c r="R32" s="72"/>
      <c r="S32" s="72"/>
      <c r="T32" s="72"/>
      <c r="U32" s="72"/>
      <c r="V32" s="72"/>
      <c r="W32" s="72"/>
      <c r="X32" s="72"/>
      <c r="Y32" s="72"/>
      <c r="Z32" s="72"/>
      <c r="AA32" s="72"/>
      <c r="AB32" s="72"/>
      <c r="AC32" s="72"/>
      <c r="AD32" s="72"/>
      <c r="AE32" s="72"/>
      <c r="AF32" s="72"/>
      <c r="AG32" s="61">
        <f t="shared" si="0"/>
        <v>5</v>
      </c>
      <c r="AH32" s="72"/>
      <c r="AI32" s="72"/>
      <c r="AJ32" s="72"/>
      <c r="AK32" s="62">
        <v>2</v>
      </c>
      <c r="AL32" s="91" t="s">
        <v>135</v>
      </c>
      <c r="AM32" s="64"/>
      <c r="AN32" s="64"/>
      <c r="AO32" s="64"/>
      <c r="AP32" s="64"/>
      <c r="AQ32" s="64"/>
      <c r="AR32" s="64"/>
      <c r="AS32" s="64"/>
      <c r="AT32" s="64"/>
      <c r="AU32" s="64"/>
      <c r="AV32" s="64"/>
      <c r="AW32" s="64"/>
      <c r="AX32" s="64"/>
      <c r="AY32" s="64"/>
      <c r="AZ32" s="64"/>
      <c r="BA32" s="65"/>
      <c r="BB32" s="64"/>
      <c r="BC32" s="64"/>
      <c r="BD32" s="64"/>
      <c r="BE32" s="66"/>
      <c r="BF32" s="72"/>
      <c r="BG32" s="72"/>
      <c r="BH32" s="72"/>
      <c r="BI32" s="72"/>
      <c r="BJ32" s="72"/>
      <c r="BK32" s="72"/>
      <c r="BL32" s="72"/>
      <c r="BM32" s="72"/>
      <c r="BN32" s="66"/>
      <c r="BO32" s="108"/>
      <c r="BP32" s="62"/>
      <c r="BQ32" s="62"/>
      <c r="BR32" s="62"/>
      <c r="BS32" s="62"/>
      <c r="BT32" s="70"/>
      <c r="BU32" s="70"/>
      <c r="BV32" s="62"/>
      <c r="BW32" s="62"/>
      <c r="BX32" s="7"/>
      <c r="BY32" s="7"/>
      <c r="BZ32" s="7"/>
      <c r="CA32" s="7"/>
      <c r="CB32" s="7"/>
      <c r="CC32" s="7"/>
      <c r="CD32" s="7"/>
      <c r="CE32" s="7"/>
      <c r="CF32" s="7"/>
      <c r="CG32" s="7"/>
      <c r="CH32" s="7"/>
      <c r="CI32" s="7"/>
      <c r="CJ32" s="7"/>
      <c r="CK32" s="7"/>
      <c r="CL32" s="7"/>
      <c r="CM32" s="7"/>
      <c r="CN32" s="7"/>
      <c r="CO32" s="7"/>
      <c r="CP32" s="7"/>
      <c r="CQ32" s="7"/>
    </row>
    <row r="33" spans="1:95" ht="78.75" customHeight="1">
      <c r="A33" s="72"/>
      <c r="B33" s="73"/>
      <c r="C33" s="73"/>
      <c r="D33" s="73"/>
      <c r="E33" s="74"/>
      <c r="F33" s="74"/>
      <c r="G33" s="73"/>
      <c r="H33" s="73"/>
      <c r="I33" s="76" t="s">
        <v>104</v>
      </c>
      <c r="J33" s="72"/>
      <c r="K33" s="72"/>
      <c r="L33" s="72"/>
      <c r="M33" s="72"/>
      <c r="N33" s="72"/>
      <c r="O33" s="72"/>
      <c r="P33" s="72"/>
      <c r="Q33" s="72"/>
      <c r="R33" s="72"/>
      <c r="S33" s="72"/>
      <c r="T33" s="72"/>
      <c r="U33" s="72"/>
      <c r="V33" s="72"/>
      <c r="W33" s="72"/>
      <c r="X33" s="72"/>
      <c r="Y33" s="72"/>
      <c r="Z33" s="72"/>
      <c r="AA33" s="72"/>
      <c r="AB33" s="72"/>
      <c r="AC33" s="72"/>
      <c r="AD33" s="72"/>
      <c r="AE33" s="72"/>
      <c r="AF33" s="72"/>
      <c r="AG33" s="61">
        <f t="shared" si="0"/>
        <v>5</v>
      </c>
      <c r="AH33" s="72"/>
      <c r="AI33" s="72"/>
      <c r="AJ33" s="72"/>
      <c r="AK33" s="62">
        <v>3</v>
      </c>
      <c r="AL33" s="91" t="s">
        <v>135</v>
      </c>
      <c r="AM33" s="64"/>
      <c r="AN33" s="64" t="str">
        <f t="shared" si="1"/>
        <v/>
      </c>
      <c r="AO33" s="64"/>
      <c r="AP33" s="64" t="str">
        <f t="shared" si="2"/>
        <v/>
      </c>
      <c r="AQ33" s="64"/>
      <c r="AR33" s="64" t="str">
        <f t="shared" si="3"/>
        <v/>
      </c>
      <c r="AS33" s="64"/>
      <c r="AT33" s="64" t="str">
        <f t="shared" si="4"/>
        <v/>
      </c>
      <c r="AU33" s="64"/>
      <c r="AV33" s="64" t="str">
        <f t="shared" si="5"/>
        <v/>
      </c>
      <c r="AW33" s="64"/>
      <c r="AX33" s="64" t="str">
        <f t="shared" si="6"/>
        <v/>
      </c>
      <c r="AY33" s="64"/>
      <c r="AZ33" s="64" t="str">
        <f t="shared" si="7"/>
        <v/>
      </c>
      <c r="BA33" s="65"/>
      <c r="BB33" s="64"/>
      <c r="BC33" s="64"/>
      <c r="BD33" s="64"/>
      <c r="BE33" s="66"/>
      <c r="BF33" s="72"/>
      <c r="BG33" s="72"/>
      <c r="BH33" s="72"/>
      <c r="BI33" s="72"/>
      <c r="BJ33" s="72"/>
      <c r="BK33" s="72"/>
      <c r="BL33" s="72"/>
      <c r="BM33" s="72"/>
      <c r="BN33" s="66"/>
      <c r="BO33" s="62"/>
      <c r="BP33" s="62"/>
      <c r="BQ33" s="62"/>
      <c r="BR33" s="62"/>
      <c r="BS33" s="62"/>
      <c r="BT33" s="70"/>
      <c r="BU33" s="70"/>
      <c r="BV33" s="62"/>
      <c r="BW33" s="62"/>
      <c r="BX33" s="7"/>
      <c r="BY33" s="7"/>
      <c r="BZ33" s="7"/>
      <c r="CA33" s="7"/>
      <c r="CB33" s="7"/>
      <c r="CC33" s="7"/>
      <c r="CD33" s="7"/>
      <c r="CE33" s="7"/>
      <c r="CF33" s="7"/>
      <c r="CG33" s="7"/>
      <c r="CH33" s="7"/>
      <c r="CI33" s="7"/>
      <c r="CJ33" s="7"/>
      <c r="CK33" s="7"/>
      <c r="CL33" s="7"/>
      <c r="CM33" s="7"/>
      <c r="CN33" s="7"/>
      <c r="CO33" s="7"/>
      <c r="CP33" s="7"/>
      <c r="CQ33" s="7"/>
    </row>
    <row r="34" spans="1:95" ht="78.75" customHeight="1">
      <c r="A34" s="72"/>
      <c r="B34" s="73"/>
      <c r="C34" s="73"/>
      <c r="D34" s="73"/>
      <c r="E34" s="74"/>
      <c r="F34" s="74"/>
      <c r="G34" s="73"/>
      <c r="H34" s="73"/>
      <c r="I34" s="76" t="s">
        <v>193</v>
      </c>
      <c r="J34" s="72"/>
      <c r="K34" s="72"/>
      <c r="L34" s="72"/>
      <c r="M34" s="72"/>
      <c r="N34" s="72"/>
      <c r="O34" s="72"/>
      <c r="P34" s="72"/>
      <c r="Q34" s="72"/>
      <c r="R34" s="72"/>
      <c r="S34" s="72"/>
      <c r="T34" s="72"/>
      <c r="U34" s="72"/>
      <c r="V34" s="72"/>
      <c r="W34" s="72"/>
      <c r="X34" s="72"/>
      <c r="Y34" s="72"/>
      <c r="Z34" s="72"/>
      <c r="AA34" s="72"/>
      <c r="AB34" s="72"/>
      <c r="AC34" s="72"/>
      <c r="AD34" s="72"/>
      <c r="AE34" s="72"/>
      <c r="AF34" s="72"/>
      <c r="AG34" s="61">
        <f t="shared" si="0"/>
        <v>5</v>
      </c>
      <c r="AH34" s="72"/>
      <c r="AI34" s="72"/>
      <c r="AJ34" s="72"/>
      <c r="AK34" s="62">
        <v>4</v>
      </c>
      <c r="AL34" s="91" t="s">
        <v>135</v>
      </c>
      <c r="AM34" s="64"/>
      <c r="AN34" s="64" t="str">
        <f t="shared" si="1"/>
        <v/>
      </c>
      <c r="AO34" s="64"/>
      <c r="AP34" s="64" t="str">
        <f t="shared" si="2"/>
        <v/>
      </c>
      <c r="AQ34" s="64"/>
      <c r="AR34" s="64" t="str">
        <f t="shared" si="3"/>
        <v/>
      </c>
      <c r="AS34" s="64"/>
      <c r="AT34" s="64" t="str">
        <f t="shared" si="4"/>
        <v/>
      </c>
      <c r="AU34" s="64"/>
      <c r="AV34" s="64" t="str">
        <f t="shared" si="5"/>
        <v/>
      </c>
      <c r="AW34" s="64"/>
      <c r="AX34" s="64" t="str">
        <f t="shared" si="6"/>
        <v/>
      </c>
      <c r="AY34" s="64"/>
      <c r="AZ34" s="64" t="str">
        <f t="shared" si="7"/>
        <v/>
      </c>
      <c r="BA34" s="65"/>
      <c r="BB34" s="64"/>
      <c r="BC34" s="64"/>
      <c r="BD34" s="64"/>
      <c r="BE34" s="66"/>
      <c r="BF34" s="72"/>
      <c r="BG34" s="72"/>
      <c r="BH34" s="72"/>
      <c r="BI34" s="72"/>
      <c r="BJ34" s="72"/>
      <c r="BK34" s="72"/>
      <c r="BL34" s="72"/>
      <c r="BM34" s="72"/>
      <c r="BN34" s="66"/>
      <c r="BO34" s="62"/>
      <c r="BP34" s="62"/>
      <c r="BQ34" s="62"/>
      <c r="BR34" s="62"/>
      <c r="BS34" s="62"/>
      <c r="BT34" s="70"/>
      <c r="BU34" s="70"/>
      <c r="BV34" s="62"/>
      <c r="BW34" s="62"/>
      <c r="BX34" s="7"/>
      <c r="BY34" s="7"/>
      <c r="BZ34" s="7"/>
      <c r="CA34" s="7"/>
      <c r="CB34" s="7"/>
      <c r="CC34" s="7"/>
      <c r="CD34" s="7"/>
      <c r="CE34" s="7"/>
      <c r="CF34" s="7"/>
      <c r="CG34" s="7"/>
      <c r="CH34" s="7"/>
      <c r="CI34" s="7"/>
      <c r="CJ34" s="7"/>
      <c r="CK34" s="7"/>
      <c r="CL34" s="7"/>
      <c r="CM34" s="7"/>
      <c r="CN34" s="7"/>
      <c r="CO34" s="7"/>
      <c r="CP34" s="7"/>
      <c r="CQ34" s="7"/>
    </row>
    <row r="35" spans="1:95" ht="165">
      <c r="A35" s="54">
        <v>8</v>
      </c>
      <c r="B35" s="55" t="s">
        <v>208</v>
      </c>
      <c r="C35" s="55" t="s">
        <v>209</v>
      </c>
      <c r="D35" s="55" t="s">
        <v>210</v>
      </c>
      <c r="E35" s="109" t="s">
        <v>211</v>
      </c>
      <c r="F35" s="76" t="s">
        <v>212</v>
      </c>
      <c r="G35" s="55" t="s">
        <v>213</v>
      </c>
      <c r="H35" s="55" t="s">
        <v>80</v>
      </c>
      <c r="I35" s="58" t="s">
        <v>104</v>
      </c>
      <c r="J35" s="54">
        <v>4</v>
      </c>
      <c r="K35" s="110" t="str">
        <f>IF(J35&lt;=0,"",IF(J35=1,"Rara vez",IF(J35=2,"Improbable",IF(J35=3,"Posible",IF(J35=4,"Probable",IF(J35=5,"Casi Seguro"))))))</f>
        <v>Probable</v>
      </c>
      <c r="L35" s="111">
        <v>0.4</v>
      </c>
      <c r="M35" s="112" t="s">
        <v>82</v>
      </c>
      <c r="N35" s="113" t="s">
        <v>82</v>
      </c>
      <c r="O35" s="113" t="s">
        <v>82</v>
      </c>
      <c r="P35" s="113" t="s">
        <v>82</v>
      </c>
      <c r="Q35" s="113" t="s">
        <v>82</v>
      </c>
      <c r="R35" s="113" t="s">
        <v>82</v>
      </c>
      <c r="S35" s="113" t="s">
        <v>82</v>
      </c>
      <c r="T35" s="113" t="s">
        <v>82</v>
      </c>
      <c r="U35" s="113" t="s">
        <v>83</v>
      </c>
      <c r="V35" s="113" t="s">
        <v>82</v>
      </c>
      <c r="W35" s="113" t="s">
        <v>82</v>
      </c>
      <c r="X35" s="113" t="s">
        <v>82</v>
      </c>
      <c r="Y35" s="113" t="s">
        <v>82</v>
      </c>
      <c r="Z35" s="113" t="s">
        <v>82</v>
      </c>
      <c r="AA35" s="113" t="s">
        <v>82</v>
      </c>
      <c r="AB35" s="113" t="s">
        <v>83</v>
      </c>
      <c r="AC35" s="113" t="s">
        <v>82</v>
      </c>
      <c r="AD35" s="113" t="s">
        <v>82</v>
      </c>
      <c r="AE35" s="113" t="s">
        <v>83</v>
      </c>
      <c r="AF35" s="60">
        <f>IF(AB35="Si","19",COUNTIF(M35:AE36,"si"))</f>
        <v>16</v>
      </c>
      <c r="AG35" s="61">
        <f t="shared" si="0"/>
        <v>20</v>
      </c>
      <c r="AH35" s="110" t="str">
        <f>IF(AG35=5,"Moderado",IF(AG35=10,"Mayor",IF(AG35=20,"Catastrófico",0)))</f>
        <v>Catastrófico</v>
      </c>
      <c r="AI35" s="114">
        <v>0.8</v>
      </c>
      <c r="AJ35" s="110" t="s">
        <v>214</v>
      </c>
      <c r="AK35" s="115">
        <v>1</v>
      </c>
      <c r="AL35" s="63" t="s">
        <v>215</v>
      </c>
      <c r="AM35" s="64" t="s">
        <v>85</v>
      </c>
      <c r="AN35" s="64">
        <f t="shared" si="1"/>
        <v>15</v>
      </c>
      <c r="AO35" s="64" t="s">
        <v>216</v>
      </c>
      <c r="AP35" s="64">
        <f t="shared" si="2"/>
        <v>0</v>
      </c>
      <c r="AQ35" s="64" t="s">
        <v>87</v>
      </c>
      <c r="AR35" s="64">
        <f t="shared" si="3"/>
        <v>15</v>
      </c>
      <c r="AS35" s="64" t="s">
        <v>114</v>
      </c>
      <c r="AT35" s="64">
        <f t="shared" si="4"/>
        <v>15</v>
      </c>
      <c r="AU35" s="64" t="s">
        <v>89</v>
      </c>
      <c r="AV35" s="64">
        <f t="shared" si="5"/>
        <v>15</v>
      </c>
      <c r="AW35" s="64" t="s">
        <v>90</v>
      </c>
      <c r="AX35" s="64">
        <f t="shared" si="6"/>
        <v>15</v>
      </c>
      <c r="AY35" s="64" t="s">
        <v>91</v>
      </c>
      <c r="AZ35" s="64">
        <f t="shared" si="7"/>
        <v>15</v>
      </c>
      <c r="BA35" s="65">
        <f>SUM(AN35,AP35,AR35,AT35,AV35,AX35,AZ35)</f>
        <v>90</v>
      </c>
      <c r="BB35" s="64" t="str">
        <f>IF(BA35&gt;=96,"Fuerte",IF(AND(BA35&gt;=86, BA35&lt;96),"Moderado",IF(BA35&lt;86,"Débil")))</f>
        <v>Moderado</v>
      </c>
      <c r="BC35" s="64" t="s">
        <v>92</v>
      </c>
      <c r="BD35" s="64">
        <f>VALUE(IF(OR(AND(BB35="Fuerte",BC35="Fuerte")),"100",IF(OR(AND(BB35="Fuerte",BC35="Moderado"),AND(BB35="Moderado",BC35="Fuerte"),AND(BB35="Moderado",BC35="Moderado")),"50",IF(OR(AND(BB35="Fuerte",BC35="Débil"),AND(BB35="Moderado",BC35="Débil"),AND(BB35="Débil",BC35="Fuerte"),AND(BB35="Débil",BC35="Moderado"),AND(BB35="Débil",BC35="Débil")),"0",))))</f>
        <v>50</v>
      </c>
      <c r="BE35" s="66" t="str">
        <f>IF(BD35=100,"Fuerte",IF(BD35=50,"Moderado",IF(BD35=0,"Débil")))</f>
        <v>Moderado</v>
      </c>
      <c r="BF35" s="67">
        <f>AVERAGE(BD35:BD35)</f>
        <v>50</v>
      </c>
      <c r="BG35" s="67" t="str">
        <f>IF(BF35=100,"Fuerte",IF(AND(BF35&lt;=99, BF35&gt;=50),"Moderado",IF(BF35&lt;50,"Débil")))</f>
        <v>Moderado</v>
      </c>
      <c r="BH35" s="36">
        <f>IF(BG35="Fuerte",(J35-2),IF(BG35="Moderado",(J35-1), IF(BG35="Débil",((J35-0)))))</f>
        <v>3</v>
      </c>
      <c r="BI35" s="36" t="str">
        <f>IF(BH35&lt;=0,"Rara vez",IF(BH35=1,"Rara vez",IF(BH35=2,"Improbable",IF(BH35=3,"Posible",IF(BH35=4,"Probable",IF(BH35=5,"Casi Seguro"))))))</f>
        <v>Posible</v>
      </c>
      <c r="BJ35" s="59">
        <f>IF(BI35="","",IF(BI35="Rara vez",0.2,IF(BI35="Improbable",0.4,IF(BI35="Posible",0.6,IF(BI35="Probable",0.8,IF(BI35="Casi seguro",1,))))))</f>
        <v>0.6</v>
      </c>
      <c r="BK35" s="36" t="str">
        <f>IFERROR(IF(AG35=5,"Moderado",IF(AG35=10,"Mayor",IF(AG35=20,"Catastrófico",0))),"")</f>
        <v>Catastrófico</v>
      </c>
      <c r="BL35" s="59">
        <f>IF(AH35="","",IF(AH35="Moderado",0.6,IF(AH35="Mayor",0.8,IF(AH35="Catastrófico",1,))))</f>
        <v>1</v>
      </c>
      <c r="BM35" s="36" t="str">
        <f>IF(OR(AND(KBI35="Rara vez",BK35="Moderado"),AND(BI35="Improbable",BK35="Moderado")),"Moderado",IF(OR(AND(BI35="Rara vez",BK35="Mayor"),AND(BI35="Improbable",BK35="Mayor"),AND(BI35="Posible",BK35="Moderado"),AND(BI35="Probable",BK35="Moderado")),"Alta",IF(OR(AND(BI35="Rara vez",BK35="Catastrófico"),AND(BI35="Improbable",BK35="Catastrófico"),AND(BI35="Posible",BK35="Catastrófico"),AND(BI35="Probable",BK35="Catastrófico"),AND(BI35="Casi seguro",BK35="Catastrófico"),AND(BI35="Posible",BK35="Moderado"),AND(BI35="Probable",BK35="Moderado"),AND(BI35="Casi seguro",BK35="Moderado"),AND(BI35="Posible",BK35="Mayor"),AND(BI35="Probable",BK35="Mayor"),AND(BI35="Casi seguro",BK35="Mayor")),"Extremo",)))</f>
        <v>Extremo</v>
      </c>
      <c r="BN35" s="116" t="s">
        <v>93</v>
      </c>
      <c r="BO35" s="117" t="s">
        <v>217</v>
      </c>
      <c r="BP35" s="118" t="s">
        <v>218</v>
      </c>
      <c r="BQ35" s="118" t="s">
        <v>219</v>
      </c>
      <c r="BR35" s="118" t="s">
        <v>220</v>
      </c>
      <c r="BS35" s="118" t="s">
        <v>221</v>
      </c>
      <c r="BT35" s="119">
        <v>44985</v>
      </c>
      <c r="BU35" s="119">
        <v>45291</v>
      </c>
      <c r="BV35" s="120">
        <v>4447</v>
      </c>
      <c r="BW35" s="70"/>
      <c r="BX35" s="7"/>
      <c r="BY35" s="7"/>
      <c r="BZ35" s="7"/>
      <c r="CA35" s="7"/>
      <c r="CB35" s="7"/>
      <c r="CC35" s="7"/>
      <c r="CD35" s="7"/>
      <c r="CE35" s="7"/>
      <c r="CF35" s="7"/>
      <c r="CG35" s="7"/>
      <c r="CH35" s="7"/>
      <c r="CI35" s="7"/>
      <c r="CJ35" s="7"/>
      <c r="CK35" s="7"/>
      <c r="CL35" s="7"/>
      <c r="CM35" s="7"/>
      <c r="CN35" s="7"/>
      <c r="CO35" s="7"/>
      <c r="CP35" s="7"/>
      <c r="CQ35" s="7"/>
    </row>
    <row r="36" spans="1:95" ht="78.75" customHeight="1">
      <c r="A36" s="72"/>
      <c r="B36" s="73"/>
      <c r="C36" s="73"/>
      <c r="D36" s="73"/>
      <c r="E36" s="121"/>
      <c r="F36" s="122"/>
      <c r="G36" s="73"/>
      <c r="H36" s="73"/>
      <c r="I36" s="123" t="s">
        <v>222</v>
      </c>
      <c r="J36" s="72"/>
      <c r="K36" s="72"/>
      <c r="L36" s="124"/>
      <c r="M36" s="125"/>
      <c r="N36" s="124"/>
      <c r="O36" s="124"/>
      <c r="P36" s="124"/>
      <c r="Q36" s="124"/>
      <c r="R36" s="124"/>
      <c r="S36" s="124"/>
      <c r="T36" s="124"/>
      <c r="U36" s="124"/>
      <c r="V36" s="124"/>
      <c r="W36" s="124"/>
      <c r="X36" s="124"/>
      <c r="Y36" s="124"/>
      <c r="Z36" s="124"/>
      <c r="AA36" s="124"/>
      <c r="AB36" s="124"/>
      <c r="AC36" s="124"/>
      <c r="AD36" s="124"/>
      <c r="AE36" s="124"/>
      <c r="AF36" s="72"/>
      <c r="AG36" s="61">
        <f t="shared" si="0"/>
        <v>5</v>
      </c>
      <c r="AH36" s="72"/>
      <c r="AI36" s="124"/>
      <c r="AJ36" s="72"/>
      <c r="AK36" s="115">
        <v>2</v>
      </c>
      <c r="AL36" s="91" t="s">
        <v>135</v>
      </c>
      <c r="AM36" s="64"/>
      <c r="AN36" s="64" t="str">
        <f t="shared" si="1"/>
        <v/>
      </c>
      <c r="AO36" s="64"/>
      <c r="AP36" s="64" t="str">
        <f t="shared" si="2"/>
        <v/>
      </c>
      <c r="AQ36" s="64"/>
      <c r="AR36" s="64" t="str">
        <f t="shared" si="3"/>
        <v/>
      </c>
      <c r="AS36" s="64"/>
      <c r="AT36" s="64" t="str">
        <f t="shared" si="4"/>
        <v/>
      </c>
      <c r="AU36" s="64"/>
      <c r="AV36" s="64" t="str">
        <f t="shared" si="5"/>
        <v/>
      </c>
      <c r="AW36" s="64"/>
      <c r="AX36" s="64" t="str">
        <f t="shared" si="6"/>
        <v/>
      </c>
      <c r="AY36" s="64"/>
      <c r="AZ36" s="64" t="str">
        <f t="shared" si="7"/>
        <v/>
      </c>
      <c r="BA36" s="65"/>
      <c r="BB36" s="64"/>
      <c r="BC36" s="64"/>
      <c r="BD36" s="64"/>
      <c r="BE36" s="66"/>
      <c r="BF36" s="72"/>
      <c r="BG36" s="72"/>
      <c r="BH36" s="72"/>
      <c r="BI36" s="72"/>
      <c r="BJ36" s="72"/>
      <c r="BK36" s="72"/>
      <c r="BL36" s="72"/>
      <c r="BM36" s="72"/>
      <c r="BN36" s="116"/>
      <c r="BO36" s="118"/>
      <c r="BP36" s="118"/>
      <c r="BQ36" s="118"/>
      <c r="BR36" s="118"/>
      <c r="BS36" s="118"/>
      <c r="BT36" s="119"/>
      <c r="BU36" s="119"/>
      <c r="BV36" s="120"/>
      <c r="BW36" s="70"/>
      <c r="BX36" s="7"/>
      <c r="BY36" s="7"/>
      <c r="BZ36" s="7"/>
      <c r="CA36" s="7"/>
      <c r="CB36" s="7"/>
      <c r="CC36" s="7"/>
      <c r="CD36" s="7"/>
      <c r="CE36" s="7"/>
      <c r="CF36" s="7"/>
      <c r="CG36" s="7"/>
      <c r="CH36" s="7"/>
      <c r="CI36" s="7"/>
      <c r="CJ36" s="7"/>
      <c r="CK36" s="7"/>
      <c r="CL36" s="7"/>
      <c r="CM36" s="7"/>
      <c r="CN36" s="7"/>
      <c r="CO36" s="7"/>
      <c r="CP36" s="7"/>
      <c r="CQ36" s="7"/>
    </row>
    <row r="37" spans="1:95" ht="78.75" customHeight="1">
      <c r="A37" s="72"/>
      <c r="B37" s="73"/>
      <c r="C37" s="73"/>
      <c r="D37" s="73"/>
      <c r="E37" s="121"/>
      <c r="F37" s="74"/>
      <c r="G37" s="73"/>
      <c r="H37" s="73"/>
      <c r="I37" s="58" t="s">
        <v>195</v>
      </c>
      <c r="J37" s="72"/>
      <c r="K37" s="72"/>
      <c r="L37" s="124"/>
      <c r="M37" s="125"/>
      <c r="N37" s="124"/>
      <c r="O37" s="124"/>
      <c r="P37" s="124"/>
      <c r="Q37" s="124"/>
      <c r="R37" s="124"/>
      <c r="S37" s="124"/>
      <c r="T37" s="124"/>
      <c r="U37" s="124"/>
      <c r="V37" s="124"/>
      <c r="W37" s="124"/>
      <c r="X37" s="124"/>
      <c r="Y37" s="124"/>
      <c r="Z37" s="124"/>
      <c r="AA37" s="124"/>
      <c r="AB37" s="124"/>
      <c r="AC37" s="124"/>
      <c r="AD37" s="124"/>
      <c r="AE37" s="124"/>
      <c r="AF37" s="72"/>
      <c r="AG37" s="61">
        <f t="shared" si="0"/>
        <v>5</v>
      </c>
      <c r="AH37" s="72"/>
      <c r="AI37" s="124"/>
      <c r="AJ37" s="72"/>
      <c r="AK37" s="115">
        <v>3</v>
      </c>
      <c r="AL37" s="91" t="s">
        <v>135</v>
      </c>
      <c r="AM37" s="64"/>
      <c r="AN37" s="64" t="str">
        <f t="shared" si="1"/>
        <v/>
      </c>
      <c r="AO37" s="64"/>
      <c r="AP37" s="64" t="str">
        <f t="shared" si="2"/>
        <v/>
      </c>
      <c r="AQ37" s="64"/>
      <c r="AR37" s="64" t="str">
        <f t="shared" si="3"/>
        <v/>
      </c>
      <c r="AS37" s="64"/>
      <c r="AT37" s="64" t="str">
        <f t="shared" si="4"/>
        <v/>
      </c>
      <c r="AU37" s="64"/>
      <c r="AV37" s="64" t="str">
        <f t="shared" si="5"/>
        <v/>
      </c>
      <c r="AW37" s="64"/>
      <c r="AX37" s="64" t="str">
        <f t="shared" si="6"/>
        <v/>
      </c>
      <c r="AY37" s="64"/>
      <c r="AZ37" s="64" t="str">
        <f t="shared" si="7"/>
        <v/>
      </c>
      <c r="BA37" s="65"/>
      <c r="BB37" s="64"/>
      <c r="BC37" s="64"/>
      <c r="BD37" s="64"/>
      <c r="BE37" s="66"/>
      <c r="BF37" s="72"/>
      <c r="BG37" s="72"/>
      <c r="BH37" s="72"/>
      <c r="BI37" s="72"/>
      <c r="BJ37" s="72"/>
      <c r="BK37" s="72"/>
      <c r="BL37" s="72"/>
      <c r="BM37" s="72"/>
      <c r="BN37" s="66"/>
      <c r="BO37" s="62"/>
      <c r="BP37" s="62"/>
      <c r="BQ37" s="62"/>
      <c r="BR37" s="62"/>
      <c r="BS37" s="62"/>
      <c r="BT37" s="62"/>
      <c r="BU37" s="62"/>
      <c r="BV37" s="70"/>
      <c r="BW37" s="70"/>
      <c r="BX37" s="7"/>
      <c r="BY37" s="7"/>
      <c r="BZ37" s="7"/>
      <c r="CA37" s="7"/>
      <c r="CB37" s="7"/>
      <c r="CC37" s="7"/>
      <c r="CD37" s="7"/>
      <c r="CE37" s="7"/>
      <c r="CF37" s="7"/>
      <c r="CG37" s="7"/>
      <c r="CH37" s="7"/>
      <c r="CI37" s="7"/>
      <c r="CJ37" s="7"/>
      <c r="CK37" s="7"/>
      <c r="CL37" s="7"/>
      <c r="CM37" s="7"/>
      <c r="CN37" s="7"/>
      <c r="CO37" s="7"/>
      <c r="CP37" s="7"/>
      <c r="CQ37" s="7"/>
    </row>
    <row r="38" spans="1:95" ht="78.75" customHeight="1">
      <c r="A38" s="72"/>
      <c r="B38" s="73"/>
      <c r="C38" s="73"/>
      <c r="D38" s="73"/>
      <c r="E38" s="126"/>
      <c r="F38" s="74"/>
      <c r="G38" s="73"/>
      <c r="H38" s="73"/>
      <c r="I38" s="58" t="s">
        <v>81</v>
      </c>
      <c r="J38" s="72"/>
      <c r="K38" s="72"/>
      <c r="L38" s="124"/>
      <c r="M38" s="125"/>
      <c r="N38" s="124"/>
      <c r="O38" s="124"/>
      <c r="P38" s="124"/>
      <c r="Q38" s="124"/>
      <c r="R38" s="124"/>
      <c r="S38" s="124"/>
      <c r="T38" s="124"/>
      <c r="U38" s="124"/>
      <c r="V38" s="124"/>
      <c r="W38" s="124"/>
      <c r="X38" s="124"/>
      <c r="Y38" s="124"/>
      <c r="Z38" s="124"/>
      <c r="AA38" s="124"/>
      <c r="AB38" s="124"/>
      <c r="AC38" s="124"/>
      <c r="AD38" s="124"/>
      <c r="AE38" s="124"/>
      <c r="AF38" s="72"/>
      <c r="AG38" s="61">
        <f t="shared" si="0"/>
        <v>5</v>
      </c>
      <c r="AH38" s="72"/>
      <c r="AI38" s="124"/>
      <c r="AJ38" s="72"/>
      <c r="AK38" s="115">
        <v>4</v>
      </c>
      <c r="AL38" s="91" t="s">
        <v>135</v>
      </c>
      <c r="AM38" s="64"/>
      <c r="AN38" s="64" t="str">
        <f t="shared" si="1"/>
        <v/>
      </c>
      <c r="AO38" s="64"/>
      <c r="AP38" s="64" t="str">
        <f t="shared" si="2"/>
        <v/>
      </c>
      <c r="AQ38" s="64"/>
      <c r="AR38" s="64" t="str">
        <f t="shared" si="3"/>
        <v/>
      </c>
      <c r="AS38" s="64"/>
      <c r="AT38" s="64" t="str">
        <f t="shared" si="4"/>
        <v/>
      </c>
      <c r="AU38" s="64"/>
      <c r="AV38" s="64" t="str">
        <f t="shared" si="5"/>
        <v/>
      </c>
      <c r="AW38" s="64"/>
      <c r="AX38" s="64" t="str">
        <f t="shared" si="6"/>
        <v/>
      </c>
      <c r="AY38" s="64"/>
      <c r="AZ38" s="64" t="str">
        <f t="shared" si="7"/>
        <v/>
      </c>
      <c r="BA38" s="65"/>
      <c r="BB38" s="64"/>
      <c r="BC38" s="64"/>
      <c r="BD38" s="64"/>
      <c r="BE38" s="66"/>
      <c r="BF38" s="72"/>
      <c r="BG38" s="72"/>
      <c r="BH38" s="72"/>
      <c r="BI38" s="72"/>
      <c r="BJ38" s="72"/>
      <c r="BK38" s="72"/>
      <c r="BL38" s="72"/>
      <c r="BM38" s="72"/>
      <c r="BN38" s="66"/>
      <c r="BO38" s="62"/>
      <c r="BP38" s="62"/>
      <c r="BQ38" s="62"/>
      <c r="BR38" s="62"/>
      <c r="BS38" s="62"/>
      <c r="BT38" s="62"/>
      <c r="BU38" s="62"/>
      <c r="BV38" s="70"/>
      <c r="BW38" s="70"/>
      <c r="BX38" s="7"/>
      <c r="BY38" s="7"/>
      <c r="BZ38" s="7"/>
      <c r="CA38" s="7"/>
      <c r="CB38" s="7"/>
      <c r="CC38" s="7"/>
      <c r="CD38" s="7"/>
      <c r="CE38" s="7"/>
      <c r="CF38" s="7"/>
      <c r="CG38" s="7"/>
      <c r="CH38" s="7"/>
      <c r="CI38" s="7"/>
      <c r="CJ38" s="7"/>
      <c r="CK38" s="7"/>
      <c r="CL38" s="7"/>
      <c r="CM38" s="7"/>
      <c r="CN38" s="7"/>
      <c r="CO38" s="7"/>
      <c r="CP38" s="7"/>
      <c r="CQ38" s="7"/>
    </row>
    <row r="39" spans="1:95" ht="78.75" customHeight="1">
      <c r="A39" s="72"/>
      <c r="B39" s="73"/>
      <c r="C39" s="73"/>
      <c r="D39" s="73"/>
      <c r="E39" s="74"/>
      <c r="F39" s="74"/>
      <c r="G39" s="73"/>
      <c r="H39" s="73"/>
      <c r="I39" s="58" t="s">
        <v>99</v>
      </c>
      <c r="J39" s="72"/>
      <c r="K39" s="72"/>
      <c r="L39" s="124"/>
      <c r="M39" s="125"/>
      <c r="N39" s="124"/>
      <c r="O39" s="124"/>
      <c r="P39" s="124"/>
      <c r="Q39" s="124"/>
      <c r="R39" s="124"/>
      <c r="S39" s="124"/>
      <c r="T39" s="124"/>
      <c r="U39" s="124"/>
      <c r="V39" s="124"/>
      <c r="W39" s="124"/>
      <c r="X39" s="124"/>
      <c r="Y39" s="124"/>
      <c r="Z39" s="124"/>
      <c r="AA39" s="124"/>
      <c r="AB39" s="124"/>
      <c r="AC39" s="124"/>
      <c r="AD39" s="124"/>
      <c r="AE39" s="124"/>
      <c r="AF39" s="72"/>
      <c r="AG39" s="61"/>
      <c r="AH39" s="72"/>
      <c r="AI39" s="124"/>
      <c r="AJ39" s="72"/>
      <c r="AK39" s="115">
        <v>5</v>
      </c>
      <c r="AL39" s="91" t="s">
        <v>135</v>
      </c>
      <c r="AM39" s="64"/>
      <c r="AN39" s="64" t="str">
        <f t="shared" si="1"/>
        <v/>
      </c>
      <c r="AO39" s="64"/>
      <c r="AP39" s="64" t="str">
        <f t="shared" si="2"/>
        <v/>
      </c>
      <c r="AQ39" s="64"/>
      <c r="AR39" s="64" t="str">
        <f t="shared" si="3"/>
        <v/>
      </c>
      <c r="AS39" s="64"/>
      <c r="AT39" s="64" t="str">
        <f t="shared" si="4"/>
        <v/>
      </c>
      <c r="AU39" s="64"/>
      <c r="AV39" s="64" t="str">
        <f t="shared" si="5"/>
        <v/>
      </c>
      <c r="AW39" s="64"/>
      <c r="AX39" s="64" t="str">
        <f t="shared" si="6"/>
        <v/>
      </c>
      <c r="AY39" s="64"/>
      <c r="AZ39" s="64" t="str">
        <f t="shared" si="7"/>
        <v/>
      </c>
      <c r="BA39" s="65"/>
      <c r="BB39" s="64"/>
      <c r="BC39" s="64"/>
      <c r="BD39" s="64"/>
      <c r="BE39" s="66"/>
      <c r="BF39" s="72"/>
      <c r="BG39" s="72"/>
      <c r="BH39" s="72"/>
      <c r="BI39" s="72"/>
      <c r="BJ39" s="72"/>
      <c r="BK39" s="72"/>
      <c r="BL39" s="72"/>
      <c r="BM39" s="72"/>
      <c r="BN39" s="66"/>
      <c r="BO39" s="62"/>
      <c r="BP39" s="62"/>
      <c r="BQ39" s="62"/>
      <c r="BR39" s="62"/>
      <c r="BS39" s="62"/>
      <c r="BT39" s="62"/>
      <c r="BU39" s="62"/>
      <c r="BV39" s="70"/>
      <c r="BW39" s="70"/>
      <c r="BX39" s="7"/>
      <c r="BY39" s="7"/>
      <c r="BZ39" s="7"/>
      <c r="CA39" s="7"/>
      <c r="CB39" s="7"/>
      <c r="CC39" s="7"/>
      <c r="CD39" s="7"/>
      <c r="CE39" s="7"/>
      <c r="CF39" s="7"/>
      <c r="CG39" s="7"/>
      <c r="CH39" s="7"/>
      <c r="CI39" s="7"/>
      <c r="CJ39" s="7"/>
      <c r="CK39" s="7"/>
      <c r="CL39" s="7"/>
      <c r="CM39" s="7"/>
      <c r="CN39" s="7"/>
      <c r="CO39" s="7"/>
      <c r="CP39" s="7"/>
      <c r="CQ39" s="7"/>
    </row>
    <row r="40" spans="1:95" ht="78.75" customHeight="1">
      <c r="A40" s="54">
        <v>9</v>
      </c>
      <c r="B40" s="55" t="s">
        <v>223</v>
      </c>
      <c r="C40" s="55" t="s">
        <v>224</v>
      </c>
      <c r="D40" s="55" t="s">
        <v>225</v>
      </c>
      <c r="E40" s="127"/>
      <c r="F40" s="128" t="s">
        <v>226</v>
      </c>
      <c r="G40" s="129" t="s">
        <v>227</v>
      </c>
      <c r="H40" s="55" t="s">
        <v>80</v>
      </c>
      <c r="I40" s="76" t="s">
        <v>81</v>
      </c>
      <c r="J40" s="54">
        <v>2</v>
      </c>
      <c r="K40" s="27" t="str">
        <f>IF(J40&lt;=0,"",IF(J40=1,"Rara vez",IF(J40=2,"Improbable",IF(J40=3,"Posible",IF(J40=4,"Probable",IF(J40=5,"Casi Seguro"))))))</f>
        <v>Improbable</v>
      </c>
      <c r="L40" s="59">
        <f>IF(K40="","",IF(K40="Rara vez",0.2,IF(K40="Improbable",0.4,IF(K40="Posible",0.6,IF(K40="Probable",0.8,IF(K40="Casi seguro",1,))))))</f>
        <v>0.4</v>
      </c>
      <c r="M40" s="59" t="s">
        <v>82</v>
      </c>
      <c r="N40" s="59" t="s">
        <v>82</v>
      </c>
      <c r="O40" s="59" t="s">
        <v>82</v>
      </c>
      <c r="P40" s="59" t="s">
        <v>82</v>
      </c>
      <c r="Q40" s="59" t="s">
        <v>82</v>
      </c>
      <c r="R40" s="59" t="s">
        <v>83</v>
      </c>
      <c r="S40" s="59" t="s">
        <v>82</v>
      </c>
      <c r="T40" s="59" t="s">
        <v>83</v>
      </c>
      <c r="U40" s="59" t="s">
        <v>82</v>
      </c>
      <c r="V40" s="59" t="s">
        <v>82</v>
      </c>
      <c r="W40" s="59" t="s">
        <v>82</v>
      </c>
      <c r="X40" s="59" t="s">
        <v>82</v>
      </c>
      <c r="Y40" s="59" t="s">
        <v>83</v>
      </c>
      <c r="Z40" s="59" t="s">
        <v>82</v>
      </c>
      <c r="AA40" s="59" t="s">
        <v>82</v>
      </c>
      <c r="AB40" s="59" t="s">
        <v>83</v>
      </c>
      <c r="AC40" s="59" t="s">
        <v>82</v>
      </c>
      <c r="AD40" s="59" t="s">
        <v>83</v>
      </c>
      <c r="AE40" s="59" t="s">
        <v>83</v>
      </c>
      <c r="AF40" s="60">
        <f>IF(AB40="Si","19",COUNTIF(M40:AE41,"si"))</f>
        <v>13</v>
      </c>
      <c r="AG40" s="61">
        <f t="shared" ref="AG40:AG65" si="20">VALUE(IF(AF40&lt;=5,5,IF(AND(AF40&gt;5,AF40&lt;=11),10,IF(AF40&gt;11,20,0))))</f>
        <v>20</v>
      </c>
      <c r="AH40" s="27" t="str">
        <f>IF(AG40=5,"Moderado",IF(AG40=10,"Mayor",IF(AG40=20,"Catastrófico",0)))</f>
        <v>Catastrófico</v>
      </c>
      <c r="AI40" s="59">
        <f>IF(AH40="","",IF(AH40="Leve",0.2,IF(AH40="Menor",0.4,IF(AH40="Moderado",0.6,IF(AH40="Mayor",0.8,IF(AH40="Catastrófico",1,))))))</f>
        <v>1</v>
      </c>
      <c r="AJ40" s="27" t="str">
        <f>IF(OR(AND(K40="Rara vez",AH40="Moderado"),AND(K40="Improbable",AH40="Moderado")),"Moderado",IF(OR(AND(K40="Rara vez",AH40="Mayor"),AND(K40="Improbable",AH40="Mayor"),AND(K40="Posible",AH40="Moderado"),AND(K40="Probable",AH40="Moderado")),"Alta",IF(OR(AND(K40="Rara vez",AH40="Catastrófico"),AND(K40="Improbable",AH40="Catastrófico"),AND(K40="Posible",AH40="Catastrófico"),AND(K40="Probable",AH40="Catastrófico"),AND(K40="Casi seguro",AH40="Catastrófico"),AND(K40="Posible",AH40="Moderado"),AND(K40="Probable",AH40="Moderado"),AND(K40="Casi seguro",AH40="Moderado"),AND(K40="Posible",AH40="Mayor"),AND(K40="Probable",AH40="Mayor"),AND(K40="Casi seguro",AH40="Mayor")),"Extremo",)))</f>
        <v>Extremo</v>
      </c>
      <c r="AK40" s="62">
        <v>1</v>
      </c>
      <c r="AL40" s="91" t="s">
        <v>228</v>
      </c>
      <c r="AM40" s="64" t="s">
        <v>85</v>
      </c>
      <c r="AN40" s="64">
        <f t="shared" si="1"/>
        <v>15</v>
      </c>
      <c r="AO40" s="64" t="s">
        <v>86</v>
      </c>
      <c r="AP40" s="64">
        <f t="shared" si="2"/>
        <v>15</v>
      </c>
      <c r="AQ40" s="64" t="s">
        <v>87</v>
      </c>
      <c r="AR40" s="64">
        <f t="shared" si="3"/>
        <v>15</v>
      </c>
      <c r="AS40" s="64" t="s">
        <v>114</v>
      </c>
      <c r="AT40" s="64">
        <f t="shared" si="4"/>
        <v>15</v>
      </c>
      <c r="AU40" s="64" t="s">
        <v>89</v>
      </c>
      <c r="AV40" s="64">
        <f t="shared" si="5"/>
        <v>15</v>
      </c>
      <c r="AW40" s="64" t="s">
        <v>90</v>
      </c>
      <c r="AX40" s="64">
        <f t="shared" si="6"/>
        <v>15</v>
      </c>
      <c r="AY40" s="64" t="s">
        <v>91</v>
      </c>
      <c r="AZ40" s="64">
        <f t="shared" si="7"/>
        <v>15</v>
      </c>
      <c r="BA40" s="65">
        <f t="shared" ref="BA40:BA43" si="21">SUM(AN40,AP40,AR40,AT40,AV40,AX40,AZ40)</f>
        <v>105</v>
      </c>
      <c r="BB40" s="64" t="str">
        <f t="shared" ref="BB40:BB43" si="22">IF(BA40&gt;=96,"Fuerte",IF(AND(BA40&gt;=86, BA40&lt;96),"Moderado",IF(BA40&lt;86,"Débil")))</f>
        <v>Fuerte</v>
      </c>
      <c r="BC40" s="64" t="s">
        <v>92</v>
      </c>
      <c r="BD40" s="64">
        <f t="shared" ref="BD40:BD43" si="23">VALUE(IF(OR(AND(BB40="Fuerte",BC40="Fuerte")),"100",IF(OR(AND(BB40="Fuerte",BC40="Moderado"),AND(BB40="Moderado",BC40="Fuerte"),AND(BB40="Moderado",BC40="Moderado")),"50",IF(OR(AND(BB40="Fuerte",BC40="Débil"),AND(BB40="Moderado",BC40="Débil"),AND(BB40="Débil",BC40="Fuerte"),AND(BB40="Débil",BC40="Moderado"),AND(BB40="Débil",BC40="Débil")),"0",))))</f>
        <v>100</v>
      </c>
      <c r="BE40" s="66" t="str">
        <f t="shared" ref="BE40:BE43" si="24">IF(BD40=100,"Fuerte",IF(BD40=50,"Moderado",IF(BD40=0,"Débil")))</f>
        <v>Fuerte</v>
      </c>
      <c r="BF40" s="67">
        <f>AVERAGE(BD40:BD45)</f>
        <v>100</v>
      </c>
      <c r="BG40" s="67" t="str">
        <f>IF(BF40=100,"Fuerte",IF(AND(BF40&lt;=99, BF40&gt;=50),"Moderado",IF(BF40&lt;50,"Débil")))</f>
        <v>Fuerte</v>
      </c>
      <c r="BH40" s="36">
        <f>IF(BG40="Fuerte",(J40-2),IF(BG40="Moderado",(J40-1), IF(BG40="Débil",((J40-0)))))</f>
        <v>0</v>
      </c>
      <c r="BI40" s="36" t="str">
        <f>IF(BH40&lt;=0,"Rara vez",IF(BH40=1,"Rara vez",IF(BH40=2,"Improbable",IF(BH40=3,"Posible",IF(BH40=4,"Probable",IF(BH40=5,"Casi Seguro"))))))</f>
        <v>Rara vez</v>
      </c>
      <c r="BJ40" s="59">
        <f>IF(BI40="","",IF(BI40="Rara vez",0.2,IF(BI40="Improbable",0.4,IF(BI40="Posible",0.6,IF(BI40="Probable",0.8,IF(BI40="Casi seguro",1,))))))</f>
        <v>0.2</v>
      </c>
      <c r="BK40" s="36" t="str">
        <f>IFERROR(IF(AG40=5,"Moderado",IF(AG40=10,"Mayor",IF(AG40=20,"Catastrófico",0))),"")</f>
        <v>Catastrófico</v>
      </c>
      <c r="BL40" s="59">
        <f>IF(AH40="","",IF(AH40="Moderado",0.6,IF(AH40="Mayor",0.8,IF(AH40="Catastrófico",1,))))</f>
        <v>1</v>
      </c>
      <c r="BM40" s="130" t="str">
        <f>IF(OR(AND(KBI40="Rara vez",BK40="Moderado"),AND(BI40="Improbable",BK40="Moderado")),"Moderado",IF(OR(AND(BI40="Rara vez",BK40="Mayor"),AND(BI40="Improbable",BK40="Mayor"),AND(BI40="Posible",BK40="Moderado"),AND(BI40="Probable",BK40="Moderado")),"Alta",IF(OR(AND(BI40="Rara vez",BK40="Catastrófico"),AND(BI40="Improbable",BK40="Catastrófico"),AND(BI40="Posible",BK40="Catastrófico"),AND(BI40="Probable",BK40="Catastrófico"),AND(BI40="Casi seguro",BK40="Catastrófico"),AND(BI40="Posible",BK40="Moderado"),AND(BI40="Probable",BK40="Moderado"),AND(BI40="Casi seguro",BK40="Moderado"),AND(BI40="Posible",BK40="Mayor"),AND(BI40="Probable",BK40="Mayor"),AND(BI40="Casi seguro",BK40="Mayor")),"Extremo",)))</f>
        <v>Extremo</v>
      </c>
      <c r="BN40" s="66" t="s">
        <v>93</v>
      </c>
      <c r="BO40" s="131" t="s">
        <v>229</v>
      </c>
      <c r="BP40" s="132" t="s">
        <v>230</v>
      </c>
      <c r="BQ40" s="132" t="s">
        <v>231</v>
      </c>
      <c r="BR40" s="132" t="s">
        <v>232</v>
      </c>
      <c r="BS40" s="132" t="s">
        <v>233</v>
      </c>
      <c r="BT40" s="133">
        <v>44987</v>
      </c>
      <c r="BU40" s="133">
        <v>45260</v>
      </c>
      <c r="BV40" s="134">
        <v>4454</v>
      </c>
      <c r="BW40" s="62"/>
      <c r="BX40" s="7"/>
      <c r="BY40" s="7"/>
      <c r="BZ40" s="7"/>
      <c r="CA40" s="7"/>
      <c r="CB40" s="7"/>
      <c r="CC40" s="7"/>
      <c r="CD40" s="7"/>
      <c r="CE40" s="7"/>
      <c r="CF40" s="7"/>
      <c r="CG40" s="7"/>
      <c r="CH40" s="7"/>
      <c r="CI40" s="7"/>
      <c r="CJ40" s="7"/>
      <c r="CK40" s="7"/>
      <c r="CL40" s="7"/>
      <c r="CM40" s="7"/>
      <c r="CN40" s="7"/>
      <c r="CO40" s="7"/>
      <c r="CP40" s="7"/>
      <c r="CQ40" s="7"/>
    </row>
    <row r="41" spans="1:95" ht="78.75" customHeight="1">
      <c r="A41" s="72"/>
      <c r="B41" s="73"/>
      <c r="C41" s="73"/>
      <c r="D41" s="73"/>
      <c r="E41" s="135" t="s">
        <v>234</v>
      </c>
      <c r="F41" s="136"/>
      <c r="G41" s="73"/>
      <c r="H41" s="73"/>
      <c r="I41" s="76" t="s">
        <v>99</v>
      </c>
      <c r="J41" s="72"/>
      <c r="K41" s="72"/>
      <c r="L41" s="72"/>
      <c r="M41" s="72"/>
      <c r="N41" s="72"/>
      <c r="O41" s="72"/>
      <c r="P41" s="72"/>
      <c r="Q41" s="72"/>
      <c r="R41" s="72"/>
      <c r="S41" s="72"/>
      <c r="T41" s="72"/>
      <c r="U41" s="72"/>
      <c r="V41" s="72"/>
      <c r="W41" s="72"/>
      <c r="X41" s="72"/>
      <c r="Y41" s="72"/>
      <c r="Z41" s="72"/>
      <c r="AA41" s="72"/>
      <c r="AB41" s="72"/>
      <c r="AC41" s="72"/>
      <c r="AD41" s="72"/>
      <c r="AE41" s="72"/>
      <c r="AF41" s="72"/>
      <c r="AG41" s="61">
        <f t="shared" si="20"/>
        <v>5</v>
      </c>
      <c r="AH41" s="72"/>
      <c r="AI41" s="72"/>
      <c r="AJ41" s="72"/>
      <c r="AK41" s="62">
        <v>2</v>
      </c>
      <c r="AL41" s="137"/>
      <c r="AM41" s="64"/>
      <c r="AN41" s="64"/>
      <c r="AO41" s="64"/>
      <c r="AP41" s="64"/>
      <c r="AQ41" s="64"/>
      <c r="AR41" s="64"/>
      <c r="AS41" s="64"/>
      <c r="AT41" s="64"/>
      <c r="AU41" s="64"/>
      <c r="AV41" s="64"/>
      <c r="AW41" s="64"/>
      <c r="AX41" s="64"/>
      <c r="AY41" s="64"/>
      <c r="AZ41" s="64"/>
      <c r="BA41" s="65"/>
      <c r="BB41" s="64"/>
      <c r="BC41" s="64"/>
      <c r="BD41" s="64"/>
      <c r="BE41" s="66"/>
      <c r="BF41" s="72"/>
      <c r="BG41" s="72"/>
      <c r="BH41" s="72"/>
      <c r="BI41" s="72"/>
      <c r="BJ41" s="72"/>
      <c r="BK41" s="72"/>
      <c r="BL41" s="72"/>
      <c r="BM41" s="72"/>
      <c r="BN41" s="66" t="s">
        <v>93</v>
      </c>
      <c r="BO41" s="131" t="s">
        <v>235</v>
      </c>
      <c r="BP41" s="132" t="s">
        <v>230</v>
      </c>
      <c r="BQ41" s="132" t="s">
        <v>231</v>
      </c>
      <c r="BR41" s="132" t="s">
        <v>232</v>
      </c>
      <c r="BS41" s="132" t="s">
        <v>233</v>
      </c>
      <c r="BT41" s="133">
        <v>44987</v>
      </c>
      <c r="BU41" s="133">
        <v>45260</v>
      </c>
      <c r="BV41" s="134">
        <v>4454</v>
      </c>
      <c r="BW41" s="62"/>
      <c r="BX41" s="7"/>
      <c r="BY41" s="7"/>
      <c r="BZ41" s="7"/>
      <c r="CA41" s="7"/>
      <c r="CB41" s="7"/>
      <c r="CC41" s="7"/>
      <c r="CD41" s="7"/>
      <c r="CE41" s="7"/>
      <c r="CF41" s="7"/>
      <c r="CG41" s="7"/>
      <c r="CH41" s="7"/>
      <c r="CI41" s="7"/>
      <c r="CJ41" s="7"/>
      <c r="CK41" s="7"/>
      <c r="CL41" s="7"/>
      <c r="CM41" s="7"/>
      <c r="CN41" s="7"/>
      <c r="CO41" s="7"/>
      <c r="CP41" s="7"/>
      <c r="CQ41" s="7"/>
    </row>
    <row r="42" spans="1:95" ht="78.75" customHeight="1">
      <c r="A42" s="72"/>
      <c r="B42" s="73"/>
      <c r="C42" s="73"/>
      <c r="D42" s="73"/>
      <c r="E42" s="135" t="s">
        <v>236</v>
      </c>
      <c r="F42" s="135" t="s">
        <v>237</v>
      </c>
      <c r="G42" s="73"/>
      <c r="H42" s="73"/>
      <c r="I42" s="76" t="s">
        <v>104</v>
      </c>
      <c r="J42" s="72"/>
      <c r="K42" s="72"/>
      <c r="L42" s="72"/>
      <c r="M42" s="72"/>
      <c r="N42" s="72"/>
      <c r="O42" s="72"/>
      <c r="P42" s="72"/>
      <c r="Q42" s="72"/>
      <c r="R42" s="72"/>
      <c r="S42" s="72"/>
      <c r="T42" s="72"/>
      <c r="U42" s="72"/>
      <c r="V42" s="72"/>
      <c r="W42" s="72"/>
      <c r="X42" s="72"/>
      <c r="Y42" s="72"/>
      <c r="Z42" s="72"/>
      <c r="AA42" s="72"/>
      <c r="AB42" s="72"/>
      <c r="AC42" s="72"/>
      <c r="AD42" s="72"/>
      <c r="AE42" s="72"/>
      <c r="AF42" s="72"/>
      <c r="AG42" s="61">
        <f t="shared" si="20"/>
        <v>5</v>
      </c>
      <c r="AH42" s="72"/>
      <c r="AI42" s="72"/>
      <c r="AJ42" s="72"/>
      <c r="AK42" s="62">
        <v>3</v>
      </c>
      <c r="AL42" s="91" t="s">
        <v>238</v>
      </c>
      <c r="AM42" s="64" t="s">
        <v>85</v>
      </c>
      <c r="AN42" s="64">
        <f t="shared" si="1"/>
        <v>15</v>
      </c>
      <c r="AO42" s="64" t="s">
        <v>86</v>
      </c>
      <c r="AP42" s="64">
        <f t="shared" si="2"/>
        <v>15</v>
      </c>
      <c r="AQ42" s="64" t="s">
        <v>87</v>
      </c>
      <c r="AR42" s="64">
        <f t="shared" si="3"/>
        <v>15</v>
      </c>
      <c r="AS42" s="64" t="s">
        <v>114</v>
      </c>
      <c r="AT42" s="64">
        <f t="shared" si="4"/>
        <v>15</v>
      </c>
      <c r="AU42" s="64" t="s">
        <v>89</v>
      </c>
      <c r="AV42" s="64">
        <f t="shared" si="5"/>
        <v>15</v>
      </c>
      <c r="AW42" s="64" t="s">
        <v>90</v>
      </c>
      <c r="AX42" s="64">
        <f t="shared" si="6"/>
        <v>15</v>
      </c>
      <c r="AY42" s="64" t="s">
        <v>91</v>
      </c>
      <c r="AZ42" s="64">
        <f t="shared" si="7"/>
        <v>15</v>
      </c>
      <c r="BA42" s="65">
        <f t="shared" si="21"/>
        <v>105</v>
      </c>
      <c r="BB42" s="64" t="str">
        <f t="shared" si="22"/>
        <v>Fuerte</v>
      </c>
      <c r="BC42" s="64" t="s">
        <v>92</v>
      </c>
      <c r="BD42" s="64">
        <f t="shared" si="23"/>
        <v>100</v>
      </c>
      <c r="BE42" s="66" t="str">
        <f t="shared" si="24"/>
        <v>Fuerte</v>
      </c>
      <c r="BF42" s="72"/>
      <c r="BG42" s="72"/>
      <c r="BH42" s="72"/>
      <c r="BI42" s="72"/>
      <c r="BJ42" s="72"/>
      <c r="BK42" s="72"/>
      <c r="BL42" s="72"/>
      <c r="BM42" s="72"/>
      <c r="BN42" s="66" t="s">
        <v>93</v>
      </c>
      <c r="BO42" s="138" t="s">
        <v>239</v>
      </c>
      <c r="BP42" s="132" t="s">
        <v>230</v>
      </c>
      <c r="BQ42" s="132" t="s">
        <v>240</v>
      </c>
      <c r="BR42" s="132" t="s">
        <v>232</v>
      </c>
      <c r="BS42" s="132" t="s">
        <v>233</v>
      </c>
      <c r="BT42" s="133">
        <v>44987</v>
      </c>
      <c r="BU42" s="133">
        <v>45260</v>
      </c>
      <c r="BV42" s="134">
        <v>4454</v>
      </c>
      <c r="BW42" s="62"/>
      <c r="BX42" s="7"/>
      <c r="BY42" s="7"/>
      <c r="BZ42" s="7"/>
      <c r="CA42" s="7"/>
      <c r="CB42" s="7"/>
      <c r="CC42" s="7"/>
      <c r="CD42" s="7"/>
      <c r="CE42" s="7"/>
      <c r="CF42" s="7"/>
      <c r="CG42" s="7"/>
      <c r="CH42" s="7"/>
      <c r="CI42" s="7"/>
      <c r="CJ42" s="7"/>
      <c r="CK42" s="7"/>
      <c r="CL42" s="7"/>
      <c r="CM42" s="7"/>
      <c r="CN42" s="7"/>
      <c r="CO42" s="7"/>
      <c r="CP42" s="7"/>
      <c r="CQ42" s="7"/>
    </row>
    <row r="43" spans="1:95" ht="78.75" customHeight="1">
      <c r="A43" s="72"/>
      <c r="B43" s="73"/>
      <c r="C43" s="73"/>
      <c r="D43" s="73"/>
      <c r="E43" s="139" t="s">
        <v>241</v>
      </c>
      <c r="F43" s="135" t="s">
        <v>242</v>
      </c>
      <c r="G43" s="73"/>
      <c r="H43" s="73"/>
      <c r="I43" s="76"/>
      <c r="J43" s="72"/>
      <c r="K43" s="72"/>
      <c r="L43" s="72"/>
      <c r="M43" s="72"/>
      <c r="N43" s="72"/>
      <c r="O43" s="72"/>
      <c r="P43" s="72"/>
      <c r="Q43" s="72"/>
      <c r="R43" s="72"/>
      <c r="S43" s="72"/>
      <c r="T43" s="72"/>
      <c r="U43" s="72"/>
      <c r="V43" s="72"/>
      <c r="W43" s="72"/>
      <c r="X43" s="72"/>
      <c r="Y43" s="72"/>
      <c r="Z43" s="72"/>
      <c r="AA43" s="72"/>
      <c r="AB43" s="72"/>
      <c r="AC43" s="72"/>
      <c r="AD43" s="72"/>
      <c r="AE43" s="72"/>
      <c r="AF43" s="72"/>
      <c r="AG43" s="61">
        <f t="shared" si="20"/>
        <v>5</v>
      </c>
      <c r="AH43" s="72"/>
      <c r="AI43" s="72"/>
      <c r="AJ43" s="72"/>
      <c r="AK43" s="62">
        <v>4</v>
      </c>
      <c r="AL43" s="91" t="s">
        <v>243</v>
      </c>
      <c r="AM43" s="64" t="s">
        <v>85</v>
      </c>
      <c r="AN43" s="64">
        <f t="shared" si="1"/>
        <v>15</v>
      </c>
      <c r="AO43" s="64" t="s">
        <v>86</v>
      </c>
      <c r="AP43" s="64">
        <f t="shared" si="2"/>
        <v>15</v>
      </c>
      <c r="AQ43" s="64" t="s">
        <v>87</v>
      </c>
      <c r="AR43" s="64">
        <f t="shared" si="3"/>
        <v>15</v>
      </c>
      <c r="AS43" s="64" t="s">
        <v>114</v>
      </c>
      <c r="AT43" s="64">
        <f t="shared" si="4"/>
        <v>15</v>
      </c>
      <c r="AU43" s="64" t="s">
        <v>89</v>
      </c>
      <c r="AV43" s="64">
        <f t="shared" si="5"/>
        <v>15</v>
      </c>
      <c r="AW43" s="64" t="s">
        <v>90</v>
      </c>
      <c r="AX43" s="64">
        <f t="shared" si="6"/>
        <v>15</v>
      </c>
      <c r="AY43" s="64" t="s">
        <v>91</v>
      </c>
      <c r="AZ43" s="64">
        <f t="shared" si="7"/>
        <v>15</v>
      </c>
      <c r="BA43" s="65">
        <f t="shared" si="21"/>
        <v>105</v>
      </c>
      <c r="BB43" s="64" t="str">
        <f t="shared" si="22"/>
        <v>Fuerte</v>
      </c>
      <c r="BC43" s="64" t="s">
        <v>92</v>
      </c>
      <c r="BD43" s="64">
        <f t="shared" si="23"/>
        <v>100</v>
      </c>
      <c r="BE43" s="66" t="str">
        <f t="shared" si="24"/>
        <v>Fuerte</v>
      </c>
      <c r="BF43" s="72"/>
      <c r="BG43" s="72"/>
      <c r="BH43" s="72"/>
      <c r="BI43" s="72"/>
      <c r="BJ43" s="72"/>
      <c r="BK43" s="72"/>
      <c r="BL43" s="72"/>
      <c r="BM43" s="72"/>
      <c r="BN43" s="66" t="s">
        <v>93</v>
      </c>
      <c r="BO43" s="138" t="s">
        <v>244</v>
      </c>
      <c r="BP43" s="132" t="s">
        <v>230</v>
      </c>
      <c r="BQ43" s="132" t="s">
        <v>240</v>
      </c>
      <c r="BR43" s="132" t="s">
        <v>232</v>
      </c>
      <c r="BS43" s="132" t="s">
        <v>233</v>
      </c>
      <c r="BT43" s="133">
        <v>44987</v>
      </c>
      <c r="BU43" s="133">
        <v>45260</v>
      </c>
      <c r="BV43" s="134">
        <v>4454</v>
      </c>
      <c r="BW43" s="62"/>
      <c r="BX43" s="7"/>
      <c r="BY43" s="7"/>
      <c r="BZ43" s="7"/>
      <c r="CA43" s="7"/>
      <c r="CB43" s="7"/>
      <c r="CC43" s="7"/>
      <c r="CD43" s="7"/>
      <c r="CE43" s="7"/>
      <c r="CF43" s="7"/>
      <c r="CG43" s="7"/>
      <c r="CH43" s="7"/>
      <c r="CI43" s="7"/>
      <c r="CJ43" s="7"/>
      <c r="CK43" s="7"/>
      <c r="CL43" s="7"/>
      <c r="CM43" s="7"/>
      <c r="CN43" s="7"/>
      <c r="CO43" s="7"/>
      <c r="CP43" s="7"/>
      <c r="CQ43" s="7"/>
    </row>
    <row r="44" spans="1:95" ht="78.75" customHeight="1">
      <c r="A44" s="72"/>
      <c r="B44" s="73"/>
      <c r="C44" s="73"/>
      <c r="D44" s="73"/>
      <c r="E44" s="140" t="s">
        <v>245</v>
      </c>
      <c r="F44" s="135" t="s">
        <v>246</v>
      </c>
      <c r="G44" s="73"/>
      <c r="H44" s="73"/>
      <c r="I44" s="76"/>
      <c r="J44" s="72"/>
      <c r="K44" s="72"/>
      <c r="L44" s="72"/>
      <c r="M44" s="72"/>
      <c r="N44" s="72"/>
      <c r="O44" s="72"/>
      <c r="P44" s="72"/>
      <c r="Q44" s="72"/>
      <c r="R44" s="72"/>
      <c r="S44" s="72"/>
      <c r="T44" s="72"/>
      <c r="U44" s="72"/>
      <c r="V44" s="72"/>
      <c r="W44" s="72"/>
      <c r="X44" s="72"/>
      <c r="Y44" s="72"/>
      <c r="Z44" s="72"/>
      <c r="AA44" s="72"/>
      <c r="AB44" s="72"/>
      <c r="AC44" s="72"/>
      <c r="AD44" s="72"/>
      <c r="AE44" s="72"/>
      <c r="AF44" s="72"/>
      <c r="AG44" s="61">
        <f t="shared" si="20"/>
        <v>5</v>
      </c>
      <c r="AH44" s="72"/>
      <c r="AI44" s="72"/>
      <c r="AJ44" s="72"/>
      <c r="AK44" s="62">
        <v>5</v>
      </c>
      <c r="AL44" s="141"/>
      <c r="AM44" s="64"/>
      <c r="AN44" s="64" t="str">
        <f t="shared" si="1"/>
        <v/>
      </c>
      <c r="AO44" s="64"/>
      <c r="AP44" s="64" t="str">
        <f t="shared" si="2"/>
        <v/>
      </c>
      <c r="AQ44" s="64"/>
      <c r="AR44" s="64" t="str">
        <f t="shared" si="3"/>
        <v/>
      </c>
      <c r="AS44" s="64"/>
      <c r="AT44" s="64" t="str">
        <f t="shared" si="4"/>
        <v/>
      </c>
      <c r="AU44" s="64"/>
      <c r="AV44" s="64" t="str">
        <f t="shared" si="5"/>
        <v/>
      </c>
      <c r="AW44" s="64"/>
      <c r="AX44" s="64" t="str">
        <f t="shared" si="6"/>
        <v/>
      </c>
      <c r="AY44" s="64"/>
      <c r="AZ44" s="64" t="str">
        <f t="shared" si="7"/>
        <v/>
      </c>
      <c r="BA44" s="65"/>
      <c r="BB44" s="64"/>
      <c r="BC44" s="64"/>
      <c r="BD44" s="64"/>
      <c r="BE44" s="66"/>
      <c r="BF44" s="72"/>
      <c r="BG44" s="72"/>
      <c r="BH44" s="72"/>
      <c r="BI44" s="72"/>
      <c r="BJ44" s="72"/>
      <c r="BK44" s="72"/>
      <c r="BL44" s="72"/>
      <c r="BM44" s="72"/>
      <c r="BN44" s="66"/>
      <c r="BO44" s="142"/>
      <c r="BP44" s="142"/>
      <c r="BQ44" s="142"/>
      <c r="BR44" s="142"/>
      <c r="BS44" s="142"/>
      <c r="BT44" s="142"/>
      <c r="BU44" s="142"/>
      <c r="BV44" s="62"/>
      <c r="BW44" s="62"/>
      <c r="BX44" s="7"/>
      <c r="BY44" s="7"/>
      <c r="BZ44" s="7"/>
      <c r="CA44" s="7"/>
      <c r="CB44" s="7"/>
      <c r="CC44" s="7"/>
      <c r="CD44" s="7"/>
      <c r="CE44" s="7"/>
      <c r="CF44" s="7"/>
      <c r="CG44" s="7"/>
      <c r="CH44" s="7"/>
      <c r="CI44" s="7"/>
      <c r="CJ44" s="7"/>
      <c r="CK44" s="7"/>
      <c r="CL44" s="7"/>
      <c r="CM44" s="7"/>
      <c r="CN44" s="7"/>
      <c r="CO44" s="7"/>
      <c r="CP44" s="7"/>
      <c r="CQ44" s="7"/>
    </row>
    <row r="45" spans="1:95" ht="78.75" customHeight="1">
      <c r="A45" s="43"/>
      <c r="B45" s="104"/>
      <c r="C45" s="104"/>
      <c r="D45" s="104"/>
      <c r="E45" s="105"/>
      <c r="F45" s="105"/>
      <c r="G45" s="104"/>
      <c r="H45" s="104"/>
      <c r="I45" s="76"/>
      <c r="J45" s="43"/>
      <c r="K45" s="43"/>
      <c r="L45" s="43"/>
      <c r="M45" s="43"/>
      <c r="N45" s="43"/>
      <c r="O45" s="43"/>
      <c r="P45" s="43"/>
      <c r="Q45" s="43"/>
      <c r="R45" s="43"/>
      <c r="S45" s="43"/>
      <c r="T45" s="43"/>
      <c r="U45" s="43"/>
      <c r="V45" s="43"/>
      <c r="W45" s="43"/>
      <c r="X45" s="43"/>
      <c r="Y45" s="43"/>
      <c r="Z45" s="43"/>
      <c r="AA45" s="43"/>
      <c r="AB45" s="43"/>
      <c r="AC45" s="43"/>
      <c r="AD45" s="43"/>
      <c r="AE45" s="43"/>
      <c r="AF45" s="43"/>
      <c r="AG45" s="61">
        <f t="shared" si="20"/>
        <v>5</v>
      </c>
      <c r="AH45" s="43"/>
      <c r="AI45" s="43"/>
      <c r="AJ45" s="43"/>
      <c r="AK45" s="62">
        <v>6</v>
      </c>
      <c r="AL45" s="91" t="s">
        <v>247</v>
      </c>
      <c r="AM45" s="64"/>
      <c r="AN45" s="64" t="str">
        <f t="shared" si="1"/>
        <v/>
      </c>
      <c r="AO45" s="64"/>
      <c r="AP45" s="64" t="str">
        <f t="shared" si="2"/>
        <v/>
      </c>
      <c r="AQ45" s="64"/>
      <c r="AR45" s="64" t="str">
        <f t="shared" si="3"/>
        <v/>
      </c>
      <c r="AS45" s="64"/>
      <c r="AT45" s="64" t="str">
        <f t="shared" si="4"/>
        <v/>
      </c>
      <c r="AU45" s="64"/>
      <c r="AV45" s="64" t="str">
        <f t="shared" si="5"/>
        <v/>
      </c>
      <c r="AW45" s="64"/>
      <c r="AX45" s="64" t="str">
        <f t="shared" si="6"/>
        <v/>
      </c>
      <c r="AY45" s="64"/>
      <c r="AZ45" s="64" t="str">
        <f t="shared" si="7"/>
        <v/>
      </c>
      <c r="BA45" s="65"/>
      <c r="BB45" s="64"/>
      <c r="BC45" s="64"/>
      <c r="BD45" s="64"/>
      <c r="BE45" s="66"/>
      <c r="BF45" s="43"/>
      <c r="BG45" s="43"/>
      <c r="BH45" s="43"/>
      <c r="BI45" s="43"/>
      <c r="BJ45" s="43"/>
      <c r="BK45" s="43"/>
      <c r="BL45" s="43"/>
      <c r="BM45" s="43"/>
      <c r="BN45" s="66"/>
      <c r="BO45" s="62"/>
      <c r="BP45" s="62"/>
      <c r="BQ45" s="62"/>
      <c r="BR45" s="62"/>
      <c r="BS45" s="62"/>
      <c r="BT45" s="70"/>
      <c r="BU45" s="70"/>
      <c r="BV45" s="62"/>
      <c r="BW45" s="62"/>
      <c r="BX45" s="7"/>
      <c r="BY45" s="7"/>
      <c r="BZ45" s="7"/>
      <c r="CA45" s="7"/>
      <c r="CB45" s="7"/>
      <c r="CC45" s="7"/>
      <c r="CD45" s="7"/>
      <c r="CE45" s="7"/>
      <c r="CF45" s="7"/>
      <c r="CG45" s="7"/>
      <c r="CH45" s="7"/>
      <c r="CI45" s="7"/>
      <c r="CJ45" s="7"/>
      <c r="CK45" s="7"/>
      <c r="CL45" s="7"/>
      <c r="CM45" s="7"/>
      <c r="CN45" s="7"/>
      <c r="CO45" s="7"/>
      <c r="CP45" s="7"/>
      <c r="CQ45" s="7"/>
    </row>
    <row r="46" spans="1:95" ht="69.75" customHeight="1">
      <c r="A46" s="54">
        <v>10</v>
      </c>
      <c r="B46" s="55" t="s">
        <v>248</v>
      </c>
      <c r="C46" s="55" t="s">
        <v>249</v>
      </c>
      <c r="D46" s="55" t="s">
        <v>250</v>
      </c>
      <c r="E46" s="143" t="s">
        <v>251</v>
      </c>
      <c r="F46" s="76" t="s">
        <v>252</v>
      </c>
      <c r="G46" s="55" t="s">
        <v>253</v>
      </c>
      <c r="H46" s="55" t="s">
        <v>80</v>
      </c>
      <c r="I46" s="76" t="s">
        <v>81</v>
      </c>
      <c r="J46" s="54">
        <v>1</v>
      </c>
      <c r="K46" s="27" t="str">
        <f>IF(J46&lt;=0,"",IF(J46=1,"Rara vez",IF(J46=2,"Improbable",IF(J46=3,"Posible",IF(J46=4,"Probable",IF(J46=5,"Casi Seguro"))))))</f>
        <v>Rara vez</v>
      </c>
      <c r="L46" s="59">
        <f>IF(K46="","",IF(K46="Rara vez",0.2,IF(K46="Improbable",0.4,IF(K46="Posible",0.6,IF(K46="Probable",0.8,IF(K46="Casi seguro",1,))))))</f>
        <v>0.2</v>
      </c>
      <c r="M46" s="59" t="s">
        <v>82</v>
      </c>
      <c r="N46" s="59" t="s">
        <v>83</v>
      </c>
      <c r="O46" s="59" t="s">
        <v>83</v>
      </c>
      <c r="P46" s="59" t="s">
        <v>83</v>
      </c>
      <c r="Q46" s="59" t="s">
        <v>83</v>
      </c>
      <c r="R46" s="59" t="s">
        <v>82</v>
      </c>
      <c r="S46" s="59" t="s">
        <v>82</v>
      </c>
      <c r="T46" s="59" t="s">
        <v>82</v>
      </c>
      <c r="U46" s="59" t="s">
        <v>83</v>
      </c>
      <c r="V46" s="59" t="s">
        <v>82</v>
      </c>
      <c r="W46" s="59" t="s">
        <v>82</v>
      </c>
      <c r="X46" s="59" t="s">
        <v>82</v>
      </c>
      <c r="Y46" s="59" t="s">
        <v>82</v>
      </c>
      <c r="Z46" s="59" t="s">
        <v>82</v>
      </c>
      <c r="AA46" s="59" t="s">
        <v>83</v>
      </c>
      <c r="AB46" s="59" t="s">
        <v>83</v>
      </c>
      <c r="AC46" s="59" t="s">
        <v>83</v>
      </c>
      <c r="AD46" s="59" t="s">
        <v>83</v>
      </c>
      <c r="AE46" s="59" t="s">
        <v>83</v>
      </c>
      <c r="AF46" s="60">
        <f>IF(AB46="Si","19",COUNTIF(M46:AE47,"si"))</f>
        <v>9</v>
      </c>
      <c r="AG46" s="61">
        <f t="shared" si="20"/>
        <v>10</v>
      </c>
      <c r="AH46" s="27" t="str">
        <f>IF(AG46=5,"Moderado",IF(AG46=10,"Mayor",IF(AG46=20,"Catastrófico",0)))</f>
        <v>Mayor</v>
      </c>
      <c r="AI46" s="59">
        <f>IF(AH46="","",IF(AH46="Leve",0.2,IF(AH46="Menor",0.4,IF(AH46="Moderado",0.6,IF(AH46="Mayor",0.8,IF(AH46="Catastrófico",1,))))))</f>
        <v>0.8</v>
      </c>
      <c r="AJ46" s="27" t="str">
        <f>IF(OR(AND(K46="Rara vez",AH46="Moderado"),AND(K46="Improbable",AH46="Moderado")),"Moderado",IF(OR(AND(K46="Rara vez",AH46="Mayor"),AND(K46="Improbable",AH46="Mayor"),AND(K46="Posible",AH46="Moderado"),AND(K46="Probable",AH46="Moderado")),"Alta",IF(OR(AND(K46="Rara vez",AH46="Catastrófico"),AND(K46="Improbable",AH46="Catastrófico"),AND(K46="Posible",AH46="Catastrófico"),AND(K46="Probable",AH46="Catastrófico"),AND(K46="Casi seguro",AH46="Catastrófico"),AND(K46="Posible",AH46="Moderado"),AND(K46="Probable",AH46="Moderado"),AND(K46="Casi seguro",AH46="Moderado"),AND(K46="Posible",AH46="Mayor"),AND(K46="Probable",AH46="Mayor"),AND(K46="Casi seguro",AH46="Mayor")),"Extremo",)))</f>
        <v>Alta</v>
      </c>
      <c r="AK46" s="62">
        <v>1</v>
      </c>
      <c r="AL46" s="91" t="s">
        <v>254</v>
      </c>
      <c r="AM46" s="64" t="s">
        <v>85</v>
      </c>
      <c r="AN46" s="64">
        <f t="shared" si="1"/>
        <v>15</v>
      </c>
      <c r="AO46" s="64" t="s">
        <v>86</v>
      </c>
      <c r="AP46" s="64">
        <f t="shared" si="2"/>
        <v>15</v>
      </c>
      <c r="AQ46" s="64" t="s">
        <v>87</v>
      </c>
      <c r="AR46" s="64">
        <f t="shared" si="3"/>
        <v>15</v>
      </c>
      <c r="AS46" s="64" t="s">
        <v>114</v>
      </c>
      <c r="AT46" s="64">
        <f t="shared" si="4"/>
        <v>15</v>
      </c>
      <c r="AU46" s="64" t="s">
        <v>89</v>
      </c>
      <c r="AV46" s="64">
        <f t="shared" si="5"/>
        <v>15</v>
      </c>
      <c r="AW46" s="64" t="s">
        <v>90</v>
      </c>
      <c r="AX46" s="64">
        <f t="shared" si="6"/>
        <v>15</v>
      </c>
      <c r="AY46" s="64" t="s">
        <v>91</v>
      </c>
      <c r="AZ46" s="64">
        <f t="shared" si="7"/>
        <v>15</v>
      </c>
      <c r="BA46" s="65">
        <f t="shared" ref="BA46:BA70" si="25">SUM(AN46,AP46,AR46,AT46,AV46,AX46,AZ46)</f>
        <v>105</v>
      </c>
      <c r="BB46" s="64" t="str">
        <f t="shared" ref="BB46:BB70" si="26">IF(BA46&gt;=96,"Fuerte",IF(AND(BA46&gt;=86, BA46&lt;96),"Moderado",IF(BA46&lt;86,"Débil")))</f>
        <v>Fuerte</v>
      </c>
      <c r="BC46" s="64" t="s">
        <v>92</v>
      </c>
      <c r="BD46" s="64">
        <f t="shared" ref="BD46:BD70" si="27">VALUE(IF(OR(AND(BB46="Fuerte",BC46="Fuerte")),"100",IF(OR(AND(BB46="Fuerte",BC46="Moderado"),AND(BB46="Moderado",BC46="Fuerte"),AND(BB46="Moderado",BC46="Moderado")),"50",IF(OR(AND(BB46="Fuerte",BC46="Débil"),AND(BB46="Moderado",BC46="Débil"),AND(BB46="Débil",BC46="Fuerte"),AND(BB46="Débil",BC46="Moderado"),AND(BB46="Débil",BC46="Débil")),"0",))))</f>
        <v>100</v>
      </c>
      <c r="BE46" s="66" t="str">
        <f t="shared" ref="BE46:BE70" si="28">IF(BD46=100,"Fuerte",IF(BD46=50,"Moderado",IF(BD46=0,"Débil")))</f>
        <v>Fuerte</v>
      </c>
      <c r="BF46" s="67">
        <f>AVERAGE(BD46:BD49)</f>
        <v>75</v>
      </c>
      <c r="BG46" s="67" t="str">
        <f>IF(BF46=100,"Fuerte",IF(AND(BF46&lt;=99, BF46&gt;=50),"Moderado",IF(BF46&lt;50,"Débil")))</f>
        <v>Moderado</v>
      </c>
      <c r="BH46" s="36">
        <f>IF(BG46="Fuerte",(J46-2),IF(BG46="Moderado",(J46-1), IF(BG46="Débil",((J46-0)))))</f>
        <v>0</v>
      </c>
      <c r="BI46" s="36" t="str">
        <f>IF(BH46&lt;=0,"Rara vez",IF(BH46=1,"Rara vez",IF(BH46=2,"Improbable",IF(BH46=3,"Posible",IF(BH46=4,"Probable",IF(BH46=5,"Casi Seguro"))))))</f>
        <v>Rara vez</v>
      </c>
      <c r="BJ46" s="59">
        <f>IF(BI46="","",IF(BI46="Rara vez",0.2,IF(BI46="Improbable",0.4,IF(BI46="Posible",0.6,IF(BI46="Probable",0.8,IF(BI46="Casi seguro",1,))))))</f>
        <v>0.2</v>
      </c>
      <c r="BK46" s="36" t="str">
        <f>IFERROR(IF(AG46=5,"Moderado",IF(AG46=10,"Mayor",IF(AG46=20,"Catastrófico",0))),"")</f>
        <v>Mayor</v>
      </c>
      <c r="BL46" s="59">
        <f>IF(AH46="","",IF(AH46="Moderado",0.6,IF(AH46="Mayor",0.8,IF(AH46="Catastrófico",1,))))</f>
        <v>0.8</v>
      </c>
      <c r="BM46" s="36" t="str">
        <f>IF(OR(AND(KBI46="Rara vez",BK46="Moderado"),AND(BI46="Improbable",BK46="Moderado")),"Moderado",IF(OR(AND(BI46="Rara vez",BK46="Mayor"),AND(BI46="Improbable",BK46="Mayor"),AND(BI46="Posible",BK46="Moderado"),AND(BI46="Probable",BK46="Moderado")),"Alta",IF(OR(AND(BI46="Rara vez",BK46="Catastrófico"),AND(BI46="Improbable",BK46="Catastrófico"),AND(BI46="Posible",BK46="Catastrófico"),AND(BI46="Probable",BK46="Catastrófico"),AND(BI46="Casi seguro",BK46="Catastrófico"),AND(BI46="Posible",BK46="Moderado"),AND(BI46="Probable",BK46="Moderado"),AND(BI46="Casi seguro",BK46="Moderado"),AND(BI46="Posible",BK46="Mayor"),AND(BI46="Probable",BK46="Mayor"),AND(BI46="Casi seguro",BK46="Mayor")),"Extremo",)))</f>
        <v>Alta</v>
      </c>
      <c r="BN46" s="66" t="s">
        <v>93</v>
      </c>
      <c r="BO46" s="144" t="s">
        <v>255</v>
      </c>
      <c r="BP46" s="145" t="s">
        <v>256</v>
      </c>
      <c r="BQ46" s="145" t="s">
        <v>257</v>
      </c>
      <c r="BR46" s="145" t="s">
        <v>258</v>
      </c>
      <c r="BS46" s="145" t="s">
        <v>259</v>
      </c>
      <c r="BT46" s="146">
        <v>45079</v>
      </c>
      <c r="BU46" s="146">
        <v>45275</v>
      </c>
      <c r="BV46" s="147">
        <v>4617</v>
      </c>
      <c r="BW46" s="62"/>
      <c r="BX46" s="7"/>
      <c r="BY46" s="7"/>
      <c r="BZ46" s="7"/>
      <c r="CA46" s="7"/>
      <c r="CB46" s="7"/>
      <c r="CC46" s="7"/>
      <c r="CD46" s="7"/>
      <c r="CE46" s="7"/>
      <c r="CF46" s="7"/>
      <c r="CG46" s="7"/>
      <c r="CH46" s="7"/>
      <c r="CI46" s="7"/>
      <c r="CJ46" s="7"/>
      <c r="CK46" s="7"/>
      <c r="CL46" s="7"/>
      <c r="CM46" s="7"/>
      <c r="CN46" s="7"/>
      <c r="CO46" s="7"/>
      <c r="CP46" s="7"/>
      <c r="CQ46" s="7"/>
    </row>
    <row r="47" spans="1:95" ht="78.75" customHeight="1">
      <c r="A47" s="72"/>
      <c r="B47" s="73"/>
      <c r="C47" s="73"/>
      <c r="D47" s="73"/>
      <c r="E47" s="143" t="s">
        <v>260</v>
      </c>
      <c r="F47" s="122"/>
      <c r="G47" s="73"/>
      <c r="H47" s="73"/>
      <c r="I47" s="76" t="s">
        <v>193</v>
      </c>
      <c r="J47" s="72"/>
      <c r="K47" s="72"/>
      <c r="L47" s="72"/>
      <c r="M47" s="72"/>
      <c r="N47" s="72"/>
      <c r="O47" s="72"/>
      <c r="P47" s="72"/>
      <c r="Q47" s="72"/>
      <c r="R47" s="72"/>
      <c r="S47" s="72"/>
      <c r="T47" s="72"/>
      <c r="U47" s="72"/>
      <c r="V47" s="72"/>
      <c r="W47" s="72"/>
      <c r="X47" s="72"/>
      <c r="Y47" s="72"/>
      <c r="Z47" s="72"/>
      <c r="AA47" s="72"/>
      <c r="AB47" s="72"/>
      <c r="AC47" s="72"/>
      <c r="AD47" s="72"/>
      <c r="AE47" s="72"/>
      <c r="AF47" s="72"/>
      <c r="AG47" s="61">
        <f t="shared" si="20"/>
        <v>5</v>
      </c>
      <c r="AH47" s="72"/>
      <c r="AI47" s="72"/>
      <c r="AJ47" s="72"/>
      <c r="AK47" s="62">
        <v>2</v>
      </c>
      <c r="AL47" s="148" t="s">
        <v>261</v>
      </c>
      <c r="AM47" s="64" t="s">
        <v>85</v>
      </c>
      <c r="AN47" s="64">
        <f t="shared" si="1"/>
        <v>15</v>
      </c>
      <c r="AO47" s="64" t="s">
        <v>86</v>
      </c>
      <c r="AP47" s="64">
        <f t="shared" si="2"/>
        <v>15</v>
      </c>
      <c r="AQ47" s="64" t="s">
        <v>87</v>
      </c>
      <c r="AR47" s="64">
        <f t="shared" si="3"/>
        <v>15</v>
      </c>
      <c r="AS47" s="64" t="s">
        <v>114</v>
      </c>
      <c r="AT47" s="64">
        <f t="shared" si="4"/>
        <v>15</v>
      </c>
      <c r="AU47" s="64" t="s">
        <v>89</v>
      </c>
      <c r="AV47" s="64">
        <f t="shared" si="5"/>
        <v>15</v>
      </c>
      <c r="AW47" s="64" t="s">
        <v>90</v>
      </c>
      <c r="AX47" s="64">
        <f t="shared" si="6"/>
        <v>15</v>
      </c>
      <c r="AY47" s="64" t="s">
        <v>91</v>
      </c>
      <c r="AZ47" s="64">
        <f t="shared" si="7"/>
        <v>15</v>
      </c>
      <c r="BA47" s="65">
        <f t="shared" si="25"/>
        <v>105</v>
      </c>
      <c r="BB47" s="64" t="str">
        <f t="shared" si="26"/>
        <v>Fuerte</v>
      </c>
      <c r="BC47" s="64" t="s">
        <v>92</v>
      </c>
      <c r="BD47" s="64">
        <f t="shared" si="27"/>
        <v>100</v>
      </c>
      <c r="BE47" s="66" t="str">
        <f t="shared" si="28"/>
        <v>Fuerte</v>
      </c>
      <c r="BF47" s="72"/>
      <c r="BG47" s="72"/>
      <c r="BH47" s="72"/>
      <c r="BI47" s="72"/>
      <c r="BJ47" s="72"/>
      <c r="BK47" s="72"/>
      <c r="BL47" s="72"/>
      <c r="BM47" s="72"/>
      <c r="BN47" s="66" t="s">
        <v>93</v>
      </c>
      <c r="BO47" s="144" t="s">
        <v>262</v>
      </c>
      <c r="BP47" s="145" t="s">
        <v>263</v>
      </c>
      <c r="BQ47" s="145" t="s">
        <v>103</v>
      </c>
      <c r="BR47" s="145" t="s">
        <v>264</v>
      </c>
      <c r="BS47" s="145" t="s">
        <v>265</v>
      </c>
      <c r="BT47" s="146">
        <v>45079</v>
      </c>
      <c r="BU47" s="146">
        <v>45275</v>
      </c>
      <c r="BV47" s="147">
        <v>4617</v>
      </c>
      <c r="BW47" s="62"/>
      <c r="BX47" s="149"/>
      <c r="BY47" s="149"/>
      <c r="BZ47" s="149"/>
      <c r="CA47" s="149"/>
      <c r="CB47" s="149"/>
      <c r="CC47" s="149"/>
      <c r="CD47" s="149"/>
      <c r="CE47" s="149"/>
      <c r="CF47" s="149"/>
      <c r="CG47" s="149"/>
      <c r="CH47" s="149"/>
      <c r="CI47" s="149"/>
      <c r="CJ47" s="149"/>
      <c r="CK47" s="149"/>
      <c r="CL47" s="149"/>
      <c r="CM47" s="149"/>
      <c r="CN47" s="149"/>
      <c r="CO47" s="149"/>
      <c r="CP47" s="149"/>
      <c r="CQ47" s="149"/>
    </row>
    <row r="48" spans="1:95" ht="78.75" customHeight="1">
      <c r="A48" s="72"/>
      <c r="B48" s="73"/>
      <c r="C48" s="73"/>
      <c r="D48" s="73"/>
      <c r="E48" s="143" t="s">
        <v>266</v>
      </c>
      <c r="F48" s="122"/>
      <c r="G48" s="73"/>
      <c r="H48" s="73"/>
      <c r="I48" s="76" t="s">
        <v>104</v>
      </c>
      <c r="J48" s="72"/>
      <c r="K48" s="72"/>
      <c r="L48" s="72"/>
      <c r="M48" s="72"/>
      <c r="N48" s="72"/>
      <c r="O48" s="72"/>
      <c r="P48" s="72"/>
      <c r="Q48" s="72"/>
      <c r="R48" s="72"/>
      <c r="S48" s="72"/>
      <c r="T48" s="72"/>
      <c r="U48" s="72"/>
      <c r="V48" s="72"/>
      <c r="W48" s="72"/>
      <c r="X48" s="72"/>
      <c r="Y48" s="72"/>
      <c r="Z48" s="72"/>
      <c r="AA48" s="72"/>
      <c r="AB48" s="72"/>
      <c r="AC48" s="72"/>
      <c r="AD48" s="72"/>
      <c r="AE48" s="72"/>
      <c r="AF48" s="72"/>
      <c r="AG48" s="61">
        <f t="shared" si="20"/>
        <v>5</v>
      </c>
      <c r="AH48" s="72"/>
      <c r="AI48" s="72"/>
      <c r="AJ48" s="72"/>
      <c r="AK48" s="62">
        <v>3</v>
      </c>
      <c r="AL48" s="148" t="s">
        <v>267</v>
      </c>
      <c r="AM48" s="64" t="s">
        <v>85</v>
      </c>
      <c r="AN48" s="64">
        <f t="shared" si="1"/>
        <v>15</v>
      </c>
      <c r="AO48" s="64" t="s">
        <v>86</v>
      </c>
      <c r="AP48" s="64">
        <f t="shared" si="2"/>
        <v>15</v>
      </c>
      <c r="AQ48" s="64" t="s">
        <v>268</v>
      </c>
      <c r="AR48" s="64">
        <f t="shared" si="3"/>
        <v>0</v>
      </c>
      <c r="AS48" s="64" t="s">
        <v>114</v>
      </c>
      <c r="AT48" s="64">
        <f t="shared" si="4"/>
        <v>15</v>
      </c>
      <c r="AU48" s="64" t="s">
        <v>89</v>
      </c>
      <c r="AV48" s="64">
        <f t="shared" si="5"/>
        <v>15</v>
      </c>
      <c r="AW48" s="64" t="s">
        <v>90</v>
      </c>
      <c r="AX48" s="64">
        <f t="shared" si="6"/>
        <v>15</v>
      </c>
      <c r="AY48" s="64" t="s">
        <v>91</v>
      </c>
      <c r="AZ48" s="64">
        <f t="shared" si="7"/>
        <v>15</v>
      </c>
      <c r="BA48" s="65">
        <f t="shared" si="25"/>
        <v>90</v>
      </c>
      <c r="BB48" s="64" t="str">
        <f t="shared" si="26"/>
        <v>Moderado</v>
      </c>
      <c r="BC48" s="64" t="s">
        <v>167</v>
      </c>
      <c r="BD48" s="64">
        <f t="shared" si="27"/>
        <v>50</v>
      </c>
      <c r="BE48" s="66" t="str">
        <f t="shared" si="28"/>
        <v>Moderado</v>
      </c>
      <c r="BF48" s="72"/>
      <c r="BG48" s="72"/>
      <c r="BH48" s="72"/>
      <c r="BI48" s="72"/>
      <c r="BJ48" s="72"/>
      <c r="BK48" s="72"/>
      <c r="BL48" s="72"/>
      <c r="BM48" s="72"/>
      <c r="BN48" s="66" t="s">
        <v>93</v>
      </c>
      <c r="BO48" s="144" t="s">
        <v>269</v>
      </c>
      <c r="BP48" s="145" t="s">
        <v>270</v>
      </c>
      <c r="BQ48" s="145" t="s">
        <v>271</v>
      </c>
      <c r="BR48" s="145" t="s">
        <v>264</v>
      </c>
      <c r="BS48" s="145" t="s">
        <v>265</v>
      </c>
      <c r="BT48" s="146">
        <v>45079</v>
      </c>
      <c r="BU48" s="146">
        <v>45275</v>
      </c>
      <c r="BV48" s="147">
        <v>4617</v>
      </c>
      <c r="BW48" s="62"/>
      <c r="BX48" s="149"/>
      <c r="BY48" s="149"/>
      <c r="BZ48" s="149"/>
      <c r="CA48" s="149"/>
      <c r="CB48" s="149"/>
      <c r="CC48" s="149"/>
      <c r="CD48" s="149"/>
      <c r="CE48" s="149"/>
      <c r="CF48" s="149"/>
      <c r="CG48" s="149"/>
      <c r="CH48" s="149"/>
      <c r="CI48" s="149"/>
      <c r="CJ48" s="149"/>
      <c r="CK48" s="149"/>
      <c r="CL48" s="149"/>
      <c r="CM48" s="149"/>
      <c r="CN48" s="149"/>
      <c r="CO48" s="149"/>
      <c r="CP48" s="149"/>
      <c r="CQ48" s="149"/>
    </row>
    <row r="49" spans="1:95" ht="78.75" customHeight="1">
      <c r="A49" s="72"/>
      <c r="B49" s="73"/>
      <c r="C49" s="73"/>
      <c r="D49" s="73"/>
      <c r="E49" s="143" t="s">
        <v>272</v>
      </c>
      <c r="F49" s="122"/>
      <c r="G49" s="73"/>
      <c r="H49" s="73"/>
      <c r="I49" s="76"/>
      <c r="J49" s="72"/>
      <c r="K49" s="72"/>
      <c r="L49" s="72"/>
      <c r="M49" s="72"/>
      <c r="N49" s="72"/>
      <c r="O49" s="72"/>
      <c r="P49" s="72"/>
      <c r="Q49" s="72"/>
      <c r="R49" s="72"/>
      <c r="S49" s="72"/>
      <c r="T49" s="72"/>
      <c r="U49" s="72"/>
      <c r="V49" s="72"/>
      <c r="W49" s="72"/>
      <c r="X49" s="72"/>
      <c r="Y49" s="72"/>
      <c r="Z49" s="72"/>
      <c r="AA49" s="72"/>
      <c r="AB49" s="72"/>
      <c r="AC49" s="72"/>
      <c r="AD49" s="72"/>
      <c r="AE49" s="72"/>
      <c r="AF49" s="72"/>
      <c r="AG49" s="61">
        <f t="shared" si="20"/>
        <v>5</v>
      </c>
      <c r="AH49" s="72"/>
      <c r="AI49" s="72"/>
      <c r="AJ49" s="72"/>
      <c r="AK49" s="62">
        <v>4</v>
      </c>
      <c r="AL49" s="148" t="s">
        <v>273</v>
      </c>
      <c r="AM49" s="64" t="s">
        <v>85</v>
      </c>
      <c r="AN49" s="64">
        <f t="shared" si="1"/>
        <v>15</v>
      </c>
      <c r="AO49" s="64" t="s">
        <v>86</v>
      </c>
      <c r="AP49" s="64">
        <f t="shared" si="2"/>
        <v>15</v>
      </c>
      <c r="AQ49" s="64" t="s">
        <v>268</v>
      </c>
      <c r="AR49" s="64">
        <f t="shared" si="3"/>
        <v>0</v>
      </c>
      <c r="AS49" s="64" t="s">
        <v>114</v>
      </c>
      <c r="AT49" s="64">
        <f t="shared" si="4"/>
        <v>15</v>
      </c>
      <c r="AU49" s="64" t="s">
        <v>89</v>
      </c>
      <c r="AV49" s="64">
        <f t="shared" si="5"/>
        <v>15</v>
      </c>
      <c r="AW49" s="64" t="s">
        <v>90</v>
      </c>
      <c r="AX49" s="64">
        <f t="shared" si="6"/>
        <v>15</v>
      </c>
      <c r="AY49" s="64" t="s">
        <v>91</v>
      </c>
      <c r="AZ49" s="64">
        <f t="shared" si="7"/>
        <v>15</v>
      </c>
      <c r="BA49" s="65">
        <f t="shared" si="25"/>
        <v>90</v>
      </c>
      <c r="BB49" s="64" t="str">
        <f t="shared" si="26"/>
        <v>Moderado</v>
      </c>
      <c r="BC49" s="64" t="s">
        <v>167</v>
      </c>
      <c r="BD49" s="64">
        <f t="shared" si="27"/>
        <v>50</v>
      </c>
      <c r="BE49" s="66" t="str">
        <f t="shared" si="28"/>
        <v>Moderado</v>
      </c>
      <c r="BF49" s="72"/>
      <c r="BG49" s="72"/>
      <c r="BH49" s="72"/>
      <c r="BI49" s="72"/>
      <c r="BJ49" s="72"/>
      <c r="BK49" s="72"/>
      <c r="BL49" s="72"/>
      <c r="BM49" s="72"/>
      <c r="BN49" s="66" t="s">
        <v>93</v>
      </c>
      <c r="BO49" s="144" t="s">
        <v>274</v>
      </c>
      <c r="BP49" s="145" t="s">
        <v>275</v>
      </c>
      <c r="BQ49" s="145" t="s">
        <v>103</v>
      </c>
      <c r="BR49" s="145" t="s">
        <v>258</v>
      </c>
      <c r="BS49" s="145" t="s">
        <v>265</v>
      </c>
      <c r="BT49" s="146">
        <v>45079</v>
      </c>
      <c r="BU49" s="146">
        <v>45275</v>
      </c>
      <c r="BV49" s="147">
        <v>4617</v>
      </c>
      <c r="BW49" s="62"/>
      <c r="BX49" s="149"/>
      <c r="BY49" s="149"/>
      <c r="BZ49" s="149"/>
      <c r="CA49" s="149"/>
      <c r="CB49" s="149"/>
      <c r="CC49" s="149"/>
      <c r="CD49" s="149"/>
      <c r="CE49" s="149"/>
      <c r="CF49" s="149"/>
      <c r="CG49" s="149"/>
      <c r="CH49" s="149"/>
      <c r="CI49" s="149"/>
      <c r="CJ49" s="149"/>
      <c r="CK49" s="149"/>
      <c r="CL49" s="149"/>
      <c r="CM49" s="149"/>
      <c r="CN49" s="149"/>
      <c r="CO49" s="149"/>
      <c r="CP49" s="149"/>
      <c r="CQ49" s="149"/>
    </row>
    <row r="50" spans="1:95" ht="78.75" customHeight="1">
      <c r="A50" s="54">
        <v>11</v>
      </c>
      <c r="B50" s="55" t="s">
        <v>248</v>
      </c>
      <c r="C50" s="55" t="s">
        <v>249</v>
      </c>
      <c r="D50" s="55" t="s">
        <v>250</v>
      </c>
      <c r="E50" s="150" t="s">
        <v>276</v>
      </c>
      <c r="F50" s="151" t="s">
        <v>277</v>
      </c>
      <c r="G50" s="152" t="s">
        <v>278</v>
      </c>
      <c r="H50" s="151" t="s">
        <v>80</v>
      </c>
      <c r="I50" s="151" t="s">
        <v>81</v>
      </c>
      <c r="J50" s="153">
        <v>1</v>
      </c>
      <c r="K50" s="154" t="s">
        <v>279</v>
      </c>
      <c r="L50" s="98">
        <f>IF(K50="","",IF(K50="Rara vez",0.2,IF(K50="Improbable",0.4,IF(K50="Posible",0.6,IF(K50="Probable",0.8,IF(K50="Casi seguro",1,))))))</f>
        <v>0.2</v>
      </c>
      <c r="M50" s="59" t="s">
        <v>82</v>
      </c>
      <c r="N50" s="59" t="s">
        <v>83</v>
      </c>
      <c r="O50" s="59" t="s">
        <v>83</v>
      </c>
      <c r="P50" s="59" t="s">
        <v>83</v>
      </c>
      <c r="Q50" s="59" t="s">
        <v>83</v>
      </c>
      <c r="R50" s="59" t="s">
        <v>82</v>
      </c>
      <c r="S50" s="59" t="s">
        <v>82</v>
      </c>
      <c r="T50" s="59" t="s">
        <v>82</v>
      </c>
      <c r="U50" s="59" t="s">
        <v>83</v>
      </c>
      <c r="V50" s="59" t="s">
        <v>82</v>
      </c>
      <c r="W50" s="59" t="s">
        <v>82</v>
      </c>
      <c r="X50" s="59" t="s">
        <v>82</v>
      </c>
      <c r="Y50" s="59" t="s">
        <v>82</v>
      </c>
      <c r="Z50" s="59" t="s">
        <v>82</v>
      </c>
      <c r="AA50" s="59" t="s">
        <v>83</v>
      </c>
      <c r="AB50" s="59" t="s">
        <v>83</v>
      </c>
      <c r="AC50" s="59" t="s">
        <v>83</v>
      </c>
      <c r="AD50" s="59" t="s">
        <v>83</v>
      </c>
      <c r="AE50" s="59" t="s">
        <v>83</v>
      </c>
      <c r="AF50" s="155">
        <f>IF(AB50="Si","19",COUNTIF(M50:AE51,"si"))</f>
        <v>9</v>
      </c>
      <c r="AG50" s="61">
        <f t="shared" si="20"/>
        <v>10</v>
      </c>
      <c r="AH50" s="27" t="str">
        <f>IF(AG50=5,"Moderado",IF(AG50=10,"Mayor",IF(AG50=20,"Catastrófico",0)))</f>
        <v>Mayor</v>
      </c>
      <c r="AI50" s="59">
        <f>IF(AH50="","",IF(AH50="Moderado",0.6,IF(AH50="Mayor",0.8,IF(AH50="Catastrófico",1,))))</f>
        <v>0.8</v>
      </c>
      <c r="AJ50" s="27" t="str">
        <f>IF(OR(AND(K50="Rara vez",AH50="Moderado"),AND(K50="Improbable",AH50="Moderado")),"Moderado",IF(OR(AND(K50="Rara vez",AH50="Mayor"),AND(K50="Improbable",AH50="Mayor"),AND(K50="Posible",AH50="Moderado"),AND(K50="Probable",AH50="Moderado")),"Alta",IF(OR(AND(K50="Rara vez",AH50="Catastrófico"),AND(K50="Improbable",AH50="Catastrófico"),AND(K50="Posible",AH50="Catastrófico"),AND(K50="Probable",AH50="Catastrófico"),AND(K50="Casi seguro",AH50="Catastrófico"),AND(K50="Posible",AH50="Moderado"),AND(K50="Probable",AH50="Moderado"),AND(K50="Casi seguro",AH50="Moderado"),AND(K50="Posible",AH50="Mayor"),AND(K50="Probable",AH50="Mayor"),AND(K50="Casi seguro",AH50="Mayor")),"Extremo",)))</f>
        <v>Alta</v>
      </c>
      <c r="AK50" s="80">
        <v>1</v>
      </c>
      <c r="AL50" s="148" t="s">
        <v>280</v>
      </c>
      <c r="AM50" s="82" t="s">
        <v>85</v>
      </c>
      <c r="AN50" s="82">
        <f t="shared" si="1"/>
        <v>15</v>
      </c>
      <c r="AO50" s="82" t="s">
        <v>86</v>
      </c>
      <c r="AP50" s="82">
        <f t="shared" si="2"/>
        <v>15</v>
      </c>
      <c r="AQ50" s="82" t="s">
        <v>87</v>
      </c>
      <c r="AR50" s="82">
        <f t="shared" si="3"/>
        <v>15</v>
      </c>
      <c r="AS50" s="82" t="s">
        <v>114</v>
      </c>
      <c r="AT50" s="82">
        <f t="shared" si="4"/>
        <v>15</v>
      </c>
      <c r="AU50" s="82" t="s">
        <v>89</v>
      </c>
      <c r="AV50" s="82">
        <f t="shared" si="5"/>
        <v>15</v>
      </c>
      <c r="AW50" s="64" t="s">
        <v>90</v>
      </c>
      <c r="AX50" s="82">
        <f t="shared" si="6"/>
        <v>15</v>
      </c>
      <c r="AY50" s="64" t="s">
        <v>91</v>
      </c>
      <c r="AZ50" s="82">
        <f t="shared" si="7"/>
        <v>15</v>
      </c>
      <c r="BA50" s="83">
        <f t="shared" si="25"/>
        <v>105</v>
      </c>
      <c r="BB50" s="82" t="str">
        <f t="shared" si="26"/>
        <v>Fuerte</v>
      </c>
      <c r="BC50" s="82" t="s">
        <v>92</v>
      </c>
      <c r="BD50" s="82">
        <f t="shared" si="27"/>
        <v>100</v>
      </c>
      <c r="BE50" s="84" t="str">
        <f t="shared" si="28"/>
        <v>Fuerte</v>
      </c>
      <c r="BF50" s="85">
        <f>AVERAGE(BD50:BD52)</f>
        <v>100</v>
      </c>
      <c r="BG50" s="85" t="str">
        <f>IF(BF50=100,"Fuerte",IF(AND(BF50&lt;=99, BF50&gt;=50),"Moderado",IF(BF50&lt;50,"Débil")))</f>
        <v>Fuerte</v>
      </c>
      <c r="BH50" s="36">
        <f>IF(BG50="Fuerte",(J50-2),IF(BG50="Moderado",(J50-1), IF(BG50="Débil",((J50-0)))))</f>
        <v>-1</v>
      </c>
      <c r="BI50" s="36" t="str">
        <f>IF(BH50&lt;=0,"Rara vez",IF(BH50=1,"Rara vez",IF(BH50=2,"Improbable",IF(BH50=3,"Posible",IF(BH50=4,"Probable",IF(BH50=5,"Casi Seguro"))))))</f>
        <v>Rara vez</v>
      </c>
      <c r="BJ50" s="86">
        <f>IF(BI50="","",IF(BI50="Rara vez",0.2,IF(BI50="Improbable",0.4,IF(BI50="Posible",0.6,IF(BI50="Probable",0.8,IF(BI50="Casi seguro",1,))))))</f>
        <v>0.2</v>
      </c>
      <c r="BK50" s="36" t="str">
        <f>IFERROR(IF(AG50=5,"Moderado",IF(AG50=10,"Mayor",IF(AG50=20,"Catastrófico",0))),"")</f>
        <v>Mayor</v>
      </c>
      <c r="BL50" s="86">
        <f>IF(AH50="","",IF(AH50="Moderado",0.6,IF(AH50="Mayor",0.8,IF(AH50="Catastrófico",1,))))</f>
        <v>0.8</v>
      </c>
      <c r="BM50" s="87" t="str">
        <f>IF(OR(AND(KBI50="Rara vez",BK50="Moderado"),AND(BI50="Improbable",BK50="Moderado")),"Moderado",IF(OR(AND(BI50="Rara vez",BK50="Mayor"),AND(BI50="Improbable",BK50="Mayor"),AND(BI50="Posible",BK50="Moderado"),AND(BI50="Probable",BK50="Moderado")),"Alta",IF(OR(AND(BI50="Rara vez",BK50="Catastrófico"),AND(BI50="Improbable",BK50="Catastrófico"),AND(BI50="Posible",BK50="Catastrófico"),AND(BI50="Probable",BK50="Catastrófico"),AND(BI50="Casi seguro",BK50="Catastrófico"),AND(BI50="Posible",BK50="Moderado"),AND(BI50="Probable",BK50="Moderado"),AND(BI50="Casi seguro",BK50="Moderado"),AND(BI50="Posible",BK50="Mayor"),AND(BI50="Probable",BK50="Mayor"),AND(BI50="Casi seguro",BK50="Mayor")),"Extremo",)))</f>
        <v>Alta</v>
      </c>
      <c r="BN50" s="66" t="s">
        <v>93</v>
      </c>
      <c r="BO50" s="144" t="s">
        <v>281</v>
      </c>
      <c r="BP50" s="145" t="s">
        <v>282</v>
      </c>
      <c r="BQ50" s="145" t="s">
        <v>283</v>
      </c>
      <c r="BR50" s="145" t="s">
        <v>284</v>
      </c>
      <c r="BS50" s="145" t="s">
        <v>283</v>
      </c>
      <c r="BT50" s="146">
        <v>45079</v>
      </c>
      <c r="BU50" s="146">
        <v>45275</v>
      </c>
      <c r="BV50" s="62">
        <v>4618</v>
      </c>
      <c r="BW50" s="62"/>
      <c r="BX50" s="7"/>
      <c r="BY50" s="7"/>
      <c r="BZ50" s="7"/>
      <c r="CA50" s="7"/>
      <c r="CB50" s="7"/>
      <c r="CC50" s="7"/>
      <c r="CD50" s="7"/>
      <c r="CE50" s="7"/>
      <c r="CF50" s="7"/>
      <c r="CG50" s="7"/>
      <c r="CH50" s="7"/>
      <c r="CI50" s="7"/>
      <c r="CJ50" s="7"/>
      <c r="CK50" s="7"/>
      <c r="CL50" s="7"/>
      <c r="CM50" s="7"/>
      <c r="CN50" s="7"/>
      <c r="CO50" s="7"/>
      <c r="CP50" s="7"/>
      <c r="CQ50" s="7"/>
    </row>
    <row r="51" spans="1:95" ht="78.75" customHeight="1">
      <c r="A51" s="72"/>
      <c r="B51" s="73"/>
      <c r="C51" s="73"/>
      <c r="D51" s="73"/>
      <c r="E51" s="150" t="s">
        <v>285</v>
      </c>
      <c r="F51" s="151"/>
      <c r="G51" s="125"/>
      <c r="H51" s="151"/>
      <c r="I51" s="151" t="s">
        <v>193</v>
      </c>
      <c r="J51" s="72"/>
      <c r="K51" s="72"/>
      <c r="L51" s="72"/>
      <c r="M51" s="72"/>
      <c r="N51" s="72"/>
      <c r="O51" s="72"/>
      <c r="P51" s="72"/>
      <c r="Q51" s="72"/>
      <c r="R51" s="72"/>
      <c r="S51" s="72"/>
      <c r="T51" s="72"/>
      <c r="U51" s="72"/>
      <c r="V51" s="72"/>
      <c r="W51" s="72"/>
      <c r="X51" s="72"/>
      <c r="Y51" s="72"/>
      <c r="Z51" s="72"/>
      <c r="AA51" s="72"/>
      <c r="AB51" s="72"/>
      <c r="AC51" s="72"/>
      <c r="AD51" s="72"/>
      <c r="AE51" s="72"/>
      <c r="AF51" s="72"/>
      <c r="AG51" s="61">
        <f t="shared" si="20"/>
        <v>5</v>
      </c>
      <c r="AH51" s="72"/>
      <c r="AI51" s="72"/>
      <c r="AJ51" s="72"/>
      <c r="AK51" s="80">
        <v>2</v>
      </c>
      <c r="AL51" s="148" t="s">
        <v>280</v>
      </c>
      <c r="AM51" s="82" t="s">
        <v>85</v>
      </c>
      <c r="AN51" s="82">
        <f t="shared" si="1"/>
        <v>15</v>
      </c>
      <c r="AO51" s="82" t="s">
        <v>86</v>
      </c>
      <c r="AP51" s="82">
        <f t="shared" si="2"/>
        <v>15</v>
      </c>
      <c r="AQ51" s="82" t="s">
        <v>87</v>
      </c>
      <c r="AR51" s="82">
        <f t="shared" si="3"/>
        <v>15</v>
      </c>
      <c r="AS51" s="82" t="s">
        <v>114</v>
      </c>
      <c r="AT51" s="82">
        <f t="shared" si="4"/>
        <v>15</v>
      </c>
      <c r="AU51" s="82" t="s">
        <v>89</v>
      </c>
      <c r="AV51" s="82">
        <f t="shared" si="5"/>
        <v>15</v>
      </c>
      <c r="AW51" s="64" t="s">
        <v>90</v>
      </c>
      <c r="AX51" s="82">
        <f t="shared" si="6"/>
        <v>15</v>
      </c>
      <c r="AY51" s="64" t="s">
        <v>91</v>
      </c>
      <c r="AZ51" s="82">
        <f t="shared" si="7"/>
        <v>15</v>
      </c>
      <c r="BA51" s="83">
        <f t="shared" si="25"/>
        <v>105</v>
      </c>
      <c r="BB51" s="82" t="str">
        <f t="shared" si="26"/>
        <v>Fuerte</v>
      </c>
      <c r="BC51" s="82" t="s">
        <v>92</v>
      </c>
      <c r="BD51" s="82">
        <f t="shared" si="27"/>
        <v>100</v>
      </c>
      <c r="BE51" s="84" t="str">
        <f t="shared" si="28"/>
        <v>Fuerte</v>
      </c>
      <c r="BF51" s="72"/>
      <c r="BG51" s="72"/>
      <c r="BH51" s="72"/>
      <c r="BI51" s="72"/>
      <c r="BJ51" s="72"/>
      <c r="BK51" s="72"/>
      <c r="BL51" s="72"/>
      <c r="BM51" s="72"/>
      <c r="BN51" s="66" t="s">
        <v>93</v>
      </c>
      <c r="BO51" s="144" t="s">
        <v>286</v>
      </c>
      <c r="BP51" s="145" t="s">
        <v>282</v>
      </c>
      <c r="BQ51" s="145" t="s">
        <v>283</v>
      </c>
      <c r="BR51" s="145" t="s">
        <v>284</v>
      </c>
      <c r="BS51" s="145" t="s">
        <v>283</v>
      </c>
      <c r="BT51" s="146">
        <v>45079</v>
      </c>
      <c r="BU51" s="146">
        <v>45275</v>
      </c>
      <c r="BV51" s="62">
        <v>4618</v>
      </c>
      <c r="BW51" s="62"/>
      <c r="BX51" s="149"/>
      <c r="BY51" s="149"/>
      <c r="BZ51" s="149"/>
      <c r="CA51" s="149"/>
      <c r="CB51" s="149"/>
      <c r="CC51" s="149"/>
      <c r="CD51" s="149"/>
      <c r="CE51" s="149"/>
      <c r="CF51" s="149"/>
      <c r="CG51" s="149"/>
      <c r="CH51" s="149"/>
      <c r="CI51" s="149"/>
      <c r="CJ51" s="149"/>
      <c r="CK51" s="149"/>
      <c r="CL51" s="149"/>
      <c r="CM51" s="149"/>
      <c r="CN51" s="149"/>
      <c r="CO51" s="149"/>
      <c r="CP51" s="149"/>
      <c r="CQ51" s="149"/>
    </row>
    <row r="52" spans="1:95" ht="78.75" customHeight="1">
      <c r="A52" s="72"/>
      <c r="B52" s="73"/>
      <c r="C52" s="73"/>
      <c r="D52" s="73"/>
      <c r="E52" s="150" t="s">
        <v>287</v>
      </c>
      <c r="F52" s="151"/>
      <c r="G52" s="125"/>
      <c r="H52" s="151"/>
      <c r="I52" s="151" t="s">
        <v>104</v>
      </c>
      <c r="J52" s="72"/>
      <c r="K52" s="72"/>
      <c r="L52" s="72"/>
      <c r="M52" s="72"/>
      <c r="N52" s="72"/>
      <c r="O52" s="72"/>
      <c r="P52" s="72"/>
      <c r="Q52" s="72"/>
      <c r="R52" s="72"/>
      <c r="S52" s="72"/>
      <c r="T52" s="72"/>
      <c r="U52" s="72"/>
      <c r="V52" s="72"/>
      <c r="W52" s="72"/>
      <c r="X52" s="72"/>
      <c r="Y52" s="72"/>
      <c r="Z52" s="72"/>
      <c r="AA52" s="72"/>
      <c r="AB52" s="72"/>
      <c r="AC52" s="72"/>
      <c r="AD52" s="72"/>
      <c r="AE52" s="72"/>
      <c r="AF52" s="72"/>
      <c r="AG52" s="61">
        <f t="shared" si="20"/>
        <v>5</v>
      </c>
      <c r="AH52" s="72"/>
      <c r="AI52" s="72"/>
      <c r="AJ52" s="72"/>
      <c r="AK52" s="80">
        <v>3</v>
      </c>
      <c r="AL52" s="148" t="s">
        <v>288</v>
      </c>
      <c r="AM52" s="82" t="s">
        <v>85</v>
      </c>
      <c r="AN52" s="82">
        <f t="shared" si="1"/>
        <v>15</v>
      </c>
      <c r="AO52" s="82" t="s">
        <v>86</v>
      </c>
      <c r="AP52" s="82">
        <f t="shared" si="2"/>
        <v>15</v>
      </c>
      <c r="AQ52" s="82" t="s">
        <v>87</v>
      </c>
      <c r="AR52" s="82">
        <f t="shared" si="3"/>
        <v>15</v>
      </c>
      <c r="AS52" s="82" t="s">
        <v>88</v>
      </c>
      <c r="AT52" s="82">
        <f t="shared" si="4"/>
        <v>10</v>
      </c>
      <c r="AU52" s="82" t="s">
        <v>89</v>
      </c>
      <c r="AV52" s="82">
        <f t="shared" si="5"/>
        <v>15</v>
      </c>
      <c r="AW52" s="64" t="s">
        <v>90</v>
      </c>
      <c r="AX52" s="82">
        <f t="shared" si="6"/>
        <v>15</v>
      </c>
      <c r="AY52" s="64" t="s">
        <v>91</v>
      </c>
      <c r="AZ52" s="82">
        <f t="shared" si="7"/>
        <v>15</v>
      </c>
      <c r="BA52" s="83">
        <f t="shared" si="25"/>
        <v>100</v>
      </c>
      <c r="BB52" s="82" t="str">
        <f t="shared" si="26"/>
        <v>Fuerte</v>
      </c>
      <c r="BC52" s="82" t="s">
        <v>92</v>
      </c>
      <c r="BD52" s="82">
        <f t="shared" si="27"/>
        <v>100</v>
      </c>
      <c r="BE52" s="84" t="str">
        <f t="shared" si="28"/>
        <v>Fuerte</v>
      </c>
      <c r="BF52" s="72"/>
      <c r="BG52" s="72"/>
      <c r="BH52" s="72"/>
      <c r="BI52" s="72"/>
      <c r="BJ52" s="72"/>
      <c r="BK52" s="72"/>
      <c r="BL52" s="72"/>
      <c r="BM52" s="72"/>
      <c r="BN52" s="62"/>
      <c r="BO52" s="156"/>
      <c r="BP52" s="62"/>
      <c r="BQ52" s="62"/>
      <c r="BR52" s="62"/>
      <c r="BS52" s="62"/>
      <c r="BT52" s="62"/>
      <c r="BU52" s="62"/>
      <c r="BV52" s="62"/>
      <c r="BW52" s="62"/>
      <c r="BX52" s="149"/>
      <c r="BY52" s="149"/>
      <c r="BZ52" s="149"/>
      <c r="CA52" s="149"/>
      <c r="CB52" s="149"/>
      <c r="CC52" s="149"/>
      <c r="CD52" s="149"/>
      <c r="CE52" s="149"/>
      <c r="CF52" s="149"/>
      <c r="CG52" s="149"/>
      <c r="CH52" s="149"/>
      <c r="CI52" s="149"/>
      <c r="CJ52" s="149"/>
      <c r="CK52" s="149"/>
      <c r="CL52" s="149"/>
      <c r="CM52" s="149"/>
      <c r="CN52" s="149"/>
      <c r="CO52" s="149"/>
      <c r="CP52" s="149"/>
      <c r="CQ52" s="149"/>
    </row>
    <row r="53" spans="1:95" ht="78.75" customHeight="1">
      <c r="A53" s="157">
        <v>12</v>
      </c>
      <c r="B53" s="55" t="s">
        <v>248</v>
      </c>
      <c r="C53" s="55" t="s">
        <v>249</v>
      </c>
      <c r="D53" s="55" t="s">
        <v>250</v>
      </c>
      <c r="E53" s="158" t="s">
        <v>289</v>
      </c>
      <c r="F53" s="158" t="s">
        <v>290</v>
      </c>
      <c r="G53" s="55" t="s">
        <v>291</v>
      </c>
      <c r="H53" s="55" t="s">
        <v>80</v>
      </c>
      <c r="I53" s="76" t="s">
        <v>81</v>
      </c>
      <c r="J53" s="54">
        <v>1</v>
      </c>
      <c r="K53" s="27" t="str">
        <f>IF(J53&lt;=0,"",IF(J53=1,"Rara vez",IF(J53=2,"Improbable",IF(J53=3,"Posible",IF(J53=4,"Probable",IF(J53=5,"Casi Seguro"))))))</f>
        <v>Rara vez</v>
      </c>
      <c r="L53" s="59">
        <f>IF(K53="","",IF(K53="Rara vez",0.2,IF(K53="Improbable",0.4,IF(K53="Posible",0.6,IF(K53="Probable",0.8,IF(K53="Casi seguro",1,))))))</f>
        <v>0.2</v>
      </c>
      <c r="M53" s="59" t="s">
        <v>82</v>
      </c>
      <c r="N53" s="59" t="s">
        <v>83</v>
      </c>
      <c r="O53" s="59" t="s">
        <v>83</v>
      </c>
      <c r="P53" s="59" t="s">
        <v>83</v>
      </c>
      <c r="Q53" s="59" t="s">
        <v>83</v>
      </c>
      <c r="R53" s="59" t="s">
        <v>82</v>
      </c>
      <c r="S53" s="59" t="s">
        <v>82</v>
      </c>
      <c r="T53" s="59" t="s">
        <v>82</v>
      </c>
      <c r="U53" s="59" t="s">
        <v>83</v>
      </c>
      <c r="V53" s="59" t="s">
        <v>82</v>
      </c>
      <c r="W53" s="59" t="s">
        <v>82</v>
      </c>
      <c r="X53" s="59" t="s">
        <v>82</v>
      </c>
      <c r="Y53" s="59" t="s">
        <v>82</v>
      </c>
      <c r="Z53" s="59" t="s">
        <v>82</v>
      </c>
      <c r="AA53" s="59" t="s">
        <v>83</v>
      </c>
      <c r="AB53" s="59" t="s">
        <v>83</v>
      </c>
      <c r="AC53" s="59" t="s">
        <v>83</v>
      </c>
      <c r="AD53" s="59" t="s">
        <v>83</v>
      </c>
      <c r="AE53" s="59" t="s">
        <v>83</v>
      </c>
      <c r="AF53" s="155">
        <f>IF(AB53="Si","19",COUNTIF(M53:AE54,"si"))</f>
        <v>9</v>
      </c>
      <c r="AG53" s="61">
        <f t="shared" si="20"/>
        <v>10</v>
      </c>
      <c r="AH53" s="27" t="str">
        <f>IF(AG53=5,"Moderado",IF(AG53=10,"Mayor",IF(AG53=20,"Catastrófico",0)))</f>
        <v>Mayor</v>
      </c>
      <c r="AI53" s="159">
        <f>IF(AH53="","",IF(AH53="Moderado",0.6,IF(AH53="Mayor",0.8,IF(AH53="Catastrófico",1,))))</f>
        <v>0.8</v>
      </c>
      <c r="AJ53" s="27" t="str">
        <f>IF(OR(AND(K53="Rara vez",AH53="Moderado"),AND(K53="Improbable",AH53="Moderado")),"Moderado",IF(OR(AND(K53="Rara vez",AH53="Mayor"),AND(K53="Improbable",AH53="Mayor"),AND(K53="Posible",AH53="Moderado"),AND(K53="Probable",AH53="Moderado")),"Alta",IF(OR(AND(K53="Rara vez",AH53="Catastrófico"),AND(K53="Improbable",AH53="Catastrófico"),AND(K53="Posible",AH53="Catastrófico"),AND(K53="Probable",AH53="Catastrófico"),AND(K53="Casi seguro",AH53="Catastrófico"),AND(K53="Posible",AH53="Moderado"),AND(K53="Probable",AH53="Moderado"),AND(K53="Casi seguro",AH53="Moderado"),AND(K53="Posible",AH53="Mayor"),AND(K53="Probable",AH53="Mayor"),AND(K53="Casi seguro",AH53="Mayor")),"Extremo",)))</f>
        <v>Alta</v>
      </c>
      <c r="AK53" s="160">
        <v>1</v>
      </c>
      <c r="AL53" s="161" t="s">
        <v>292</v>
      </c>
      <c r="AM53" s="82" t="s">
        <v>85</v>
      </c>
      <c r="AN53" s="82">
        <f t="shared" si="1"/>
        <v>15</v>
      </c>
      <c r="AO53" s="82" t="s">
        <v>86</v>
      </c>
      <c r="AP53" s="82">
        <f t="shared" si="2"/>
        <v>15</v>
      </c>
      <c r="AQ53" s="82" t="s">
        <v>87</v>
      </c>
      <c r="AR53" s="82">
        <f t="shared" si="3"/>
        <v>15</v>
      </c>
      <c r="AS53" s="82" t="s">
        <v>114</v>
      </c>
      <c r="AT53" s="82">
        <f t="shared" si="4"/>
        <v>15</v>
      </c>
      <c r="AU53" s="82" t="s">
        <v>89</v>
      </c>
      <c r="AV53" s="82">
        <f t="shared" si="5"/>
        <v>15</v>
      </c>
      <c r="AW53" s="64" t="s">
        <v>90</v>
      </c>
      <c r="AX53" s="82">
        <f t="shared" si="6"/>
        <v>15</v>
      </c>
      <c r="AY53" s="64" t="s">
        <v>91</v>
      </c>
      <c r="AZ53" s="82">
        <f t="shared" si="7"/>
        <v>15</v>
      </c>
      <c r="BA53" s="83">
        <f t="shared" si="25"/>
        <v>105</v>
      </c>
      <c r="BB53" s="82" t="str">
        <f t="shared" si="26"/>
        <v>Fuerte</v>
      </c>
      <c r="BC53" s="82" t="s">
        <v>92</v>
      </c>
      <c r="BD53" s="82">
        <f t="shared" si="27"/>
        <v>100</v>
      </c>
      <c r="BE53" s="84" t="str">
        <f t="shared" si="28"/>
        <v>Fuerte</v>
      </c>
      <c r="BF53" s="85">
        <f>AVERAGE(BD53:BD56)</f>
        <v>75</v>
      </c>
      <c r="BG53" s="85" t="str">
        <f>IF(BF53=100,"Fuerte",IF(AND(BF53&lt;=99, BF53&gt;=50),"Moderado",IF(BF53&lt;50,"Débil")))</f>
        <v>Moderado</v>
      </c>
      <c r="BH53" s="36">
        <f>IF(BG53="Fuerte",(J53-2),IF(BG53="Moderado",(J53-1), IF(BG53="Débil",((J53-0)))))</f>
        <v>0</v>
      </c>
      <c r="BI53" s="36" t="str">
        <f>IF(BH53&lt;=0,"Rara vez",IF(BH53=1,"Rara vez",IF(BH53=2,"Improbable",IF(BH53=3,"Posible",IF(BH53=4,"Probable",IF(BH53=5,"Casi Seguro"))))))</f>
        <v>Rara vez</v>
      </c>
      <c r="BJ53" s="86">
        <f>IF(BI53="","",IF(BI53="Rara vez",0.2,IF(BI53="Improbable",0.4,IF(BI53="Posible",0.6,IF(BI53="Probable",0.8,IF(BI53="Casi seguro",1,))))))</f>
        <v>0.2</v>
      </c>
      <c r="BK53" s="36" t="str">
        <f>IFERROR(IF(AG53=5,"Moderado",IF(AG53=10,"Mayor",IF(AG53=20,"Catastrófico",0))),"")</f>
        <v>Mayor</v>
      </c>
      <c r="BL53" s="86">
        <f>IF(AH53="","",IF(AH53="Moderado",0.6,IF(AH53="Mayor",0.8,IF(AH53="Catastrófico",1,))))</f>
        <v>0.8</v>
      </c>
      <c r="BM53" s="87" t="str">
        <f>IF(OR(AND(KBI53="Rara vez",BK53="Moderado"),AND(BI53="Improbable",BK53="Moderado")),"Moderado",IF(OR(AND(BI53="Rara vez",BK53="Mayor"),AND(BI53="Improbable",BK53="Mayor"),AND(BI53="Posible",BK53="Moderado"),AND(BI53="Probable",BK53="Moderado")),"Alta",IF(OR(AND(BI53="Rara vez",BK53="Catastrófico"),AND(BI53="Improbable",BK53="Catastrófico"),AND(BI53="Posible",BK53="Catastrófico"),AND(BI53="Probable",BK53="Catastrófico"),AND(BI53="Casi seguro",BK53="Catastrófico"),AND(BI53="Posible",BK53="Moderado"),AND(BI53="Probable",BK53="Moderado"),AND(BI53="Casi seguro",BK53="Moderado"),AND(BI53="Posible",BK53="Mayor"),AND(BI53="Probable",BK53="Mayor"),AND(BI53="Casi seguro",BK53="Mayor")),"Extremo",)))</f>
        <v>Alta</v>
      </c>
      <c r="BN53" s="162" t="s">
        <v>93</v>
      </c>
      <c r="BO53" s="144" t="s">
        <v>293</v>
      </c>
      <c r="BP53" s="160" t="s">
        <v>294</v>
      </c>
      <c r="BQ53" s="160" t="s">
        <v>295</v>
      </c>
      <c r="BR53" s="160" t="s">
        <v>296</v>
      </c>
      <c r="BS53" s="160" t="s">
        <v>259</v>
      </c>
      <c r="BT53" s="146">
        <v>45079</v>
      </c>
      <c r="BU53" s="146">
        <v>45275</v>
      </c>
      <c r="BV53" s="147">
        <v>4615</v>
      </c>
      <c r="BW53" s="62"/>
      <c r="BX53" s="149"/>
      <c r="BY53" s="149"/>
      <c r="BZ53" s="149"/>
      <c r="CA53" s="149"/>
      <c r="CB53" s="149"/>
      <c r="CC53" s="149"/>
      <c r="CD53" s="149"/>
      <c r="CE53" s="149"/>
      <c r="CF53" s="149"/>
      <c r="CG53" s="149"/>
      <c r="CH53" s="149"/>
      <c r="CI53" s="149"/>
      <c r="CJ53" s="149"/>
      <c r="CK53" s="149"/>
      <c r="CL53" s="149"/>
      <c r="CM53" s="149"/>
      <c r="CN53" s="149"/>
      <c r="CO53" s="149"/>
      <c r="CP53" s="149"/>
      <c r="CQ53" s="149"/>
    </row>
    <row r="54" spans="1:95" ht="78.75" customHeight="1">
      <c r="A54" s="157"/>
      <c r="B54" s="163"/>
      <c r="C54" s="73"/>
      <c r="D54" s="73"/>
      <c r="E54" s="158" t="s">
        <v>297</v>
      </c>
      <c r="F54" s="164"/>
      <c r="G54" s="73"/>
      <c r="H54" s="73"/>
      <c r="I54" s="76" t="s">
        <v>193</v>
      </c>
      <c r="J54" s="72"/>
      <c r="K54" s="72"/>
      <c r="L54" s="72"/>
      <c r="M54" s="72"/>
      <c r="N54" s="72"/>
      <c r="O54" s="72"/>
      <c r="P54" s="72"/>
      <c r="Q54" s="72"/>
      <c r="R54" s="72"/>
      <c r="S54" s="72"/>
      <c r="T54" s="72"/>
      <c r="U54" s="72"/>
      <c r="V54" s="72"/>
      <c r="W54" s="72"/>
      <c r="X54" s="72"/>
      <c r="Y54" s="72"/>
      <c r="Z54" s="72"/>
      <c r="AA54" s="72"/>
      <c r="AB54" s="72"/>
      <c r="AC54" s="72"/>
      <c r="AD54" s="72"/>
      <c r="AE54" s="72"/>
      <c r="AF54" s="155"/>
      <c r="AG54" s="61">
        <f t="shared" si="20"/>
        <v>5</v>
      </c>
      <c r="AH54" s="72"/>
      <c r="AI54" s="159"/>
      <c r="AJ54" s="72"/>
      <c r="AK54" s="160">
        <v>2</v>
      </c>
      <c r="AL54" s="161" t="s">
        <v>298</v>
      </c>
      <c r="AM54" s="82" t="s">
        <v>85</v>
      </c>
      <c r="AN54" s="82">
        <f t="shared" si="1"/>
        <v>15</v>
      </c>
      <c r="AO54" s="82" t="s">
        <v>86</v>
      </c>
      <c r="AP54" s="82">
        <f t="shared" si="2"/>
        <v>15</v>
      </c>
      <c r="AQ54" s="82" t="s">
        <v>87</v>
      </c>
      <c r="AR54" s="82">
        <f t="shared" si="3"/>
        <v>15</v>
      </c>
      <c r="AS54" s="82" t="s">
        <v>114</v>
      </c>
      <c r="AT54" s="82">
        <f t="shared" si="4"/>
        <v>15</v>
      </c>
      <c r="AU54" s="82" t="s">
        <v>89</v>
      </c>
      <c r="AV54" s="82">
        <f t="shared" si="5"/>
        <v>15</v>
      </c>
      <c r="AW54" s="64" t="s">
        <v>90</v>
      </c>
      <c r="AX54" s="82">
        <f t="shared" si="6"/>
        <v>15</v>
      </c>
      <c r="AY54" s="64" t="s">
        <v>91</v>
      </c>
      <c r="AZ54" s="82">
        <f t="shared" si="7"/>
        <v>15</v>
      </c>
      <c r="BA54" s="83">
        <f t="shared" si="25"/>
        <v>105</v>
      </c>
      <c r="BB54" s="82" t="str">
        <f t="shared" si="26"/>
        <v>Fuerte</v>
      </c>
      <c r="BC54" s="82" t="s">
        <v>92</v>
      </c>
      <c r="BD54" s="82">
        <f t="shared" si="27"/>
        <v>100</v>
      </c>
      <c r="BE54" s="84" t="str">
        <f t="shared" si="28"/>
        <v>Fuerte</v>
      </c>
      <c r="BF54" s="165"/>
      <c r="BG54" s="165"/>
      <c r="BH54" s="166"/>
      <c r="BI54" s="166"/>
      <c r="BJ54" s="167"/>
      <c r="BK54" s="166"/>
      <c r="BL54" s="167"/>
      <c r="BM54" s="168"/>
      <c r="BN54" s="162" t="s">
        <v>93</v>
      </c>
      <c r="BO54" s="144" t="s">
        <v>299</v>
      </c>
      <c r="BP54" s="160" t="s">
        <v>275</v>
      </c>
      <c r="BQ54" s="160" t="s">
        <v>300</v>
      </c>
      <c r="BR54" s="160" t="s">
        <v>301</v>
      </c>
      <c r="BS54" s="160" t="s">
        <v>259</v>
      </c>
      <c r="BT54" s="146">
        <v>45079</v>
      </c>
      <c r="BU54" s="146">
        <v>45275</v>
      </c>
      <c r="BV54" s="147">
        <v>4615</v>
      </c>
      <c r="BW54" s="62"/>
      <c r="BX54" s="149"/>
      <c r="BY54" s="149"/>
      <c r="BZ54" s="149"/>
      <c r="CA54" s="149"/>
      <c r="CB54" s="149"/>
      <c r="CC54" s="149"/>
      <c r="CD54" s="149"/>
      <c r="CE54" s="149"/>
      <c r="CF54" s="149"/>
      <c r="CG54" s="149"/>
      <c r="CH54" s="149"/>
      <c r="CI54" s="149"/>
      <c r="CJ54" s="149"/>
      <c r="CK54" s="149"/>
      <c r="CL54" s="149"/>
      <c r="CM54" s="149"/>
      <c r="CN54" s="149"/>
      <c r="CO54" s="149"/>
      <c r="CP54" s="149"/>
      <c r="CQ54" s="149"/>
    </row>
    <row r="55" spans="1:95" ht="78.75" customHeight="1">
      <c r="A55" s="157"/>
      <c r="B55" s="163"/>
      <c r="C55" s="73"/>
      <c r="D55" s="73"/>
      <c r="E55" s="158" t="s">
        <v>302</v>
      </c>
      <c r="F55" s="164"/>
      <c r="G55" s="73"/>
      <c r="H55" s="73"/>
      <c r="I55" s="76" t="s">
        <v>104</v>
      </c>
      <c r="J55" s="72"/>
      <c r="K55" s="72"/>
      <c r="L55" s="72"/>
      <c r="M55" s="72"/>
      <c r="N55" s="72"/>
      <c r="O55" s="72"/>
      <c r="P55" s="72"/>
      <c r="Q55" s="72"/>
      <c r="R55" s="72"/>
      <c r="S55" s="72"/>
      <c r="T55" s="72"/>
      <c r="U55" s="72"/>
      <c r="V55" s="72"/>
      <c r="W55" s="72"/>
      <c r="X55" s="72"/>
      <c r="Y55" s="72"/>
      <c r="Z55" s="72"/>
      <c r="AA55" s="72"/>
      <c r="AB55" s="72"/>
      <c r="AC55" s="72"/>
      <c r="AD55" s="72"/>
      <c r="AE55" s="72"/>
      <c r="AF55" s="155"/>
      <c r="AG55" s="61">
        <f t="shared" si="20"/>
        <v>5</v>
      </c>
      <c r="AH55" s="72"/>
      <c r="AI55" s="159"/>
      <c r="AJ55" s="72"/>
      <c r="AK55" s="160">
        <v>3</v>
      </c>
      <c r="AL55" s="161" t="s">
        <v>303</v>
      </c>
      <c r="AM55" s="82" t="s">
        <v>85</v>
      </c>
      <c r="AN55" s="82">
        <f t="shared" si="1"/>
        <v>15</v>
      </c>
      <c r="AO55" s="82" t="s">
        <v>86</v>
      </c>
      <c r="AP55" s="82">
        <f t="shared" si="2"/>
        <v>15</v>
      </c>
      <c r="AQ55" s="82" t="s">
        <v>87</v>
      </c>
      <c r="AR55" s="82">
        <f t="shared" si="3"/>
        <v>15</v>
      </c>
      <c r="AS55" s="82" t="s">
        <v>114</v>
      </c>
      <c r="AT55" s="82">
        <f t="shared" si="4"/>
        <v>15</v>
      </c>
      <c r="AU55" s="82" t="s">
        <v>89</v>
      </c>
      <c r="AV55" s="82">
        <f t="shared" si="5"/>
        <v>15</v>
      </c>
      <c r="AW55" s="64" t="s">
        <v>90</v>
      </c>
      <c r="AX55" s="82">
        <f t="shared" si="6"/>
        <v>15</v>
      </c>
      <c r="AY55" s="64" t="s">
        <v>91</v>
      </c>
      <c r="AZ55" s="82">
        <f t="shared" si="7"/>
        <v>15</v>
      </c>
      <c r="BA55" s="83">
        <f t="shared" si="25"/>
        <v>105</v>
      </c>
      <c r="BB55" s="82" t="str">
        <f t="shared" si="26"/>
        <v>Fuerte</v>
      </c>
      <c r="BC55" s="82" t="s">
        <v>92</v>
      </c>
      <c r="BD55" s="82">
        <f t="shared" si="27"/>
        <v>100</v>
      </c>
      <c r="BE55" s="84" t="str">
        <f t="shared" si="28"/>
        <v>Fuerte</v>
      </c>
      <c r="BF55" s="165"/>
      <c r="BG55" s="165"/>
      <c r="BH55" s="166"/>
      <c r="BI55" s="166"/>
      <c r="BJ55" s="167"/>
      <c r="BK55" s="166"/>
      <c r="BL55" s="167"/>
      <c r="BM55" s="168"/>
      <c r="BN55" s="162" t="s">
        <v>93</v>
      </c>
      <c r="BO55" s="144" t="s">
        <v>304</v>
      </c>
      <c r="BP55" s="160" t="s">
        <v>305</v>
      </c>
      <c r="BQ55" s="160" t="s">
        <v>300</v>
      </c>
      <c r="BR55" s="160" t="s">
        <v>306</v>
      </c>
      <c r="BS55" s="160" t="s">
        <v>307</v>
      </c>
      <c r="BT55" s="146">
        <v>45079</v>
      </c>
      <c r="BU55" s="146">
        <v>45275</v>
      </c>
      <c r="BV55" s="147">
        <v>4615</v>
      </c>
      <c r="BW55" s="62"/>
      <c r="BX55" s="149"/>
      <c r="BY55" s="149"/>
      <c r="BZ55" s="149"/>
      <c r="CA55" s="149"/>
      <c r="CB55" s="149"/>
      <c r="CC55" s="149"/>
      <c r="CD55" s="149"/>
      <c r="CE55" s="149"/>
      <c r="CF55" s="149"/>
      <c r="CG55" s="149"/>
      <c r="CH55" s="149"/>
      <c r="CI55" s="149"/>
      <c r="CJ55" s="149"/>
      <c r="CK55" s="149"/>
      <c r="CL55" s="149"/>
      <c r="CM55" s="149"/>
      <c r="CN55" s="149"/>
      <c r="CO55" s="149"/>
      <c r="CP55" s="149"/>
      <c r="CQ55" s="149"/>
    </row>
    <row r="56" spans="1:95" ht="78.75" customHeight="1">
      <c r="A56" s="157"/>
      <c r="B56" s="169"/>
      <c r="C56" s="73"/>
      <c r="D56" s="73"/>
      <c r="E56" s="158" t="s">
        <v>308</v>
      </c>
      <c r="F56" s="164"/>
      <c r="G56" s="73"/>
      <c r="H56" s="73"/>
      <c r="I56" s="76"/>
      <c r="J56" s="72"/>
      <c r="K56" s="72"/>
      <c r="L56" s="72"/>
      <c r="M56" s="72"/>
      <c r="N56" s="72"/>
      <c r="O56" s="72"/>
      <c r="P56" s="72"/>
      <c r="Q56" s="72"/>
      <c r="R56" s="72"/>
      <c r="S56" s="72"/>
      <c r="T56" s="72"/>
      <c r="U56" s="72"/>
      <c r="V56" s="72"/>
      <c r="W56" s="72"/>
      <c r="X56" s="72"/>
      <c r="Y56" s="72"/>
      <c r="Z56" s="72"/>
      <c r="AA56" s="72"/>
      <c r="AB56" s="72"/>
      <c r="AC56" s="72"/>
      <c r="AD56" s="72"/>
      <c r="AE56" s="72"/>
      <c r="AF56" s="170"/>
      <c r="AG56" s="61">
        <f t="shared" si="20"/>
        <v>5</v>
      </c>
      <c r="AH56" s="72"/>
      <c r="AI56" s="171"/>
      <c r="AJ56" s="72"/>
      <c r="AK56" s="80">
        <v>4</v>
      </c>
      <c r="AL56" s="161" t="s">
        <v>309</v>
      </c>
      <c r="AM56" s="82" t="s">
        <v>85</v>
      </c>
      <c r="AN56" s="82">
        <f t="shared" si="1"/>
        <v>15</v>
      </c>
      <c r="AO56" s="82" t="s">
        <v>86</v>
      </c>
      <c r="AP56" s="82">
        <f t="shared" si="2"/>
        <v>15</v>
      </c>
      <c r="AQ56" s="82" t="s">
        <v>87</v>
      </c>
      <c r="AR56" s="82">
        <f t="shared" si="3"/>
        <v>15</v>
      </c>
      <c r="AS56" s="82" t="s">
        <v>88</v>
      </c>
      <c r="AT56" s="82">
        <f t="shared" si="4"/>
        <v>10</v>
      </c>
      <c r="AU56" s="82" t="s">
        <v>89</v>
      </c>
      <c r="AV56" s="82">
        <f t="shared" si="5"/>
        <v>15</v>
      </c>
      <c r="AW56" s="64" t="s">
        <v>166</v>
      </c>
      <c r="AX56" s="82">
        <f t="shared" si="6"/>
        <v>0</v>
      </c>
      <c r="AY56" s="64" t="s">
        <v>91</v>
      </c>
      <c r="AZ56" s="82">
        <f t="shared" si="7"/>
        <v>15</v>
      </c>
      <c r="BA56" s="83">
        <f t="shared" si="25"/>
        <v>85</v>
      </c>
      <c r="BB56" s="82" t="str">
        <f t="shared" si="26"/>
        <v>Débil</v>
      </c>
      <c r="BC56" s="82" t="s">
        <v>167</v>
      </c>
      <c r="BD56" s="82">
        <f t="shared" si="27"/>
        <v>0</v>
      </c>
      <c r="BE56" s="84" t="str">
        <f t="shared" si="28"/>
        <v>Débil</v>
      </c>
      <c r="BF56" s="172"/>
      <c r="BG56" s="172"/>
      <c r="BH56" s="173"/>
      <c r="BI56" s="173"/>
      <c r="BJ56" s="174"/>
      <c r="BK56" s="173"/>
      <c r="BL56" s="174"/>
      <c r="BM56" s="175"/>
      <c r="BN56" s="147"/>
      <c r="BO56" s="156"/>
      <c r="BP56" s="62"/>
      <c r="BQ56" s="62"/>
      <c r="BR56" s="62"/>
      <c r="BS56" s="62"/>
      <c r="BT56" s="62"/>
      <c r="BU56" s="62"/>
      <c r="BV56" s="147"/>
      <c r="BW56" s="62"/>
      <c r="BX56" s="149"/>
      <c r="BY56" s="149"/>
      <c r="BZ56" s="149"/>
      <c r="CA56" s="149"/>
      <c r="CB56" s="149"/>
      <c r="CC56" s="149"/>
      <c r="CD56" s="149"/>
      <c r="CE56" s="149"/>
      <c r="CF56" s="149"/>
      <c r="CG56" s="149"/>
      <c r="CH56" s="149"/>
      <c r="CI56" s="149"/>
      <c r="CJ56" s="149"/>
      <c r="CK56" s="149"/>
      <c r="CL56" s="149"/>
      <c r="CM56" s="149"/>
      <c r="CN56" s="149"/>
      <c r="CO56" s="149"/>
      <c r="CP56" s="149"/>
      <c r="CQ56" s="149"/>
    </row>
    <row r="57" spans="1:95" ht="111.75">
      <c r="A57" s="157">
        <v>13</v>
      </c>
      <c r="B57" s="55" t="s">
        <v>248</v>
      </c>
      <c r="C57" s="55" t="s">
        <v>249</v>
      </c>
      <c r="D57" s="55" t="s">
        <v>250</v>
      </c>
      <c r="E57" s="150" t="s">
        <v>310</v>
      </c>
      <c r="F57" s="150" t="s">
        <v>311</v>
      </c>
      <c r="G57" s="176" t="s">
        <v>312</v>
      </c>
      <c r="H57" s="163" t="s">
        <v>80</v>
      </c>
      <c r="I57" s="150" t="s">
        <v>81</v>
      </c>
      <c r="J57" s="177">
        <v>1</v>
      </c>
      <c r="K57" s="27" t="str">
        <f>IF(J57&lt;=0,"",IF(J57=1,"Rara vez",IF(J57=2,"Improbable",IF(J57=3,"Posible",IF(J57=4,"Probable",IF(J57=5,"Casi Seguro"))))))</f>
        <v>Rara vez</v>
      </c>
      <c r="L57" s="59">
        <f>IF(K57="","",IF(K57="Rara vez",0.2,IF(K57="Improbable",0.4,IF(K57="Posible",0.6,IF(K57="Probable",0.8,IF(K57="Casi seguro",1,))))))</f>
        <v>0.2</v>
      </c>
      <c r="M57" s="59" t="s">
        <v>82</v>
      </c>
      <c r="N57" s="59" t="s">
        <v>82</v>
      </c>
      <c r="O57" s="59" t="s">
        <v>83</v>
      </c>
      <c r="P57" s="59" t="s">
        <v>83</v>
      </c>
      <c r="Q57" s="59" t="s">
        <v>82</v>
      </c>
      <c r="R57" s="59" t="s">
        <v>82</v>
      </c>
      <c r="S57" s="59" t="s">
        <v>82</v>
      </c>
      <c r="T57" s="59" t="s">
        <v>82</v>
      </c>
      <c r="U57" s="59" t="s">
        <v>82</v>
      </c>
      <c r="V57" s="59" t="s">
        <v>82</v>
      </c>
      <c r="W57" s="59" t="s">
        <v>82</v>
      </c>
      <c r="X57" s="59" t="s">
        <v>82</v>
      </c>
      <c r="Y57" s="59" t="s">
        <v>82</v>
      </c>
      <c r="Z57" s="59" t="s">
        <v>82</v>
      </c>
      <c r="AA57" s="59" t="s">
        <v>83</v>
      </c>
      <c r="AB57" s="59" t="s">
        <v>83</v>
      </c>
      <c r="AC57" s="59" t="s">
        <v>83</v>
      </c>
      <c r="AD57" s="59" t="s">
        <v>83</v>
      </c>
      <c r="AE57" s="59" t="s">
        <v>83</v>
      </c>
      <c r="AF57" s="60">
        <f>IF(AB57="Si","19",COUNTIF(M57:AE58,"si"))</f>
        <v>12</v>
      </c>
      <c r="AG57" s="61">
        <f t="shared" si="20"/>
        <v>20</v>
      </c>
      <c r="AH57" s="27" t="str">
        <f>IF(AG57=5,"Moderado",IF(AG57=10,"Mayor",IF(AG57=20,"Catastrófico",0)))</f>
        <v>Catastrófico</v>
      </c>
      <c r="AI57" s="59">
        <f>IF(AH57="","",IF(AH57="Leve",0.2,IF(AH57="Menor",0.4,IF(AH57="Moderado",0.6,IF(AH57="Mayor",0.8,IF(AH57="Catastrófico",1,))))))</f>
        <v>1</v>
      </c>
      <c r="AJ57" s="27" t="str">
        <f>IF(OR(AND(K57="Rara vez",AH57="Moderado"),AND(K57="Improbable",AH57="Moderado")),"Moderado",IF(OR(AND(K57="Rara vez",AH57="Mayor"),AND(K57="Improbable",AH57="Mayor"),AND(K57="Posible",AH57="Moderado"),AND(K57="Probable",AH57="Moderado")),"Alta",IF(OR(AND(K57="Rara vez",AH57="Catastrófico"),AND(K57="Improbable",AH57="Catastrófico"),AND(K57="Posible",AH57="Catastrófico"),AND(K57="Probable",AH57="Catastrófico"),AND(K57="Casi seguro",AH57="Catastrófico"),AND(K57="Posible",AH57="Moderado"),AND(K57="Probable",AH57="Moderado"),AND(K57="Casi seguro",AH57="Moderado"),AND(K57="Posible",AH57="Mayor"),AND(K57="Probable",AH57="Mayor"),AND(K57="Casi seguro",AH57="Mayor")),"Extremo",)))</f>
        <v>Extremo</v>
      </c>
      <c r="AK57" s="62">
        <v>1</v>
      </c>
      <c r="AL57" s="178" t="s">
        <v>313</v>
      </c>
      <c r="AM57" s="179" t="s">
        <v>85</v>
      </c>
      <c r="AN57" s="180">
        <f t="shared" si="1"/>
        <v>15</v>
      </c>
      <c r="AO57" s="179" t="s">
        <v>86</v>
      </c>
      <c r="AP57" s="180">
        <f t="shared" si="2"/>
        <v>15</v>
      </c>
      <c r="AQ57" s="179" t="s">
        <v>87</v>
      </c>
      <c r="AR57" s="181">
        <f t="shared" si="3"/>
        <v>15</v>
      </c>
      <c r="AS57" s="181" t="s">
        <v>114</v>
      </c>
      <c r="AT57" s="181">
        <f t="shared" si="4"/>
        <v>15</v>
      </c>
      <c r="AU57" s="181" t="s">
        <v>89</v>
      </c>
      <c r="AV57" s="181">
        <f t="shared" si="5"/>
        <v>15</v>
      </c>
      <c r="AW57" s="182" t="s">
        <v>90</v>
      </c>
      <c r="AX57" s="181">
        <f t="shared" si="6"/>
        <v>15</v>
      </c>
      <c r="AY57" s="181" t="s">
        <v>91</v>
      </c>
      <c r="AZ57" s="181">
        <f t="shared" si="7"/>
        <v>15</v>
      </c>
      <c r="BA57" s="181">
        <f t="shared" si="25"/>
        <v>105</v>
      </c>
      <c r="BB57" s="181" t="str">
        <f t="shared" si="26"/>
        <v>Fuerte</v>
      </c>
      <c r="BC57" s="181" t="s">
        <v>92</v>
      </c>
      <c r="BD57" s="181">
        <f t="shared" si="27"/>
        <v>100</v>
      </c>
      <c r="BE57" s="181" t="str">
        <f t="shared" si="28"/>
        <v>Fuerte</v>
      </c>
      <c r="BF57" s="67">
        <f>AVERAGE(BD57:BD58)</f>
        <v>100</v>
      </c>
      <c r="BG57" s="67" t="str">
        <f>IF(BF57=100,"Fuerte",IF(AND(BF57&lt;=99, BF57&gt;=50),"Moderado",IF(BF57&lt;50,"Débil")))</f>
        <v>Fuerte</v>
      </c>
      <c r="BH57" s="36">
        <f>IF(BG57="Fuerte",(J57-2),IF(BG57="Moderado",(J57-1), IF(BG57="Débil",((J57-0)))))</f>
        <v>-1</v>
      </c>
      <c r="BI57" s="36" t="str">
        <f>IF(BH57&lt;=0,"Rara vez",IF(BH57=1,"Rara vez",IF(BH57=2,"Improbable",IF(BH57=3,"Posible",IF(BH57=4,"Probable",IF(BH57=5,"Casi Seguro"))))))</f>
        <v>Rara vez</v>
      </c>
      <c r="BJ57" s="59">
        <f>IF(BI57="","",IF(BI57="Rara vez",0.2,IF(BI57="Improbable",0.4,IF(BI57="Posible",0.6,IF(BI57="Probable",0.8,IF(BI57="Casi seguro",1,))))))</f>
        <v>0.2</v>
      </c>
      <c r="BK57" s="36" t="str">
        <f>IFERROR(IF(AG57=5,"Moderado",IF(AG57=10,"Mayor",IF(AG57=20,"Catastrófico",0))),"")</f>
        <v>Catastrófico</v>
      </c>
      <c r="BL57" s="59">
        <f>IF(AH57="","",IF(AH57="Moderado",0.6,IF(AH57="Mayor",0.8,IF(AH57="Catastrófico",1,))))</f>
        <v>1</v>
      </c>
      <c r="BM57" s="36" t="str">
        <f>IF(OR(AND(KBI57="Rara vez",BK57="Moderado"),AND(BI57="Improbable",BK57="Moderado")),"Moderado",IF(OR(AND(BI57="Rara vez",BK57="Mayor"),AND(BI57="Improbable",BK57="Mayor"),AND(BI57="Posible",BK57="Moderado"),AND(BI57="Probable",BK57="Moderado")),"Alta",IF(OR(AND(BI57="Rara vez",BK57="Catastrófico"),AND(BI57="Improbable",BK57="Catastrófico"),AND(BI57="Posible",BK57="Catastrófico"),AND(BI57="Probable",BK57="Catastrófico"),AND(BI57="Casi seguro",BK57="Catastrófico"),AND(BI57="Posible",BK57="Moderado"),AND(BI57="Probable",BK57="Moderado"),AND(BI57="Casi seguro",BK57="Moderado"),AND(BI57="Posible",BK57="Mayor"),AND(BI57="Probable",BK57="Mayor"),AND(BI57="Casi seguro",BK57="Mayor")),"Extremo",)))</f>
        <v>Extremo</v>
      </c>
      <c r="BN57" s="183" t="s">
        <v>93</v>
      </c>
      <c r="BO57" s="184" t="s">
        <v>314</v>
      </c>
      <c r="BP57" s="145" t="s">
        <v>315</v>
      </c>
      <c r="BQ57" s="145" t="s">
        <v>283</v>
      </c>
      <c r="BR57" s="145" t="s">
        <v>284</v>
      </c>
      <c r="BS57" s="145" t="s">
        <v>283</v>
      </c>
      <c r="BT57" s="185">
        <v>45082</v>
      </c>
      <c r="BU57" s="185">
        <v>45275</v>
      </c>
      <c r="BV57" s="147">
        <v>4620</v>
      </c>
      <c r="BW57" s="62"/>
      <c r="BX57" s="149"/>
      <c r="BY57" s="149"/>
      <c r="BZ57" s="149"/>
      <c r="CA57" s="149"/>
      <c r="CB57" s="149"/>
      <c r="CC57" s="149"/>
      <c r="CD57" s="149"/>
      <c r="CE57" s="149"/>
      <c r="CF57" s="149"/>
      <c r="CG57" s="149"/>
      <c r="CH57" s="149"/>
      <c r="CI57" s="149"/>
      <c r="CJ57" s="149"/>
      <c r="CK57" s="149"/>
      <c r="CL57" s="149"/>
      <c r="CM57" s="149"/>
      <c r="CN57" s="149"/>
      <c r="CO57" s="149"/>
      <c r="CP57" s="149"/>
      <c r="CQ57" s="149"/>
    </row>
    <row r="58" spans="1:95" ht="111.75">
      <c r="A58" s="157"/>
      <c r="B58" s="73"/>
      <c r="C58" s="73"/>
      <c r="D58" s="73"/>
      <c r="E58" s="186" t="s">
        <v>316</v>
      </c>
      <c r="F58" s="150"/>
      <c r="G58" s="176"/>
      <c r="H58" s="163"/>
      <c r="I58" s="150" t="s">
        <v>193</v>
      </c>
      <c r="J58" s="177"/>
      <c r="K58" s="72"/>
      <c r="L58" s="72"/>
      <c r="M58" s="72"/>
      <c r="N58" s="72"/>
      <c r="O58" s="72"/>
      <c r="P58" s="72"/>
      <c r="Q58" s="72"/>
      <c r="R58" s="72"/>
      <c r="S58" s="72"/>
      <c r="T58" s="72"/>
      <c r="U58" s="72"/>
      <c r="V58" s="72"/>
      <c r="W58" s="72"/>
      <c r="X58" s="72"/>
      <c r="Y58" s="72"/>
      <c r="Z58" s="72"/>
      <c r="AA58" s="72"/>
      <c r="AB58" s="72"/>
      <c r="AC58" s="72"/>
      <c r="AD58" s="72"/>
      <c r="AE58" s="72"/>
      <c r="AF58" s="72"/>
      <c r="AG58" s="61">
        <f t="shared" si="20"/>
        <v>5</v>
      </c>
      <c r="AH58" s="72"/>
      <c r="AI58" s="72"/>
      <c r="AJ58" s="72"/>
      <c r="AK58" s="62">
        <v>2</v>
      </c>
      <c r="AL58" s="91" t="s">
        <v>317</v>
      </c>
      <c r="AM58" s="179" t="s">
        <v>85</v>
      </c>
      <c r="AN58" s="180">
        <f t="shared" si="1"/>
        <v>15</v>
      </c>
      <c r="AO58" s="179" t="s">
        <v>86</v>
      </c>
      <c r="AP58" s="180">
        <f t="shared" si="2"/>
        <v>15</v>
      </c>
      <c r="AQ58" s="179" t="s">
        <v>87</v>
      </c>
      <c r="AR58" s="181">
        <f t="shared" si="3"/>
        <v>15</v>
      </c>
      <c r="AS58" s="181" t="s">
        <v>114</v>
      </c>
      <c r="AT58" s="181">
        <f t="shared" si="4"/>
        <v>15</v>
      </c>
      <c r="AU58" s="181" t="s">
        <v>89</v>
      </c>
      <c r="AV58" s="181">
        <f t="shared" si="5"/>
        <v>15</v>
      </c>
      <c r="AW58" s="182" t="s">
        <v>90</v>
      </c>
      <c r="AX58" s="181">
        <f t="shared" si="6"/>
        <v>15</v>
      </c>
      <c r="AY58" s="181" t="s">
        <v>91</v>
      </c>
      <c r="AZ58" s="181">
        <f t="shared" si="7"/>
        <v>15</v>
      </c>
      <c r="BA58" s="181">
        <f t="shared" si="25"/>
        <v>105</v>
      </c>
      <c r="BB58" s="181" t="str">
        <f t="shared" si="26"/>
        <v>Fuerte</v>
      </c>
      <c r="BC58" s="181" t="s">
        <v>92</v>
      </c>
      <c r="BD58" s="181">
        <f t="shared" si="27"/>
        <v>100</v>
      </c>
      <c r="BE58" s="181" t="str">
        <f t="shared" si="28"/>
        <v>Fuerte</v>
      </c>
      <c r="BF58" s="72"/>
      <c r="BG58" s="72"/>
      <c r="BH58" s="72"/>
      <c r="BI58" s="72"/>
      <c r="BJ58" s="72"/>
      <c r="BK58" s="72"/>
      <c r="BL58" s="72"/>
      <c r="BM58" s="72"/>
      <c r="BN58" s="183" t="s">
        <v>93</v>
      </c>
      <c r="BO58" s="184" t="s">
        <v>318</v>
      </c>
      <c r="BP58" s="145" t="s">
        <v>282</v>
      </c>
      <c r="BQ58" s="145" t="s">
        <v>283</v>
      </c>
      <c r="BR58" s="145" t="s">
        <v>284</v>
      </c>
      <c r="BS58" s="145" t="s">
        <v>283</v>
      </c>
      <c r="BT58" s="185">
        <v>45082</v>
      </c>
      <c r="BU58" s="185">
        <v>45275</v>
      </c>
      <c r="BV58" s="147">
        <v>4620</v>
      </c>
      <c r="BW58" s="62"/>
      <c r="BX58" s="149"/>
      <c r="BY58" s="149"/>
      <c r="BZ58" s="149"/>
      <c r="CA58" s="149"/>
      <c r="CB58" s="149"/>
      <c r="CC58" s="149"/>
      <c r="CD58" s="149"/>
      <c r="CE58" s="149"/>
      <c r="CF58" s="149"/>
      <c r="CG58" s="149"/>
      <c r="CH58" s="149"/>
      <c r="CI58" s="149"/>
      <c r="CJ58" s="149"/>
      <c r="CK58" s="149"/>
      <c r="CL58" s="149"/>
      <c r="CM58" s="149"/>
      <c r="CN58" s="149"/>
      <c r="CO58" s="149"/>
      <c r="CP58" s="149"/>
      <c r="CQ58" s="149"/>
    </row>
    <row r="59" spans="1:95" ht="107.25" customHeight="1">
      <c r="A59" s="187"/>
      <c r="B59" s="73"/>
      <c r="C59" s="73"/>
      <c r="D59" s="73"/>
      <c r="E59" s="164"/>
      <c r="F59" s="122"/>
      <c r="G59" s="176"/>
      <c r="H59" s="163"/>
      <c r="I59" s="150" t="s">
        <v>104</v>
      </c>
      <c r="J59" s="177"/>
      <c r="K59" s="72"/>
      <c r="L59" s="72"/>
      <c r="M59" s="72"/>
      <c r="N59" s="72"/>
      <c r="O59" s="72"/>
      <c r="P59" s="72"/>
      <c r="Q59" s="72"/>
      <c r="R59" s="72"/>
      <c r="S59" s="72"/>
      <c r="T59" s="72"/>
      <c r="U59" s="72"/>
      <c r="V59" s="72"/>
      <c r="W59" s="72"/>
      <c r="X59" s="72"/>
      <c r="Y59" s="72"/>
      <c r="Z59" s="72"/>
      <c r="AA59" s="72"/>
      <c r="AB59" s="72"/>
      <c r="AC59" s="72"/>
      <c r="AD59" s="72"/>
      <c r="AE59" s="72"/>
      <c r="AF59" s="72"/>
      <c r="AG59" s="61">
        <f t="shared" si="20"/>
        <v>5</v>
      </c>
      <c r="AH59" s="72"/>
      <c r="AI59" s="72"/>
      <c r="AJ59" s="72"/>
      <c r="AK59" s="62">
        <v>3</v>
      </c>
      <c r="AL59" s="91"/>
      <c r="AM59" s="82"/>
      <c r="AN59" s="82"/>
      <c r="AO59" s="82"/>
      <c r="AP59" s="82"/>
      <c r="AQ59" s="82"/>
      <c r="AR59" s="82"/>
      <c r="AS59" s="82"/>
      <c r="AT59" s="82"/>
      <c r="AU59" s="82"/>
      <c r="AV59" s="82"/>
      <c r="AW59" s="64"/>
      <c r="AX59" s="82"/>
      <c r="AY59" s="64"/>
      <c r="AZ59" s="82"/>
      <c r="BA59" s="83"/>
      <c r="BB59" s="82"/>
      <c r="BC59" s="82"/>
      <c r="BD59" s="82"/>
      <c r="BE59" s="84"/>
      <c r="BF59" s="72"/>
      <c r="BG59" s="72"/>
      <c r="BH59" s="72"/>
      <c r="BI59" s="72"/>
      <c r="BJ59" s="72"/>
      <c r="BK59" s="72"/>
      <c r="BL59" s="72"/>
      <c r="BM59" s="72"/>
      <c r="BN59" s="183" t="s">
        <v>93</v>
      </c>
      <c r="BO59" s="184" t="s">
        <v>319</v>
      </c>
      <c r="BP59" s="145" t="s">
        <v>315</v>
      </c>
      <c r="BQ59" s="145" t="s">
        <v>283</v>
      </c>
      <c r="BR59" s="145" t="s">
        <v>284</v>
      </c>
      <c r="BS59" s="145" t="s">
        <v>283</v>
      </c>
      <c r="BT59" s="185">
        <v>45082</v>
      </c>
      <c r="BU59" s="185">
        <v>45275</v>
      </c>
      <c r="BV59" s="147">
        <v>4620</v>
      </c>
      <c r="BW59" s="62"/>
      <c r="BX59" s="149"/>
      <c r="BY59" s="149"/>
      <c r="BZ59" s="149"/>
      <c r="CA59" s="149"/>
      <c r="CB59" s="149"/>
      <c r="CC59" s="149"/>
      <c r="CD59" s="149"/>
      <c r="CE59" s="149"/>
      <c r="CF59" s="149"/>
      <c r="CG59" s="149"/>
      <c r="CH59" s="149"/>
      <c r="CI59" s="149"/>
      <c r="CJ59" s="149"/>
      <c r="CK59" s="149"/>
      <c r="CL59" s="149"/>
      <c r="CM59" s="149"/>
      <c r="CN59" s="149"/>
      <c r="CO59" s="149"/>
      <c r="CP59" s="149"/>
      <c r="CQ59" s="149"/>
    </row>
    <row r="60" spans="1:95" ht="111.75">
      <c r="A60" s="54">
        <v>14</v>
      </c>
      <c r="B60" s="55" t="s">
        <v>248</v>
      </c>
      <c r="C60" s="55" t="s">
        <v>249</v>
      </c>
      <c r="D60" s="55" t="s">
        <v>250</v>
      </c>
      <c r="E60" s="188" t="s">
        <v>276</v>
      </c>
      <c r="F60" s="158" t="s">
        <v>320</v>
      </c>
      <c r="G60" s="55" t="s">
        <v>321</v>
      </c>
      <c r="H60" s="55" t="s">
        <v>80</v>
      </c>
      <c r="I60" s="158" t="s">
        <v>81</v>
      </c>
      <c r="J60" s="54">
        <v>1</v>
      </c>
      <c r="K60" s="27" t="str">
        <f>IF(J60&lt;=0,"",IF(J60=1,"Rara vez",IF(J60=2,"Improbable",IF(J60=3,"Posible",IF(J60=4,"Probable",IF(J60=5,"Casi Seguro"))))))</f>
        <v>Rara vez</v>
      </c>
      <c r="L60" s="59">
        <f>IF(K60="","",IF(K60="Rara vez",0.2,IF(K60="Improbable",0.4,IF(K60="Posible",0.6,IF(K60="Probable",0.8,IF(K60="Casi seguro",1,))))))</f>
        <v>0.2</v>
      </c>
      <c r="M60" s="59" t="s">
        <v>82</v>
      </c>
      <c r="N60" s="59" t="s">
        <v>82</v>
      </c>
      <c r="O60" s="59" t="s">
        <v>82</v>
      </c>
      <c r="P60" s="59" t="s">
        <v>82</v>
      </c>
      <c r="Q60" s="59" t="s">
        <v>82</v>
      </c>
      <c r="R60" s="59" t="s">
        <v>82</v>
      </c>
      <c r="S60" s="59" t="s">
        <v>82</v>
      </c>
      <c r="T60" s="59" t="s">
        <v>82</v>
      </c>
      <c r="U60" s="59" t="s">
        <v>83</v>
      </c>
      <c r="V60" s="59" t="s">
        <v>82</v>
      </c>
      <c r="W60" s="59" t="s">
        <v>82</v>
      </c>
      <c r="X60" s="59" t="s">
        <v>82</v>
      </c>
      <c r="Y60" s="59" t="s">
        <v>82</v>
      </c>
      <c r="Z60" s="59" t="s">
        <v>82</v>
      </c>
      <c r="AA60" s="59" t="s">
        <v>82</v>
      </c>
      <c r="AB60" s="59" t="s">
        <v>83</v>
      </c>
      <c r="AC60" s="59" t="s">
        <v>82</v>
      </c>
      <c r="AD60" s="59" t="s">
        <v>82</v>
      </c>
      <c r="AE60" s="59" t="s">
        <v>83</v>
      </c>
      <c r="AF60" s="60">
        <f>IF(AB60="Si","19",COUNTIF(M60:AE61,"si"))</f>
        <v>16</v>
      </c>
      <c r="AG60" s="61">
        <f t="shared" si="20"/>
        <v>20</v>
      </c>
      <c r="AH60" s="27" t="str">
        <f>IF(AG60=5,"Moderado",IF(AG60=10,"Mayor",IF(AG60=20,"Catastrófico",0)))</f>
        <v>Catastrófico</v>
      </c>
      <c r="AI60" s="59">
        <f>IF(AH60="","",IF(AH60="Leve",0.2,IF(AH60="Menor",0.4,IF(AH60="Moderado",0.6,IF(AH60="Mayor",0.8,IF(AH60="Catastrófico",1,))))))</f>
        <v>1</v>
      </c>
      <c r="AJ60" s="27" t="str">
        <f>IF(OR(AND(K60="Rara vez",AH60="Moderado"),AND(K60="Improbable",AH60="Moderado")),"Moderado",IF(OR(AND(K60="Rara vez",AH60="Mayor"),AND(K60="Improbable",AH60="Mayor"),AND(K60="Posible",AH60="Moderado"),AND(K60="Probable",AH60="Moderado")),"Alta",IF(OR(AND(K60="Rara vez",AH60="Catastrófico"),AND(K60="Improbable",AH60="Catastrófico"),AND(K60="Posible",AH60="Catastrófico"),AND(K60="Probable",AH60="Catastrófico"),AND(K60="Casi seguro",AH60="Catastrófico"),AND(K60="Posible",AH60="Moderado"),AND(K60="Probable",AH60="Moderado"),AND(K60="Casi seguro",AH60="Moderado"),AND(K60="Posible",AH60="Mayor"),AND(K60="Probable",AH60="Mayor"),AND(K60="Casi seguro",AH60="Mayor")),"Extremo",)))</f>
        <v>Extremo</v>
      </c>
      <c r="AK60" s="62">
        <v>1</v>
      </c>
      <c r="AL60" s="91" t="s">
        <v>322</v>
      </c>
      <c r="AM60" s="64" t="s">
        <v>85</v>
      </c>
      <c r="AN60" s="64">
        <f t="shared" si="1"/>
        <v>15</v>
      </c>
      <c r="AO60" s="64" t="s">
        <v>86</v>
      </c>
      <c r="AP60" s="64">
        <f t="shared" si="2"/>
        <v>15</v>
      </c>
      <c r="AQ60" s="64" t="s">
        <v>87</v>
      </c>
      <c r="AR60" s="64">
        <f t="shared" si="3"/>
        <v>15</v>
      </c>
      <c r="AS60" s="64" t="s">
        <v>114</v>
      </c>
      <c r="AT60" s="64">
        <f t="shared" si="4"/>
        <v>15</v>
      </c>
      <c r="AU60" s="64" t="s">
        <v>89</v>
      </c>
      <c r="AV60" s="64">
        <f t="shared" si="5"/>
        <v>15</v>
      </c>
      <c r="AW60" s="64" t="s">
        <v>90</v>
      </c>
      <c r="AX60" s="64">
        <f t="shared" si="6"/>
        <v>15</v>
      </c>
      <c r="AY60" s="64" t="s">
        <v>91</v>
      </c>
      <c r="AZ60" s="64">
        <f t="shared" si="7"/>
        <v>15</v>
      </c>
      <c r="BA60" s="65">
        <f t="shared" si="25"/>
        <v>105</v>
      </c>
      <c r="BB60" s="64" t="str">
        <f t="shared" si="26"/>
        <v>Fuerte</v>
      </c>
      <c r="BC60" s="64" t="s">
        <v>92</v>
      </c>
      <c r="BD60" s="64">
        <f t="shared" si="27"/>
        <v>100</v>
      </c>
      <c r="BE60" s="66" t="str">
        <f t="shared" si="28"/>
        <v>Fuerte</v>
      </c>
      <c r="BF60" s="67">
        <f>AVERAGE(BD60:BD62)</f>
        <v>100</v>
      </c>
      <c r="BG60" s="67" t="str">
        <f>IF(BF60=100,"Fuerte",IF(AND(BF60&lt;=99, BF60&gt;=50),"Moderado",IF(BF60&lt;50,"Débil")))</f>
        <v>Fuerte</v>
      </c>
      <c r="BH60" s="36">
        <f>IF(BG60="Fuerte",(J60-2),IF(BG60="Moderado",(J60-1), IF(BG60="Débil",((J60-0)))))</f>
        <v>-1</v>
      </c>
      <c r="BI60" s="36" t="str">
        <f>IF(BH60&lt;=0,"Rara vez",IF(BH60=1,"Rara vez",IF(BH60=2,"Improbable",IF(BH60=3,"Posible",IF(BH60=4,"Probable",IF(BH60=5,"Casi Seguro"))))))</f>
        <v>Rara vez</v>
      </c>
      <c r="BJ60" s="59">
        <f>IF(BI60="","",IF(BI60="Rara vez",0.2,IF(BI60="Improbable",0.4,IF(BI60="Posible",0.6,IF(BI60="Probable",0.8,IF(BI60="Casi seguro",1,))))))</f>
        <v>0.2</v>
      </c>
      <c r="BK60" s="36" t="str">
        <f>IFERROR(IF(AG60=5,"Moderado",IF(AG60=10,"Mayor",IF(AG60=20,"Catastrófico",0))),"")</f>
        <v>Catastrófico</v>
      </c>
      <c r="BL60" s="59">
        <f>IF(AH60="","",IF(AH60="Moderado",0.6,IF(AH60="Mayor",0.8,IF(AH60="Catastrófico",1,))))</f>
        <v>1</v>
      </c>
      <c r="BM60" s="36" t="str">
        <f>IF(OR(AND(KBI60="Rara vez",BK60="Moderado"),AND(BI60="Improbable",BK60="Moderado")),"Moderado",IF(OR(AND(BI60="Rara vez",BK60="Mayor"),AND(BI60="Improbable",BK60="Mayor"),AND(BI60="Posible",BK60="Moderado"),AND(BI60="Probable",BK60="Moderado")),"Alta",IF(OR(AND(BI60="Rara vez",BK60="Catastrófico"),AND(BI60="Improbable",BK60="Catastrófico"),AND(BI60="Posible",BK60="Catastrófico"),AND(BI60="Probable",BK60="Catastrófico"),AND(BI60="Casi seguro",BK60="Catastrófico"),AND(BI60="Posible",BK60="Moderado"),AND(BI60="Probable",BK60="Moderado"),AND(BI60="Casi seguro",BK60="Moderado"),AND(BI60="Posible",BK60="Mayor"),AND(BI60="Probable",BK60="Mayor"),AND(BI60="Casi seguro",BK60="Mayor")),"Extremo",)))</f>
        <v>Extremo</v>
      </c>
      <c r="BN60" s="162" t="s">
        <v>93</v>
      </c>
      <c r="BO60" s="144" t="s">
        <v>323</v>
      </c>
      <c r="BP60" s="160" t="s">
        <v>324</v>
      </c>
      <c r="BQ60" s="160" t="s">
        <v>325</v>
      </c>
      <c r="BR60" s="160" t="s">
        <v>326</v>
      </c>
      <c r="BS60" s="160" t="s">
        <v>327</v>
      </c>
      <c r="BT60" s="146">
        <v>45079</v>
      </c>
      <c r="BU60" s="146">
        <v>45275</v>
      </c>
      <c r="BV60" s="147">
        <v>4616</v>
      </c>
      <c r="BW60" s="62"/>
      <c r="BX60" s="7"/>
      <c r="BY60" s="7"/>
      <c r="BZ60" s="7"/>
      <c r="CA60" s="7"/>
      <c r="CB60" s="7"/>
      <c r="CC60" s="7"/>
      <c r="CD60" s="7"/>
      <c r="CE60" s="7"/>
      <c r="CF60" s="7"/>
      <c r="CG60" s="7"/>
      <c r="CH60" s="7"/>
      <c r="CI60" s="7"/>
      <c r="CJ60" s="7"/>
      <c r="CK60" s="7"/>
      <c r="CL60" s="7"/>
      <c r="CM60" s="7"/>
      <c r="CN60" s="7"/>
      <c r="CO60" s="7"/>
      <c r="CP60" s="7"/>
      <c r="CQ60" s="7"/>
    </row>
    <row r="61" spans="1:95" ht="111.75">
      <c r="A61" s="72"/>
      <c r="B61" s="73"/>
      <c r="C61" s="73"/>
      <c r="D61" s="73"/>
      <c r="E61" s="188" t="s">
        <v>328</v>
      </c>
      <c r="F61" s="164"/>
      <c r="G61" s="73"/>
      <c r="H61" s="73"/>
      <c r="I61" s="158" t="s">
        <v>193</v>
      </c>
      <c r="J61" s="72"/>
      <c r="K61" s="72"/>
      <c r="L61" s="72"/>
      <c r="M61" s="72"/>
      <c r="N61" s="72"/>
      <c r="O61" s="72"/>
      <c r="P61" s="72"/>
      <c r="Q61" s="72"/>
      <c r="R61" s="72"/>
      <c r="S61" s="72"/>
      <c r="T61" s="72"/>
      <c r="U61" s="72"/>
      <c r="V61" s="72"/>
      <c r="W61" s="72"/>
      <c r="X61" s="72"/>
      <c r="Y61" s="72"/>
      <c r="Z61" s="72"/>
      <c r="AA61" s="72"/>
      <c r="AB61" s="72"/>
      <c r="AC61" s="72"/>
      <c r="AD61" s="72"/>
      <c r="AE61" s="72"/>
      <c r="AF61" s="72"/>
      <c r="AG61" s="61">
        <f t="shared" si="20"/>
        <v>5</v>
      </c>
      <c r="AH61" s="72"/>
      <c r="AI61" s="72"/>
      <c r="AJ61" s="72"/>
      <c r="AK61" s="62">
        <v>2</v>
      </c>
      <c r="AL61" s="91" t="s">
        <v>329</v>
      </c>
      <c r="AM61" s="64" t="s">
        <v>85</v>
      </c>
      <c r="AN61" s="64">
        <f t="shared" si="1"/>
        <v>15</v>
      </c>
      <c r="AO61" s="64" t="s">
        <v>86</v>
      </c>
      <c r="AP61" s="64">
        <f t="shared" si="2"/>
        <v>15</v>
      </c>
      <c r="AQ61" s="64" t="s">
        <v>87</v>
      </c>
      <c r="AR61" s="64">
        <f t="shared" si="3"/>
        <v>15</v>
      </c>
      <c r="AS61" s="64" t="s">
        <v>114</v>
      </c>
      <c r="AT61" s="64">
        <f t="shared" si="4"/>
        <v>15</v>
      </c>
      <c r="AU61" s="64" t="s">
        <v>89</v>
      </c>
      <c r="AV61" s="64">
        <f t="shared" si="5"/>
        <v>15</v>
      </c>
      <c r="AW61" s="64" t="s">
        <v>90</v>
      </c>
      <c r="AX61" s="64">
        <f t="shared" si="6"/>
        <v>15</v>
      </c>
      <c r="AY61" s="64" t="s">
        <v>91</v>
      </c>
      <c r="AZ61" s="64">
        <f t="shared" si="7"/>
        <v>15</v>
      </c>
      <c r="BA61" s="65">
        <f t="shared" si="25"/>
        <v>105</v>
      </c>
      <c r="BB61" s="64" t="str">
        <f t="shared" si="26"/>
        <v>Fuerte</v>
      </c>
      <c r="BC61" s="64" t="s">
        <v>92</v>
      </c>
      <c r="BD61" s="64">
        <f t="shared" si="27"/>
        <v>100</v>
      </c>
      <c r="BE61" s="66" t="str">
        <f t="shared" si="28"/>
        <v>Fuerte</v>
      </c>
      <c r="BF61" s="72"/>
      <c r="BG61" s="72"/>
      <c r="BH61" s="72"/>
      <c r="BI61" s="72"/>
      <c r="BJ61" s="72"/>
      <c r="BK61" s="72"/>
      <c r="BL61" s="72"/>
      <c r="BM61" s="72"/>
      <c r="BN61" s="162" t="s">
        <v>93</v>
      </c>
      <c r="BO61" s="144" t="s">
        <v>330</v>
      </c>
      <c r="BP61" s="160" t="s">
        <v>324</v>
      </c>
      <c r="BQ61" s="160" t="s">
        <v>325</v>
      </c>
      <c r="BR61" s="160" t="s">
        <v>331</v>
      </c>
      <c r="BS61" s="160" t="s">
        <v>327</v>
      </c>
      <c r="BT61" s="146">
        <v>45079</v>
      </c>
      <c r="BU61" s="146">
        <v>45275</v>
      </c>
      <c r="BV61" s="147">
        <v>4616</v>
      </c>
      <c r="BW61" s="62"/>
      <c r="BX61" s="149"/>
      <c r="BY61" s="149"/>
      <c r="BZ61" s="149"/>
      <c r="CA61" s="149"/>
      <c r="CB61" s="149"/>
      <c r="CC61" s="149"/>
      <c r="CD61" s="149"/>
      <c r="CE61" s="149"/>
      <c r="CF61" s="149"/>
      <c r="CG61" s="149"/>
      <c r="CH61" s="149"/>
      <c r="CI61" s="149"/>
      <c r="CJ61" s="149"/>
      <c r="CK61" s="149"/>
      <c r="CL61" s="149"/>
      <c r="CM61" s="149"/>
      <c r="CN61" s="149"/>
      <c r="CO61" s="149"/>
      <c r="CP61" s="149"/>
      <c r="CQ61" s="149"/>
    </row>
    <row r="62" spans="1:95" ht="78.75" customHeight="1">
      <c r="A62" s="72"/>
      <c r="B62" s="73"/>
      <c r="C62" s="73"/>
      <c r="D62" s="73"/>
      <c r="E62" s="188" t="s">
        <v>332</v>
      </c>
      <c r="F62" s="164"/>
      <c r="G62" s="73"/>
      <c r="H62" s="73"/>
      <c r="I62" s="158" t="s">
        <v>104</v>
      </c>
      <c r="J62" s="72"/>
      <c r="K62" s="72"/>
      <c r="L62" s="72"/>
      <c r="M62" s="72"/>
      <c r="N62" s="72"/>
      <c r="O62" s="72"/>
      <c r="P62" s="72"/>
      <c r="Q62" s="72"/>
      <c r="R62" s="72"/>
      <c r="S62" s="72"/>
      <c r="T62" s="72"/>
      <c r="U62" s="72"/>
      <c r="V62" s="72"/>
      <c r="W62" s="72"/>
      <c r="X62" s="72"/>
      <c r="Y62" s="72"/>
      <c r="Z62" s="72"/>
      <c r="AA62" s="72"/>
      <c r="AB62" s="72"/>
      <c r="AC62" s="72"/>
      <c r="AD62" s="72"/>
      <c r="AE62" s="72"/>
      <c r="AF62" s="72"/>
      <c r="AG62" s="61">
        <f t="shared" si="20"/>
        <v>5</v>
      </c>
      <c r="AH62" s="72"/>
      <c r="AI62" s="72"/>
      <c r="AJ62" s="72"/>
      <c r="AK62" s="62">
        <v>3</v>
      </c>
      <c r="AL62" s="91" t="s">
        <v>333</v>
      </c>
      <c r="AM62" s="64" t="s">
        <v>85</v>
      </c>
      <c r="AN62" s="64">
        <f t="shared" si="1"/>
        <v>15</v>
      </c>
      <c r="AO62" s="64" t="s">
        <v>86</v>
      </c>
      <c r="AP62" s="64">
        <f t="shared" si="2"/>
        <v>15</v>
      </c>
      <c r="AQ62" s="64" t="s">
        <v>87</v>
      </c>
      <c r="AR62" s="64">
        <f t="shared" si="3"/>
        <v>15</v>
      </c>
      <c r="AS62" s="64" t="s">
        <v>114</v>
      </c>
      <c r="AT62" s="64">
        <f t="shared" si="4"/>
        <v>15</v>
      </c>
      <c r="AU62" s="64" t="s">
        <v>89</v>
      </c>
      <c r="AV62" s="64">
        <f t="shared" si="5"/>
        <v>15</v>
      </c>
      <c r="AW62" s="64" t="s">
        <v>90</v>
      </c>
      <c r="AX62" s="64">
        <f t="shared" si="6"/>
        <v>15</v>
      </c>
      <c r="AY62" s="64" t="s">
        <v>91</v>
      </c>
      <c r="AZ62" s="64">
        <f t="shared" si="7"/>
        <v>15</v>
      </c>
      <c r="BA62" s="65">
        <f t="shared" si="25"/>
        <v>105</v>
      </c>
      <c r="BB62" s="64" t="str">
        <f t="shared" si="26"/>
        <v>Fuerte</v>
      </c>
      <c r="BC62" s="64" t="s">
        <v>92</v>
      </c>
      <c r="BD62" s="64">
        <f t="shared" si="27"/>
        <v>100</v>
      </c>
      <c r="BE62" s="66" t="str">
        <f t="shared" si="28"/>
        <v>Fuerte</v>
      </c>
      <c r="BF62" s="72"/>
      <c r="BG62" s="72"/>
      <c r="BH62" s="72"/>
      <c r="BI62" s="72"/>
      <c r="BJ62" s="72"/>
      <c r="BK62" s="72"/>
      <c r="BL62" s="72"/>
      <c r="BM62" s="72"/>
      <c r="BN62" s="162" t="s">
        <v>93</v>
      </c>
      <c r="BO62" s="144" t="s">
        <v>334</v>
      </c>
      <c r="BP62" s="160" t="s">
        <v>324</v>
      </c>
      <c r="BQ62" s="160" t="s">
        <v>325</v>
      </c>
      <c r="BR62" s="160" t="s">
        <v>326</v>
      </c>
      <c r="BS62" s="160" t="s">
        <v>327</v>
      </c>
      <c r="BT62" s="146">
        <v>45079</v>
      </c>
      <c r="BU62" s="146">
        <v>45275</v>
      </c>
      <c r="BV62" s="147">
        <v>4616</v>
      </c>
      <c r="BW62" s="62"/>
      <c r="BX62" s="149"/>
      <c r="BY62" s="149"/>
      <c r="BZ62" s="149"/>
      <c r="CA62" s="149"/>
      <c r="CB62" s="149"/>
      <c r="CC62" s="149"/>
      <c r="CD62" s="149"/>
      <c r="CE62" s="149"/>
      <c r="CF62" s="149"/>
      <c r="CG62" s="149"/>
      <c r="CH62" s="149"/>
      <c r="CI62" s="149"/>
      <c r="CJ62" s="149"/>
      <c r="CK62" s="149"/>
      <c r="CL62" s="149"/>
      <c r="CM62" s="149"/>
      <c r="CN62" s="149"/>
      <c r="CO62" s="149"/>
      <c r="CP62" s="149"/>
      <c r="CQ62" s="149"/>
    </row>
    <row r="63" spans="1:95" ht="111.75">
      <c r="A63" s="72"/>
      <c r="B63" s="73"/>
      <c r="C63" s="73"/>
      <c r="D63" s="73"/>
      <c r="E63" s="158"/>
      <c r="F63" s="164"/>
      <c r="G63" s="73"/>
      <c r="H63" s="73"/>
      <c r="I63" s="76"/>
      <c r="J63" s="72"/>
      <c r="K63" s="72"/>
      <c r="L63" s="72"/>
      <c r="M63" s="72"/>
      <c r="N63" s="72"/>
      <c r="O63" s="72"/>
      <c r="P63" s="72"/>
      <c r="Q63" s="72"/>
      <c r="R63" s="72"/>
      <c r="S63" s="72"/>
      <c r="T63" s="72"/>
      <c r="U63" s="72"/>
      <c r="V63" s="72"/>
      <c r="W63" s="72"/>
      <c r="X63" s="72"/>
      <c r="Y63" s="72"/>
      <c r="Z63" s="72"/>
      <c r="AA63" s="72"/>
      <c r="AB63" s="72"/>
      <c r="AC63" s="72"/>
      <c r="AD63" s="72"/>
      <c r="AE63" s="72"/>
      <c r="AF63" s="72"/>
      <c r="AG63" s="61">
        <f t="shared" si="20"/>
        <v>5</v>
      </c>
      <c r="AH63" s="72"/>
      <c r="AI63" s="72"/>
      <c r="AJ63" s="72"/>
      <c r="AK63" s="62">
        <v>4</v>
      </c>
      <c r="AL63" s="91"/>
      <c r="AM63" s="64" t="s">
        <v>85</v>
      </c>
      <c r="AN63" s="64">
        <f t="shared" si="1"/>
        <v>15</v>
      </c>
      <c r="AO63" s="64" t="s">
        <v>86</v>
      </c>
      <c r="AP63" s="64">
        <f t="shared" si="2"/>
        <v>15</v>
      </c>
      <c r="AQ63" s="64" t="s">
        <v>87</v>
      </c>
      <c r="AR63" s="64">
        <f t="shared" si="3"/>
        <v>15</v>
      </c>
      <c r="AS63" s="64" t="s">
        <v>114</v>
      </c>
      <c r="AT63" s="64">
        <f t="shared" si="4"/>
        <v>15</v>
      </c>
      <c r="AU63" s="64" t="s">
        <v>89</v>
      </c>
      <c r="AV63" s="64">
        <f t="shared" si="5"/>
        <v>15</v>
      </c>
      <c r="AW63" s="64" t="s">
        <v>90</v>
      </c>
      <c r="AX63" s="64">
        <f t="shared" si="6"/>
        <v>15</v>
      </c>
      <c r="AY63" s="64" t="s">
        <v>91</v>
      </c>
      <c r="AZ63" s="64">
        <f t="shared" si="7"/>
        <v>15</v>
      </c>
      <c r="BA63" s="65">
        <f t="shared" si="25"/>
        <v>105</v>
      </c>
      <c r="BB63" s="64" t="str">
        <f t="shared" si="26"/>
        <v>Fuerte</v>
      </c>
      <c r="BC63" s="64" t="s">
        <v>92</v>
      </c>
      <c r="BD63" s="64">
        <f t="shared" si="27"/>
        <v>100</v>
      </c>
      <c r="BE63" s="66" t="str">
        <f t="shared" si="28"/>
        <v>Fuerte</v>
      </c>
      <c r="BF63" s="72"/>
      <c r="BG63" s="72"/>
      <c r="BH63" s="72"/>
      <c r="BI63" s="72"/>
      <c r="BJ63" s="72"/>
      <c r="BK63" s="72"/>
      <c r="BL63" s="72"/>
      <c r="BM63" s="72"/>
      <c r="BN63" s="162" t="s">
        <v>93</v>
      </c>
      <c r="BO63" s="189" t="s">
        <v>335</v>
      </c>
      <c r="BP63" s="190" t="s">
        <v>324</v>
      </c>
      <c r="BQ63" s="160" t="s">
        <v>325</v>
      </c>
      <c r="BR63" s="160" t="s">
        <v>326</v>
      </c>
      <c r="BS63" s="160" t="s">
        <v>327</v>
      </c>
      <c r="BT63" s="146">
        <v>45079</v>
      </c>
      <c r="BU63" s="146">
        <v>45275</v>
      </c>
      <c r="BV63" s="147">
        <v>4616</v>
      </c>
      <c r="BW63" s="62"/>
      <c r="BX63" s="149"/>
      <c r="BY63" s="149"/>
      <c r="BZ63" s="149"/>
      <c r="CA63" s="149"/>
      <c r="CB63" s="149"/>
      <c r="CC63" s="149"/>
      <c r="CD63" s="149"/>
      <c r="CE63" s="149"/>
      <c r="CF63" s="149"/>
      <c r="CG63" s="149"/>
      <c r="CH63" s="149"/>
      <c r="CI63" s="149"/>
      <c r="CJ63" s="149"/>
      <c r="CK63" s="149"/>
      <c r="CL63" s="149"/>
      <c r="CM63" s="149"/>
      <c r="CN63" s="149"/>
      <c r="CO63" s="149"/>
      <c r="CP63" s="149"/>
      <c r="CQ63" s="149"/>
    </row>
    <row r="64" spans="1:95" ht="78.75" customHeight="1">
      <c r="A64" s="54">
        <v>15</v>
      </c>
      <c r="B64" s="55" t="s">
        <v>336</v>
      </c>
      <c r="C64" s="55" t="s">
        <v>337</v>
      </c>
      <c r="D64" s="55" t="s">
        <v>338</v>
      </c>
      <c r="E64" s="191" t="s">
        <v>339</v>
      </c>
      <c r="F64" s="191" t="s">
        <v>340</v>
      </c>
      <c r="G64" s="55" t="s">
        <v>341</v>
      </c>
      <c r="H64" s="55" t="s">
        <v>80</v>
      </c>
      <c r="I64" s="55" t="s">
        <v>194</v>
      </c>
      <c r="J64" s="54">
        <v>2</v>
      </c>
      <c r="K64" s="27" t="str">
        <f>IF(J64&lt;=0,"",IF(J64=1,"Rara vez",IF(J64=2,"Improbable",IF(J64=3,"Posible",IF(J64=4,"Probable",IF(J64=5,"Casi Seguro"))))))</f>
        <v>Improbable</v>
      </c>
      <c r="L64" s="59">
        <f>IF(K64="","",IF(K64="Rara vez",0.2,IF(K64="Improbable",0.4,IF(K64="Posible",0.6,IF(K64="Probable",0.8,IF(K64="Casi seguro",1,))))))</f>
        <v>0.4</v>
      </c>
      <c r="M64" s="59" t="s">
        <v>82</v>
      </c>
      <c r="N64" s="59" t="s">
        <v>83</v>
      </c>
      <c r="O64" s="59" t="s">
        <v>83</v>
      </c>
      <c r="P64" s="59" t="s">
        <v>82</v>
      </c>
      <c r="Q64" s="59" t="s">
        <v>82</v>
      </c>
      <c r="R64" s="59" t="s">
        <v>83</v>
      </c>
      <c r="S64" s="59" t="s">
        <v>82</v>
      </c>
      <c r="T64" s="59" t="s">
        <v>83</v>
      </c>
      <c r="U64" s="59" t="s">
        <v>82</v>
      </c>
      <c r="V64" s="59" t="s">
        <v>82</v>
      </c>
      <c r="W64" s="59" t="s">
        <v>82</v>
      </c>
      <c r="X64" s="59" t="s">
        <v>82</v>
      </c>
      <c r="Y64" s="59" t="s">
        <v>83</v>
      </c>
      <c r="Z64" s="59" t="s">
        <v>82</v>
      </c>
      <c r="AA64" s="59" t="s">
        <v>82</v>
      </c>
      <c r="AB64" s="59" t="s">
        <v>83</v>
      </c>
      <c r="AC64" s="59" t="s">
        <v>83</v>
      </c>
      <c r="AD64" s="59" t="s">
        <v>83</v>
      </c>
      <c r="AE64" s="59" t="s">
        <v>83</v>
      </c>
      <c r="AF64" s="60">
        <f>IF(AB64="Si","19",COUNTIF(M64:AE65,"si"))</f>
        <v>10</v>
      </c>
      <c r="AG64" s="61">
        <f>VALUE(IF(AF64&lt;=5,5,IF(AND(AF64&gt;5,AF64&lt;=11),10,IF(AF64&gt;11,20,0))))</f>
        <v>10</v>
      </c>
      <c r="AH64" s="27" t="str">
        <f>IF(AG64=5,"Moderado",IF(AG64=10,"Mayor",IF(AG64=20,"Catastrófico",0)))</f>
        <v>Mayor</v>
      </c>
      <c r="AI64" s="59">
        <f>IF(AH64="","",IF(AH64="Leve",0.2,IF(AH64="Menor",0.4,IF(AH64="Moderado",0.6,IF(AH64="Mayor",0.8,IF(AH64="Catastrófico",1,))))))</f>
        <v>0.8</v>
      </c>
      <c r="AJ64" s="27" t="str">
        <f>IF(OR(AND(K64="Rara vez",AH64="Moderado"),AND(K64="Improbable",AH64="Moderado")),"Moderado",IF(OR(AND(K64="Rara vez",AH64="Mayor"),AND(K64="Improbable",AH64="Mayor"),AND(K64="Posible",AH64="Moderado"),AND(K64="Probable",AH64="Moderado")),"Alta",IF(OR(AND(K64="Rara vez",AH64="Catastrófico"),AND(K64="Improbable",AH64="Catastrófico"),AND(K64="Posible",AH64="Catastrófico"),AND(K64="Probable",AH64="Catastrófico"),AND(K64="Casi seguro",AH64="Catastrófico"),AND(K64="Posible",AH64="Moderado"),AND(K64="Probable",AH64="Moderado"),AND(K64="Casi seguro",AH64="Moderado"),AND(K64="Posible",AH64="Mayor"),AND(K64="Probable",AH64="Mayor"),AND(K64="Casi seguro",AH64="Mayor")),"Extremo",)))</f>
        <v>Alta</v>
      </c>
      <c r="AK64" s="62">
        <v>1</v>
      </c>
      <c r="AL64" s="91" t="s">
        <v>342</v>
      </c>
      <c r="AM64" s="64" t="s">
        <v>85</v>
      </c>
      <c r="AN64" s="64">
        <f t="shared" si="1"/>
        <v>15</v>
      </c>
      <c r="AO64" s="64" t="s">
        <v>86</v>
      </c>
      <c r="AP64" s="64">
        <f t="shared" si="2"/>
        <v>15</v>
      </c>
      <c r="AQ64" s="64" t="s">
        <v>87</v>
      </c>
      <c r="AR64" s="64">
        <f t="shared" si="3"/>
        <v>15</v>
      </c>
      <c r="AS64" s="64" t="s">
        <v>88</v>
      </c>
      <c r="AT64" s="64">
        <f t="shared" si="4"/>
        <v>10</v>
      </c>
      <c r="AU64" s="64" t="s">
        <v>89</v>
      </c>
      <c r="AV64" s="64">
        <f t="shared" si="5"/>
        <v>15</v>
      </c>
      <c r="AW64" s="64" t="s">
        <v>90</v>
      </c>
      <c r="AX64" s="64">
        <f t="shared" si="6"/>
        <v>15</v>
      </c>
      <c r="AY64" s="64" t="s">
        <v>91</v>
      </c>
      <c r="AZ64" s="64">
        <f t="shared" si="7"/>
        <v>15</v>
      </c>
      <c r="BA64" s="65">
        <f t="shared" si="25"/>
        <v>100</v>
      </c>
      <c r="BB64" s="64" t="str">
        <f t="shared" si="26"/>
        <v>Fuerte</v>
      </c>
      <c r="BC64" s="64" t="s">
        <v>92</v>
      </c>
      <c r="BD64" s="64">
        <f t="shared" si="27"/>
        <v>100</v>
      </c>
      <c r="BE64" s="66" t="str">
        <f t="shared" si="28"/>
        <v>Fuerte</v>
      </c>
      <c r="BF64" s="67">
        <f>AVERAGE(BD64:BD65)</f>
        <v>100</v>
      </c>
      <c r="BG64" s="67" t="str">
        <f>IF(BF64=100,"Fuerte",IF(AND(BF64&lt;=99, BF64&gt;=50),"Moderado",IF(BF64&lt;50,"Débil")))</f>
        <v>Fuerte</v>
      </c>
      <c r="BH64" s="36">
        <f>IF(BG64="Fuerte",(J64-2),IF(BG64="Moderado",(J64-1), IF(BG64="Débil",((J64-0)))))</f>
        <v>0</v>
      </c>
      <c r="BI64" s="36" t="str">
        <f>IF(BH64&lt;=0,"Rara vez",IF(BH64=1,"Rara vez",IF(BH64=2,"Improbable",IF(BH64=3,"Posible",IF(BH64=4,"Probable",IF(BH64=5,"Casi Seguro"))))))</f>
        <v>Rara vez</v>
      </c>
      <c r="BJ64" s="59">
        <f>IF(BI64="","",IF(BI64="Rara vez",0.2,IF(BI64="Improbable",0.4,IF(BI64="Posible",0.6,IF(BI64="Probable",0.8,IF(BI64="Casi seguro",1,))))))</f>
        <v>0.2</v>
      </c>
      <c r="BK64" s="36" t="str">
        <f>IFERROR(IF(AG64=5,"Moderado",IF(AG64=10,"Mayor",IF(AG64=20,"Catastrófico",0))),"")</f>
        <v>Mayor</v>
      </c>
      <c r="BL64" s="59">
        <f>IF(AH64="","",IF(AH64="Moderado",0.6,IF(AH64="Mayor",0.8,IF(AH64="Catastrófico",1,))))</f>
        <v>0.8</v>
      </c>
      <c r="BM64" s="36" t="str">
        <f>IF(OR(AND(KBI64="Rara vez",BK64="Moderado"),AND(BI64="Improbable",BK64="Moderado")),"Moderado",IF(OR(AND(BI64="Rara vez",BK64="Mayor"),AND(BI64="Improbable",BK64="Mayor"),AND(BI64="Posible",BK64="Moderado"),AND(BI64="Probable",BK64="Moderado")),"Alta",IF(OR(AND(BI64="Rara vez",BK64="Catastrófico"),AND(BI64="Improbable",BK64="Catastrófico"),AND(BI64="Posible",BK64="Catastrófico"),AND(BI64="Probable",BK64="Catastrófico"),AND(BI64="Casi seguro",BK64="Catastrófico"),AND(BI64="Posible",BK64="Moderado"),AND(BI64="Probable",BK64="Moderado"),AND(BI64="Casi seguro",BK64="Moderado"),AND(BI64="Posible",BK64="Mayor"),AND(BI64="Probable",BK64="Mayor"),AND(BI64="Casi seguro",BK64="Mayor")),"Extremo",)))</f>
        <v>Alta</v>
      </c>
      <c r="BN64" s="66" t="s">
        <v>93</v>
      </c>
      <c r="BO64" s="68" t="s">
        <v>343</v>
      </c>
      <c r="BP64" s="68" t="s">
        <v>344</v>
      </c>
      <c r="BQ64" s="68" t="s">
        <v>345</v>
      </c>
      <c r="BR64" s="68" t="s">
        <v>346</v>
      </c>
      <c r="BS64" s="68" t="s">
        <v>347</v>
      </c>
      <c r="BT64" s="103">
        <v>44950</v>
      </c>
      <c r="BU64" s="103">
        <v>45291</v>
      </c>
      <c r="BV64" s="147">
        <v>4430</v>
      </c>
      <c r="BW64" s="62"/>
      <c r="BX64" s="7"/>
      <c r="BY64" s="7"/>
      <c r="BZ64" s="7"/>
      <c r="CA64" s="7"/>
      <c r="CB64" s="7"/>
      <c r="CC64" s="7"/>
      <c r="CD64" s="7"/>
      <c r="CE64" s="7"/>
      <c r="CF64" s="7"/>
      <c r="CG64" s="7"/>
      <c r="CH64" s="7"/>
      <c r="CI64" s="7"/>
      <c r="CJ64" s="7"/>
      <c r="CK64" s="7"/>
      <c r="CL64" s="7"/>
      <c r="CM64" s="7"/>
      <c r="CN64" s="7"/>
      <c r="CO64" s="7"/>
      <c r="CP64" s="7"/>
      <c r="CQ64" s="7"/>
    </row>
    <row r="65" spans="1:95" ht="78.75" customHeight="1">
      <c r="A65" s="72"/>
      <c r="B65" s="73"/>
      <c r="C65" s="73"/>
      <c r="D65" s="73"/>
      <c r="E65" s="74"/>
      <c r="F65" s="74"/>
      <c r="G65" s="73"/>
      <c r="H65" s="73"/>
      <c r="I65" s="73"/>
      <c r="J65" s="72"/>
      <c r="K65" s="72"/>
      <c r="L65" s="72"/>
      <c r="M65" s="72"/>
      <c r="N65" s="72"/>
      <c r="O65" s="72"/>
      <c r="P65" s="72"/>
      <c r="Q65" s="72"/>
      <c r="R65" s="72"/>
      <c r="S65" s="72"/>
      <c r="T65" s="72"/>
      <c r="U65" s="72"/>
      <c r="V65" s="72"/>
      <c r="W65" s="72"/>
      <c r="X65" s="72"/>
      <c r="Y65" s="72"/>
      <c r="Z65" s="72"/>
      <c r="AA65" s="72"/>
      <c r="AB65" s="72"/>
      <c r="AC65" s="72"/>
      <c r="AD65" s="72"/>
      <c r="AE65" s="72"/>
      <c r="AF65" s="72"/>
      <c r="AG65" s="61">
        <f t="shared" si="20"/>
        <v>5</v>
      </c>
      <c r="AH65" s="72"/>
      <c r="AI65" s="72"/>
      <c r="AJ65" s="72"/>
      <c r="AK65" s="62">
        <v>2</v>
      </c>
      <c r="AL65" s="91" t="s">
        <v>348</v>
      </c>
      <c r="AM65" s="64" t="s">
        <v>85</v>
      </c>
      <c r="AN65" s="64">
        <f t="shared" si="1"/>
        <v>15</v>
      </c>
      <c r="AO65" s="64" t="s">
        <v>86</v>
      </c>
      <c r="AP65" s="64">
        <f t="shared" si="2"/>
        <v>15</v>
      </c>
      <c r="AQ65" s="64" t="s">
        <v>87</v>
      </c>
      <c r="AR65" s="64">
        <f t="shared" si="3"/>
        <v>15</v>
      </c>
      <c r="AS65" s="64" t="s">
        <v>114</v>
      </c>
      <c r="AT65" s="64">
        <f t="shared" si="4"/>
        <v>15</v>
      </c>
      <c r="AU65" s="64" t="s">
        <v>89</v>
      </c>
      <c r="AV65" s="64">
        <f t="shared" si="5"/>
        <v>15</v>
      </c>
      <c r="AW65" s="64" t="s">
        <v>90</v>
      </c>
      <c r="AX65" s="64">
        <f t="shared" si="6"/>
        <v>15</v>
      </c>
      <c r="AY65" s="64" t="s">
        <v>91</v>
      </c>
      <c r="AZ65" s="64">
        <f t="shared" si="7"/>
        <v>15</v>
      </c>
      <c r="BA65" s="65">
        <f t="shared" si="25"/>
        <v>105</v>
      </c>
      <c r="BB65" s="64" t="str">
        <f t="shared" si="26"/>
        <v>Fuerte</v>
      </c>
      <c r="BC65" s="64" t="s">
        <v>92</v>
      </c>
      <c r="BD65" s="64">
        <f t="shared" si="27"/>
        <v>100</v>
      </c>
      <c r="BE65" s="66" t="str">
        <f t="shared" si="28"/>
        <v>Fuerte</v>
      </c>
      <c r="BF65" s="72"/>
      <c r="BG65" s="72"/>
      <c r="BH65" s="72"/>
      <c r="BI65" s="72"/>
      <c r="BJ65" s="72"/>
      <c r="BK65" s="72"/>
      <c r="BL65" s="72"/>
      <c r="BM65" s="72"/>
      <c r="BN65" s="66" t="s">
        <v>93</v>
      </c>
      <c r="BO65" s="68" t="s">
        <v>349</v>
      </c>
      <c r="BP65" s="68" t="s">
        <v>344</v>
      </c>
      <c r="BQ65" s="68" t="s">
        <v>345</v>
      </c>
      <c r="BR65" s="68" t="s">
        <v>346</v>
      </c>
      <c r="BS65" s="68" t="s">
        <v>347</v>
      </c>
      <c r="BT65" s="103">
        <v>44950</v>
      </c>
      <c r="BU65" s="103">
        <v>45291</v>
      </c>
      <c r="BV65" s="147">
        <v>4430</v>
      </c>
      <c r="BW65" s="62"/>
      <c r="BX65" s="149"/>
      <c r="BY65" s="149"/>
      <c r="BZ65" s="149"/>
      <c r="CA65" s="149"/>
      <c r="CB65" s="149"/>
      <c r="CC65" s="149"/>
      <c r="CD65" s="149"/>
      <c r="CE65" s="149"/>
      <c r="CF65" s="149"/>
      <c r="CG65" s="149"/>
      <c r="CH65" s="149"/>
      <c r="CI65" s="149"/>
      <c r="CJ65" s="149"/>
      <c r="CK65" s="149"/>
      <c r="CL65" s="149"/>
      <c r="CM65" s="149"/>
      <c r="CN65" s="149"/>
      <c r="CO65" s="149"/>
      <c r="CP65" s="149"/>
      <c r="CQ65" s="149"/>
    </row>
    <row r="66" spans="1:95" ht="148.5">
      <c r="A66" s="54">
        <v>16</v>
      </c>
      <c r="B66" s="55" t="s">
        <v>350</v>
      </c>
      <c r="C66" s="55" t="s">
        <v>351</v>
      </c>
      <c r="D66" s="55" t="s">
        <v>352</v>
      </c>
      <c r="E66" s="192" t="s">
        <v>353</v>
      </c>
      <c r="F66" s="192" t="s">
        <v>354</v>
      </c>
      <c r="G66" s="57" t="s">
        <v>355</v>
      </c>
      <c r="H66" s="55" t="s">
        <v>80</v>
      </c>
      <c r="I66" s="92" t="s">
        <v>81</v>
      </c>
      <c r="J66" s="54">
        <v>2</v>
      </c>
      <c r="K66" s="27" t="str">
        <f>IF(J66&lt;=0,"",IF(J66=1,"Rara vez",IF(J66=2,"Improbable",IF(J66=3,"Posible",IF(J66=4,"Probable",IF(J66=5,"Casi Seguro"))))))</f>
        <v>Improbable</v>
      </c>
      <c r="L66" s="59">
        <v>0.8</v>
      </c>
      <c r="M66" s="193" t="s">
        <v>83</v>
      </c>
      <c r="N66" s="193" t="s">
        <v>83</v>
      </c>
      <c r="O66" s="193" t="s">
        <v>83</v>
      </c>
      <c r="P66" s="193" t="s">
        <v>83</v>
      </c>
      <c r="Q66" s="193" t="s">
        <v>83</v>
      </c>
      <c r="R66" s="193" t="s">
        <v>83</v>
      </c>
      <c r="S66" s="193" t="s">
        <v>83</v>
      </c>
      <c r="T66" s="193" t="s">
        <v>83</v>
      </c>
      <c r="U66" s="193" t="s">
        <v>83</v>
      </c>
      <c r="V66" s="193" t="s">
        <v>82</v>
      </c>
      <c r="W66" s="193" t="s">
        <v>82</v>
      </c>
      <c r="X66" s="193" t="s">
        <v>82</v>
      </c>
      <c r="Y66" s="193" t="s">
        <v>82</v>
      </c>
      <c r="Z66" s="193" t="s">
        <v>82</v>
      </c>
      <c r="AA66" s="193" t="s">
        <v>83</v>
      </c>
      <c r="AB66" s="193" t="s">
        <v>83</v>
      </c>
      <c r="AC66" s="193" t="s">
        <v>83</v>
      </c>
      <c r="AD66" s="193" t="s">
        <v>83</v>
      </c>
      <c r="AE66" s="193" t="s">
        <v>83</v>
      </c>
      <c r="AF66" s="60">
        <f>IF(AB66="Si","19",COUNTIF(M66:AE67,"si"))</f>
        <v>5</v>
      </c>
      <c r="AG66" s="61">
        <f>VALUE(IF(AF66&lt;=5,5,IF(AND(AF66&gt;5,AF66&lt;=11),10,IF(AF696&gt;11,20,0))))</f>
        <v>5</v>
      </c>
      <c r="AH66" s="27" t="str">
        <f>IF(AG66=5,"Moderado",IF(AG66=10,"Mayor",IF(AG66=20,"Catastrófico",0)))</f>
        <v>Moderado</v>
      </c>
      <c r="AI66" s="59">
        <v>0.6</v>
      </c>
      <c r="AJ66" s="27" t="str">
        <f>IF(OR(AND(K66="Rara vez",AH66="Moderado"),AND(K66="Improbable",AH66="Moderado")),"Moderado",IF(OR(AND(K66="Rara vez",AH66="Mayor"),AND(K66="Improbable",AH66="Mayor"),AND(K66="Posible",AH66="Moderado"),AND(K66="Probable",AH66="Moderado")),"Alta",IF(OR(AND(K66="Rara vez",AH66="Catastrófico"),AND(K66="Improbable",AH66="Catastrófico"),AND(K66="Posible",AH66="Catastrófico"),AND(K66="Probable",AH66="Catastrófico"),AND(K66="Casi seguro",AH66="Catastrófico"),AND(K66="Posible",AH66="Moderado"),AND(K66="Probable",AH66="Moderado"),AND(K66="Casi seguro",AH66="Moderado"),AND(K66="Posible",AH66="Mayor"),AND(K66="Probable",AH66="Mayor"),AND(K66="Casi seguro",AH66="Mayor")),"Extremo",)))</f>
        <v>Moderado</v>
      </c>
      <c r="AK66" s="62">
        <v>1</v>
      </c>
      <c r="AL66" s="93" t="s">
        <v>356</v>
      </c>
      <c r="AM66" s="64" t="s">
        <v>85</v>
      </c>
      <c r="AN66" s="64">
        <f t="shared" si="1"/>
        <v>15</v>
      </c>
      <c r="AO66" s="64" t="s">
        <v>86</v>
      </c>
      <c r="AP66" s="64">
        <f t="shared" si="2"/>
        <v>15</v>
      </c>
      <c r="AQ66" s="64" t="s">
        <v>87</v>
      </c>
      <c r="AR66" s="64">
        <f t="shared" si="3"/>
        <v>15</v>
      </c>
      <c r="AS66" s="64" t="s">
        <v>114</v>
      </c>
      <c r="AT66" s="64">
        <f t="shared" si="4"/>
        <v>15</v>
      </c>
      <c r="AU66" s="64" t="s">
        <v>89</v>
      </c>
      <c r="AV66" s="64">
        <f t="shared" si="5"/>
        <v>15</v>
      </c>
      <c r="AW66" s="64" t="s">
        <v>90</v>
      </c>
      <c r="AX66" s="64">
        <f t="shared" si="6"/>
        <v>15</v>
      </c>
      <c r="AY66" s="64" t="s">
        <v>91</v>
      </c>
      <c r="AZ66" s="64">
        <f t="shared" si="7"/>
        <v>15</v>
      </c>
      <c r="BA66" s="65">
        <f t="shared" si="25"/>
        <v>105</v>
      </c>
      <c r="BB66" s="64" t="str">
        <f t="shared" si="26"/>
        <v>Fuerte</v>
      </c>
      <c r="BC66" s="64" t="s">
        <v>92</v>
      </c>
      <c r="BD66" s="64">
        <f t="shared" si="27"/>
        <v>100</v>
      </c>
      <c r="BE66" s="66" t="str">
        <f t="shared" si="28"/>
        <v>Fuerte</v>
      </c>
      <c r="BF66" s="67">
        <f>AVERAGE(BD66:BD67)</f>
        <v>100</v>
      </c>
      <c r="BG66" s="67" t="str">
        <f>IF(BF66=100,"Fuerte",IF(AND(BF66&lt;=99, BF66&gt;=50),"Moderado",IF(BF66&lt;50,"Débil")))</f>
        <v>Fuerte</v>
      </c>
      <c r="BH66" s="36">
        <f t="shared" ref="BH66" si="29">IF(BG66="Fuerte",(J66-2),IF(BG66="Moderado",(J66-1), IF(BG66="Débil",((J66-0)))))</f>
        <v>0</v>
      </c>
      <c r="BI66" s="36" t="str">
        <f>IF(BH66&lt;=0,"Rara vez",IF(BH66=1,"Rara vez",IF(BH66=2,"Improbable",IF(BH66=3,"Posible",IF(BH66=4,"Probable",IF(BH66=5,"Casi Seguro"))))))</f>
        <v>Rara vez</v>
      </c>
      <c r="BJ66" s="59">
        <f>IF(BI66="","",IF(BI66="Rara vez",0.2,IF(BI66="Improbable",0.4,IF(BI66="Posible",0.6,IF(BI66="Probable",0.8,IF(BI66="Casi seguro",1,))))))</f>
        <v>0.2</v>
      </c>
      <c r="BK66" s="36" t="str">
        <f>IFERROR(IF(AG66=5,"Moderado",IF(AG66=10,"Mayor",IF(AG66=20,"Catastrófico",0))),"")</f>
        <v>Moderado</v>
      </c>
      <c r="BL66" s="59">
        <f>IF(AH66="","",IF(AH66="Moderado",0.6,IF(AH66="Mayor",0.8,IF(AH66="Catastrófico",1,))))</f>
        <v>0.6</v>
      </c>
      <c r="BM66" s="36">
        <f>IF(OR(AND(KBI66="Rara vez",BK66="Moderado"),AND(BI66="Improbable",BK66="Moderado")),"Moderado",IF(OR(AND(BI66="Rara vez",BK66="Mayor"),AND(BI66="Improbable",BK66="Mayor"),AND(BI66="Posible",BK66="Moderado"),AND(BI66="Probable",BK66="Moderado")),"Alta",IF(OR(AND(BI66="Rara vez",BK66="Catastrófico"),AND(BI66="Improbable",BK66="Catastrófico"),AND(BI66="Posible",BK66="Catastrófico"),AND(BI66="Probable",BK66="Catastrófico"),AND(BI66="Casi seguro",BK66="Catastrófico"),AND(BI66="Posible",BK66="Moderado"),AND(BI66="Probable",BK66="Moderado"),AND(BI66="Casi seguro",BK66="Moderado"),AND(BI66="Posible",BK66="Mayor"),AND(BI66="Probable",BK66="Mayor"),AND(BI66="Casi seguro",BK66="Mayor")),"Extremo",)))</f>
        <v>0</v>
      </c>
      <c r="BN66" s="88" t="s">
        <v>93</v>
      </c>
      <c r="BO66" s="194" t="s">
        <v>357</v>
      </c>
      <c r="BP66" s="194" t="s">
        <v>358</v>
      </c>
      <c r="BQ66" s="194" t="s">
        <v>359</v>
      </c>
      <c r="BR66" s="194" t="s">
        <v>360</v>
      </c>
      <c r="BS66" s="194" t="s">
        <v>358</v>
      </c>
      <c r="BT66" s="195" t="s">
        <v>361</v>
      </c>
      <c r="BU66" s="195" t="s">
        <v>362</v>
      </c>
      <c r="BV66" s="62">
        <v>4567</v>
      </c>
      <c r="BW66" s="62"/>
      <c r="BX66" s="7"/>
      <c r="BY66" s="7"/>
      <c r="BZ66" s="7"/>
      <c r="CA66" s="7"/>
      <c r="CB66" s="7"/>
      <c r="CC66" s="7"/>
      <c r="CD66" s="7"/>
      <c r="CE66" s="7"/>
      <c r="CF66" s="7"/>
      <c r="CG66" s="7"/>
      <c r="CH66" s="7"/>
      <c r="CI66" s="7"/>
      <c r="CJ66" s="7"/>
      <c r="CK66" s="7"/>
      <c r="CL66" s="7"/>
      <c r="CM66" s="7"/>
      <c r="CN66" s="7"/>
      <c r="CO66" s="7"/>
      <c r="CP66" s="7"/>
      <c r="CQ66" s="7"/>
    </row>
    <row r="67" spans="1:95" ht="148.5">
      <c r="A67" s="72"/>
      <c r="B67" s="73"/>
      <c r="C67" s="73"/>
      <c r="D67" s="73"/>
      <c r="E67" s="192" t="s">
        <v>363</v>
      </c>
      <c r="F67" s="192" t="s">
        <v>364</v>
      </c>
      <c r="G67" s="73"/>
      <c r="H67" s="73"/>
      <c r="I67" s="92" t="s">
        <v>99</v>
      </c>
      <c r="J67" s="72"/>
      <c r="K67" s="72"/>
      <c r="L67" s="72"/>
      <c r="M67" s="196"/>
      <c r="N67" s="196"/>
      <c r="O67" s="196"/>
      <c r="P67" s="196"/>
      <c r="Q67" s="196"/>
      <c r="R67" s="196"/>
      <c r="S67" s="196"/>
      <c r="T67" s="196"/>
      <c r="U67" s="196"/>
      <c r="V67" s="196"/>
      <c r="W67" s="196"/>
      <c r="X67" s="196"/>
      <c r="Y67" s="196"/>
      <c r="Z67" s="196"/>
      <c r="AA67" s="196"/>
      <c r="AB67" s="196"/>
      <c r="AC67" s="196"/>
      <c r="AD67" s="196"/>
      <c r="AE67" s="196"/>
      <c r="AF67" s="72"/>
      <c r="AG67" s="61">
        <v>5</v>
      </c>
      <c r="AH67" s="72"/>
      <c r="AI67" s="72"/>
      <c r="AJ67" s="72"/>
      <c r="AK67" s="62">
        <v>2</v>
      </c>
      <c r="AL67" s="93" t="s">
        <v>365</v>
      </c>
      <c r="AM67" s="64" t="s">
        <v>85</v>
      </c>
      <c r="AN67" s="64">
        <f t="shared" si="1"/>
        <v>15</v>
      </c>
      <c r="AO67" s="64" t="s">
        <v>86</v>
      </c>
      <c r="AP67" s="64">
        <f t="shared" si="2"/>
        <v>15</v>
      </c>
      <c r="AQ67" s="64" t="s">
        <v>87</v>
      </c>
      <c r="AR67" s="64">
        <f t="shared" si="3"/>
        <v>15</v>
      </c>
      <c r="AS67" s="64" t="s">
        <v>114</v>
      </c>
      <c r="AT67" s="64">
        <f t="shared" si="4"/>
        <v>15</v>
      </c>
      <c r="AU67" s="64" t="s">
        <v>89</v>
      </c>
      <c r="AV67" s="64">
        <f t="shared" si="5"/>
        <v>15</v>
      </c>
      <c r="AW67" s="64" t="s">
        <v>90</v>
      </c>
      <c r="AX67" s="64">
        <f t="shared" si="6"/>
        <v>15</v>
      </c>
      <c r="AY67" s="64" t="s">
        <v>91</v>
      </c>
      <c r="AZ67" s="64">
        <f t="shared" si="7"/>
        <v>15</v>
      </c>
      <c r="BA67" s="65">
        <f t="shared" si="25"/>
        <v>105</v>
      </c>
      <c r="BB67" s="64" t="str">
        <f t="shared" si="26"/>
        <v>Fuerte</v>
      </c>
      <c r="BC67" s="64" t="s">
        <v>92</v>
      </c>
      <c r="BD67" s="64">
        <f t="shared" si="27"/>
        <v>100</v>
      </c>
      <c r="BE67" s="66" t="str">
        <f t="shared" si="28"/>
        <v>Fuerte</v>
      </c>
      <c r="BF67" s="72"/>
      <c r="BG67" s="72"/>
      <c r="BH67" s="72"/>
      <c r="BI67" s="72"/>
      <c r="BJ67" s="72"/>
      <c r="BK67" s="72"/>
      <c r="BL67" s="72"/>
      <c r="BM67" s="72"/>
      <c r="BN67" s="88" t="s">
        <v>93</v>
      </c>
      <c r="BO67" s="194" t="s">
        <v>366</v>
      </c>
      <c r="BP67" s="194" t="s">
        <v>358</v>
      </c>
      <c r="BQ67" s="194" t="s">
        <v>359</v>
      </c>
      <c r="BR67" s="194" t="s">
        <v>360</v>
      </c>
      <c r="BS67" s="194" t="s">
        <v>358</v>
      </c>
      <c r="BT67" s="195" t="s">
        <v>361</v>
      </c>
      <c r="BU67" s="195" t="s">
        <v>362</v>
      </c>
      <c r="BV67" s="62">
        <v>4567</v>
      </c>
      <c r="BW67" s="62"/>
      <c r="BX67" s="149"/>
      <c r="BY67" s="149"/>
      <c r="BZ67" s="149"/>
      <c r="CA67" s="149"/>
      <c r="CB67" s="149"/>
      <c r="CC67" s="149"/>
      <c r="CD67" s="149"/>
      <c r="CE67" s="149"/>
      <c r="CF67" s="149"/>
      <c r="CG67" s="149"/>
      <c r="CH67" s="149"/>
      <c r="CI67" s="149"/>
      <c r="CJ67" s="149"/>
      <c r="CK67" s="149"/>
      <c r="CL67" s="149"/>
      <c r="CM67" s="149"/>
      <c r="CN67" s="149"/>
      <c r="CO67" s="149"/>
      <c r="CP67" s="149"/>
      <c r="CQ67" s="149"/>
    </row>
    <row r="68" spans="1:95" ht="78.75" customHeight="1">
      <c r="A68" s="72"/>
      <c r="B68" s="73"/>
      <c r="C68" s="73"/>
      <c r="D68" s="73"/>
      <c r="E68" s="74"/>
      <c r="F68" s="74"/>
      <c r="G68" s="73"/>
      <c r="H68" s="73"/>
      <c r="I68" s="92" t="s">
        <v>222</v>
      </c>
      <c r="J68" s="72"/>
      <c r="K68" s="72"/>
      <c r="L68" s="72"/>
      <c r="M68" s="196"/>
      <c r="N68" s="196"/>
      <c r="O68" s="196"/>
      <c r="P68" s="196"/>
      <c r="Q68" s="196"/>
      <c r="R68" s="196"/>
      <c r="S68" s="196"/>
      <c r="T68" s="196"/>
      <c r="U68" s="196"/>
      <c r="V68" s="196"/>
      <c r="W68" s="196"/>
      <c r="X68" s="196"/>
      <c r="Y68" s="196"/>
      <c r="Z68" s="196"/>
      <c r="AA68" s="196"/>
      <c r="AB68" s="196"/>
      <c r="AC68" s="196"/>
      <c r="AD68" s="196"/>
      <c r="AE68" s="196"/>
      <c r="AF68" s="72"/>
      <c r="AG68" s="61">
        <v>5</v>
      </c>
      <c r="AH68" s="72"/>
      <c r="AI68" s="72"/>
      <c r="AJ68" s="72"/>
      <c r="AK68" s="62">
        <v>3</v>
      </c>
      <c r="AL68" s="91" t="s">
        <v>367</v>
      </c>
      <c r="AM68" s="64"/>
      <c r="AN68" s="64" t="str">
        <f t="shared" si="1"/>
        <v/>
      </c>
      <c r="AO68" s="64"/>
      <c r="AP68" s="64" t="str">
        <f t="shared" si="2"/>
        <v/>
      </c>
      <c r="AQ68" s="64"/>
      <c r="AR68" s="64" t="str">
        <f t="shared" si="3"/>
        <v/>
      </c>
      <c r="AS68" s="64"/>
      <c r="AT68" s="64" t="str">
        <f t="shared" si="4"/>
        <v/>
      </c>
      <c r="AU68" s="64"/>
      <c r="AV68" s="64" t="str">
        <f t="shared" si="5"/>
        <v/>
      </c>
      <c r="AW68" s="64"/>
      <c r="AX68" s="64" t="str">
        <f t="shared" si="6"/>
        <v/>
      </c>
      <c r="AY68" s="64"/>
      <c r="AZ68" s="64" t="str">
        <f t="shared" si="7"/>
        <v/>
      </c>
      <c r="BA68" s="65"/>
      <c r="BB68" s="64"/>
      <c r="BC68" s="64"/>
      <c r="BD68" s="64"/>
      <c r="BE68" s="66"/>
      <c r="BF68" s="72"/>
      <c r="BG68" s="72"/>
      <c r="BH68" s="72"/>
      <c r="BI68" s="72"/>
      <c r="BJ68" s="72"/>
      <c r="BK68" s="72"/>
      <c r="BL68" s="72"/>
      <c r="BM68" s="72"/>
      <c r="BN68" s="66"/>
      <c r="BO68" s="62"/>
      <c r="BP68" s="62"/>
      <c r="BQ68" s="62"/>
      <c r="BR68" s="62"/>
      <c r="BS68" s="62"/>
      <c r="BT68" s="70"/>
      <c r="BU68" s="70"/>
      <c r="BV68" s="197"/>
      <c r="BW68" s="62"/>
      <c r="BX68" s="149"/>
      <c r="BY68" s="149"/>
      <c r="BZ68" s="149"/>
      <c r="CA68" s="149"/>
      <c r="CB68" s="149"/>
      <c r="CC68" s="149"/>
      <c r="CD68" s="149"/>
      <c r="CE68" s="149"/>
      <c r="CF68" s="149"/>
      <c r="CG68" s="149"/>
      <c r="CH68" s="149"/>
      <c r="CI68" s="149"/>
      <c r="CJ68" s="149"/>
      <c r="CK68" s="149"/>
      <c r="CL68" s="149"/>
      <c r="CM68" s="149"/>
      <c r="CN68" s="149"/>
      <c r="CO68" s="149"/>
      <c r="CP68" s="149"/>
      <c r="CQ68" s="149"/>
    </row>
    <row r="69" spans="1:95" ht="78.75" customHeight="1">
      <c r="A69" s="72"/>
      <c r="B69" s="73"/>
      <c r="C69" s="73"/>
      <c r="D69" s="73"/>
      <c r="E69" s="74"/>
      <c r="F69" s="74"/>
      <c r="G69" s="73"/>
      <c r="H69" s="73"/>
      <c r="I69" s="92" t="s">
        <v>104</v>
      </c>
      <c r="J69" s="72"/>
      <c r="K69" s="72"/>
      <c r="L69" s="72"/>
      <c r="M69" s="196"/>
      <c r="N69" s="196"/>
      <c r="O69" s="196"/>
      <c r="P69" s="196"/>
      <c r="Q69" s="196"/>
      <c r="R69" s="196"/>
      <c r="S69" s="196"/>
      <c r="T69" s="196"/>
      <c r="U69" s="196"/>
      <c r="V69" s="196"/>
      <c r="W69" s="196"/>
      <c r="X69" s="196"/>
      <c r="Y69" s="196"/>
      <c r="Z69" s="196"/>
      <c r="AA69" s="196"/>
      <c r="AB69" s="196"/>
      <c r="AC69" s="196"/>
      <c r="AD69" s="196"/>
      <c r="AE69" s="196"/>
      <c r="AF69" s="72"/>
      <c r="AG69" s="61">
        <v>5</v>
      </c>
      <c r="AH69" s="72"/>
      <c r="AI69" s="72"/>
      <c r="AJ69" s="72"/>
      <c r="AK69" s="62">
        <v>4</v>
      </c>
      <c r="AL69" s="91" t="s">
        <v>367</v>
      </c>
      <c r="AM69" s="64"/>
      <c r="AN69" s="64" t="str">
        <f t="shared" si="1"/>
        <v/>
      </c>
      <c r="AO69" s="64"/>
      <c r="AP69" s="64" t="str">
        <f t="shared" si="2"/>
        <v/>
      </c>
      <c r="AQ69" s="64"/>
      <c r="AR69" s="64" t="str">
        <f t="shared" si="3"/>
        <v/>
      </c>
      <c r="AS69" s="64"/>
      <c r="AT69" s="64" t="str">
        <f t="shared" si="4"/>
        <v/>
      </c>
      <c r="AU69" s="64"/>
      <c r="AV69" s="64" t="str">
        <f t="shared" si="5"/>
        <v/>
      </c>
      <c r="AW69" s="64"/>
      <c r="AX69" s="64" t="str">
        <f t="shared" si="6"/>
        <v/>
      </c>
      <c r="AY69" s="64"/>
      <c r="AZ69" s="64" t="str">
        <f t="shared" si="7"/>
        <v/>
      </c>
      <c r="BA69" s="65"/>
      <c r="BB69" s="64"/>
      <c r="BC69" s="64"/>
      <c r="BD69" s="64"/>
      <c r="BE69" s="66"/>
      <c r="BF69" s="72"/>
      <c r="BG69" s="72"/>
      <c r="BH69" s="72"/>
      <c r="BI69" s="72"/>
      <c r="BJ69" s="72"/>
      <c r="BK69" s="72"/>
      <c r="BL69" s="72"/>
      <c r="BM69" s="72"/>
      <c r="BN69" s="66"/>
      <c r="BO69" s="62"/>
      <c r="BP69" s="62"/>
      <c r="BQ69" s="62"/>
      <c r="BR69" s="62"/>
      <c r="BS69" s="62"/>
      <c r="BT69" s="70"/>
      <c r="BU69" s="70"/>
      <c r="BV69" s="198"/>
      <c r="BW69" s="62"/>
      <c r="BX69" s="149"/>
      <c r="BY69" s="149"/>
      <c r="BZ69" s="149"/>
      <c r="CA69" s="149"/>
      <c r="CB69" s="149"/>
      <c r="CC69" s="149"/>
      <c r="CD69" s="149"/>
      <c r="CE69" s="149"/>
      <c r="CF69" s="149"/>
      <c r="CG69" s="149"/>
      <c r="CH69" s="149"/>
      <c r="CI69" s="149"/>
      <c r="CJ69" s="149"/>
      <c r="CK69" s="149"/>
      <c r="CL69" s="149"/>
      <c r="CM69" s="149"/>
      <c r="CN69" s="149"/>
      <c r="CO69" s="149"/>
      <c r="CP69" s="149"/>
      <c r="CQ69" s="149"/>
    </row>
    <row r="70" spans="1:95" ht="111.75" customHeight="1">
      <c r="A70" s="54">
        <v>17</v>
      </c>
      <c r="B70" s="55" t="s">
        <v>368</v>
      </c>
      <c r="C70" s="55" t="s">
        <v>369</v>
      </c>
      <c r="D70" s="55" t="s">
        <v>370</v>
      </c>
      <c r="E70" s="199" t="s">
        <v>371</v>
      </c>
      <c r="F70" s="199" t="s">
        <v>372</v>
      </c>
      <c r="G70" s="57" t="s">
        <v>373</v>
      </c>
      <c r="H70" s="55" t="s">
        <v>80</v>
      </c>
      <c r="I70" s="76" t="s">
        <v>81</v>
      </c>
      <c r="J70" s="54">
        <v>4</v>
      </c>
      <c r="K70" s="27" t="s">
        <v>374</v>
      </c>
      <c r="L70" s="59">
        <v>0.8</v>
      </c>
      <c r="M70" s="59" t="s">
        <v>82</v>
      </c>
      <c r="N70" s="59" t="s">
        <v>83</v>
      </c>
      <c r="O70" s="59" t="s">
        <v>82</v>
      </c>
      <c r="P70" s="59" t="s">
        <v>83</v>
      </c>
      <c r="Q70" s="59" t="s">
        <v>83</v>
      </c>
      <c r="R70" s="59" t="s">
        <v>82</v>
      </c>
      <c r="S70" s="59" t="s">
        <v>83</v>
      </c>
      <c r="T70" s="59" t="s">
        <v>83</v>
      </c>
      <c r="U70" s="59" t="s">
        <v>83</v>
      </c>
      <c r="V70" s="59" t="s">
        <v>82</v>
      </c>
      <c r="W70" s="59" t="s">
        <v>82</v>
      </c>
      <c r="X70" s="59" t="s">
        <v>82</v>
      </c>
      <c r="Y70" s="59" t="s">
        <v>82</v>
      </c>
      <c r="Z70" s="59" t="s">
        <v>82</v>
      </c>
      <c r="AA70" s="59" t="s">
        <v>83</v>
      </c>
      <c r="AB70" s="59" t="s">
        <v>83</v>
      </c>
      <c r="AC70" s="59" t="s">
        <v>83</v>
      </c>
      <c r="AD70" s="59" t="s">
        <v>83</v>
      </c>
      <c r="AE70" s="59" t="s">
        <v>83</v>
      </c>
      <c r="AF70" s="60">
        <f>IF(AB70="Si","19",COUNTIF(M70:AE71,"si"))</f>
        <v>8</v>
      </c>
      <c r="AG70" s="61">
        <f>VALUE(IF(AF70&lt;=5,5,IF(AND(AF70&gt;5,AF70&lt;=11),10,IF(AF70&gt;11,20,0))))</f>
        <v>10</v>
      </c>
      <c r="AH70" s="27" t="str">
        <f>IF(AG70=5,"Moderado",IF(AG70=10,"Mayor",IF(AG70=20,"Catastrófico",0)))</f>
        <v>Mayor</v>
      </c>
      <c r="AI70" s="59">
        <v>0.6</v>
      </c>
      <c r="AJ70" s="27" t="str">
        <f>IF(OR(AND(K70="Rara vez",AH70="Moderado"),AND(K70="Improbable",AH70="Moderado")),"Moderado",IF(OR(AND(K70="Rara vez",AH70="Mayor"),AND(K70="Improbable",AH70="Mayor"),AND(K70="Posible",AH70="Moderado"),AND(K70="Probable",AH70="Moderado")),"Alta",IF(OR(AND(K70="Rara vez",AH70="Catastrófico"),AND(K70="Improbable",AH70="Catastrófico"),AND(K70="Posible",AH70="Catastrófico"),AND(K70="Probable",AH70="Catastrófico"),AND(K70="Casi seguro",AH70="Catastrófico"),AND(K70="Posible",AH70="Moderado"),AND(K70="Probable",AH70="Moderado"),AND(K70="Casi seguro",AH70="Moderado"),AND(K70="Posible",AH70="Mayor"),AND(K70="Probable",AH70="Mayor"),AND(K70="Casi seguro",AH70="Mayor")),"Extremo",)))</f>
        <v>Extremo</v>
      </c>
      <c r="AK70" s="200">
        <v>1</v>
      </c>
      <c r="AL70" s="93" t="s">
        <v>375</v>
      </c>
      <c r="AM70" s="64" t="s">
        <v>85</v>
      </c>
      <c r="AN70" s="64">
        <f t="shared" si="1"/>
        <v>15</v>
      </c>
      <c r="AO70" s="64" t="s">
        <v>86</v>
      </c>
      <c r="AP70" s="64">
        <f t="shared" si="2"/>
        <v>15</v>
      </c>
      <c r="AQ70" s="64" t="s">
        <v>87</v>
      </c>
      <c r="AR70" s="64">
        <f t="shared" si="3"/>
        <v>15</v>
      </c>
      <c r="AS70" s="64" t="s">
        <v>114</v>
      </c>
      <c r="AT70" s="64">
        <f t="shared" si="4"/>
        <v>15</v>
      </c>
      <c r="AU70" s="64" t="s">
        <v>89</v>
      </c>
      <c r="AV70" s="64">
        <f t="shared" si="5"/>
        <v>15</v>
      </c>
      <c r="AW70" s="64" t="s">
        <v>90</v>
      </c>
      <c r="AX70" s="64">
        <f t="shared" si="6"/>
        <v>15</v>
      </c>
      <c r="AY70" s="64" t="s">
        <v>91</v>
      </c>
      <c r="AZ70" s="64">
        <f t="shared" si="7"/>
        <v>15</v>
      </c>
      <c r="BA70" s="65">
        <f t="shared" si="25"/>
        <v>105</v>
      </c>
      <c r="BB70" s="64" t="str">
        <f t="shared" si="26"/>
        <v>Fuerte</v>
      </c>
      <c r="BC70" s="64" t="s">
        <v>92</v>
      </c>
      <c r="BD70" s="64">
        <f t="shared" si="27"/>
        <v>100</v>
      </c>
      <c r="BE70" s="66" t="str">
        <f t="shared" si="28"/>
        <v>Fuerte</v>
      </c>
      <c r="BF70" s="67">
        <f>AVERAGE(BD70:BD70)</f>
        <v>100</v>
      </c>
      <c r="BG70" s="67" t="str">
        <f>IF(BF70=100,"Fuerte",IF(AND(BF70&lt;=99, BF70&gt;=50),"Moderado",IF(BF70&lt;50,"Débil")))</f>
        <v>Fuerte</v>
      </c>
      <c r="BH70" s="36">
        <f t="shared" ref="BH70" si="30">IF(BG70="Fuerte",(J70-2),IF(BG70="Moderado",(J70-1), IF(BG70="Débil",((J70-0)))))</f>
        <v>2</v>
      </c>
      <c r="BI70" s="36" t="str">
        <f>IF(BH70&lt;=0,"Rara vez",IF(BH70=1,"Rara vez",IF(BH70=2,"Improbable",IF(BH70=3,"Posible",IF(BH70=4,"Probable",IF(BH70=5,"Casi Seguro"))))))</f>
        <v>Improbable</v>
      </c>
      <c r="BJ70" s="59">
        <v>0.8</v>
      </c>
      <c r="BK70" s="36" t="str">
        <f>IFERROR(IF(AG70=5,"Moderado",IF(AG70=10,"Mayor",IF(AG70=20,"Catastrófico",0))),"")</f>
        <v>Mayor</v>
      </c>
      <c r="BL70" s="59">
        <f>IF(AH70="","",IF(AH70="Moderado",0.6,IF(AH70="Mayor",0.8,IF(AH70="Catastrófico",1,))))</f>
        <v>0.8</v>
      </c>
      <c r="BM70" s="36" t="str">
        <f>IF(OR(AND(KBI70="Rara vez",BK70="Moderado"),AND(BI70="Improbable",BK70="Moderado")),"Moderado",IF(OR(AND(BI70="Rara vez",BK70="Mayor"),AND(BI70="Improbable",BK70="Mayor"),AND(BI70="Posible",BK70="Moderado"),AND(BI70="Probable",BK70="Moderado")),"Alta",IF(OR(AND(BI70="Rara vez",BK70="Catastrófico"),AND(BI70="Improbable",BK70="Catastrófico"),AND(BI70="Posible",BK70="Catastrófico"),AND(BI70="Probable",BK70="Catastrófico"),AND(BI70="Casi seguro",BK70="Catastrófico"),AND(BI70="Posible",BK70="Moderado"),AND(BI70="Probable",BK70="Moderado"),AND(BI70="Casi seguro",BK70="Moderado"),AND(BI70="Posible",BK70="Mayor"),AND(BI70="Probable",BK70="Mayor"),AND(BI70="Casi seguro",BK70="Mayor")),"Extremo",)))</f>
        <v>Alta</v>
      </c>
      <c r="BN70" s="88" t="s">
        <v>93</v>
      </c>
      <c r="BO70" s="107" t="s">
        <v>376</v>
      </c>
      <c r="BP70" s="107" t="s">
        <v>377</v>
      </c>
      <c r="BQ70" s="107" t="s">
        <v>378</v>
      </c>
      <c r="BR70" s="107" t="s">
        <v>379</v>
      </c>
      <c r="BS70" s="107" t="s">
        <v>207</v>
      </c>
      <c r="BT70" s="201">
        <v>45046</v>
      </c>
      <c r="BU70" s="201">
        <v>45290</v>
      </c>
      <c r="BV70" s="202">
        <v>4463</v>
      </c>
      <c r="BW70" s="62"/>
      <c r="BX70" s="7"/>
      <c r="BY70" s="7"/>
      <c r="BZ70" s="7"/>
      <c r="CA70" s="7"/>
      <c r="CB70" s="7"/>
      <c r="CC70" s="7"/>
      <c r="CD70" s="7"/>
      <c r="CE70" s="7"/>
      <c r="CF70" s="7"/>
      <c r="CG70" s="7"/>
      <c r="CH70" s="7"/>
      <c r="CI70" s="7"/>
      <c r="CJ70" s="7"/>
      <c r="CK70" s="7"/>
      <c r="CL70" s="7"/>
      <c r="CM70" s="7"/>
      <c r="CN70" s="7"/>
      <c r="CO70" s="7"/>
      <c r="CP70" s="7"/>
      <c r="CQ70" s="7"/>
    </row>
    <row r="71" spans="1:95" ht="78.75" customHeight="1">
      <c r="A71" s="72"/>
      <c r="B71" s="73"/>
      <c r="C71" s="73"/>
      <c r="D71" s="73"/>
      <c r="E71" s="74"/>
      <c r="F71" s="74"/>
      <c r="G71" s="73"/>
      <c r="H71" s="73"/>
      <c r="I71" s="76" t="s">
        <v>222</v>
      </c>
      <c r="J71" s="72"/>
      <c r="K71" s="72"/>
      <c r="L71" s="72"/>
      <c r="M71" s="98"/>
      <c r="N71" s="98"/>
      <c r="O71" s="98"/>
      <c r="P71" s="98"/>
      <c r="Q71" s="98"/>
      <c r="R71" s="98"/>
      <c r="S71" s="98"/>
      <c r="T71" s="98"/>
      <c r="U71" s="98"/>
      <c r="V71" s="98"/>
      <c r="W71" s="98"/>
      <c r="X71" s="98"/>
      <c r="Y71" s="98"/>
      <c r="Z71" s="98"/>
      <c r="AA71" s="98"/>
      <c r="AB71" s="98"/>
      <c r="AC71" s="98"/>
      <c r="AD71" s="98"/>
      <c r="AE71" s="98"/>
      <c r="AF71" s="72"/>
      <c r="AG71" s="61">
        <f>VALUE(IF(AF65&lt;=5,5,IF(AND(AF65&gt;5,AF65&lt;=11),10,IF(AF65&gt;11,20,0))))</f>
        <v>5</v>
      </c>
      <c r="AH71" s="72"/>
      <c r="AI71" s="72"/>
      <c r="AJ71" s="72"/>
      <c r="AK71" s="200">
        <v>2</v>
      </c>
      <c r="AL71" s="203"/>
      <c r="AM71" s="64"/>
      <c r="AN71" s="64"/>
      <c r="AO71" s="64"/>
      <c r="AP71" s="64"/>
      <c r="AQ71" s="64"/>
      <c r="AR71" s="64"/>
      <c r="AS71" s="64"/>
      <c r="AT71" s="64"/>
      <c r="AU71" s="64"/>
      <c r="AV71" s="64"/>
      <c r="AW71" s="64"/>
      <c r="AX71" s="64"/>
      <c r="AY71" s="64"/>
      <c r="AZ71" s="64"/>
      <c r="BA71" s="65"/>
      <c r="BB71" s="64"/>
      <c r="BC71" s="64"/>
      <c r="BD71" s="64"/>
      <c r="BE71" s="66"/>
      <c r="BF71" s="72"/>
      <c r="BG71" s="72"/>
      <c r="BH71" s="72"/>
      <c r="BI71" s="72"/>
      <c r="BJ71" s="72"/>
      <c r="BK71" s="72"/>
      <c r="BL71" s="72"/>
      <c r="BM71" s="72"/>
      <c r="BN71" s="88" t="s">
        <v>93</v>
      </c>
      <c r="BO71" s="95" t="s">
        <v>380</v>
      </c>
      <c r="BP71" s="107" t="s">
        <v>377</v>
      </c>
      <c r="BQ71" s="107" t="s">
        <v>378</v>
      </c>
      <c r="BR71" s="107" t="s">
        <v>379</v>
      </c>
      <c r="BS71" s="107" t="s">
        <v>207</v>
      </c>
      <c r="BT71" s="201">
        <v>45046</v>
      </c>
      <c r="BU71" s="201">
        <v>45290</v>
      </c>
      <c r="BV71" s="202">
        <v>4463</v>
      </c>
      <c r="BW71" s="62"/>
      <c r="BX71" s="149"/>
      <c r="BY71" s="149"/>
      <c r="BZ71" s="149"/>
      <c r="CA71" s="149"/>
      <c r="CB71" s="149"/>
      <c r="CC71" s="149"/>
      <c r="CD71" s="149"/>
      <c r="CE71" s="149"/>
      <c r="CF71" s="149"/>
      <c r="CG71" s="149"/>
      <c r="CH71" s="149"/>
      <c r="CI71" s="149"/>
      <c r="CJ71" s="149"/>
      <c r="CK71" s="149"/>
      <c r="CL71" s="149"/>
      <c r="CM71" s="149"/>
      <c r="CN71" s="149"/>
      <c r="CO71" s="149"/>
      <c r="CP71" s="149"/>
      <c r="CQ71" s="149"/>
    </row>
    <row r="72" spans="1:95" ht="78.75" customHeight="1">
      <c r="A72" s="72"/>
      <c r="B72" s="73"/>
      <c r="C72" s="73"/>
      <c r="D72" s="73"/>
      <c r="E72" s="74"/>
      <c r="F72" s="74"/>
      <c r="G72" s="73"/>
      <c r="H72" s="73"/>
      <c r="I72" s="76" t="s">
        <v>99</v>
      </c>
      <c r="J72" s="72"/>
      <c r="K72" s="72"/>
      <c r="L72" s="72"/>
      <c r="M72" s="98"/>
      <c r="N72" s="98"/>
      <c r="O72" s="98"/>
      <c r="P72" s="98"/>
      <c r="Q72" s="98"/>
      <c r="R72" s="98"/>
      <c r="S72" s="98"/>
      <c r="T72" s="98"/>
      <c r="U72" s="98"/>
      <c r="V72" s="98"/>
      <c r="W72" s="98"/>
      <c r="X72" s="98"/>
      <c r="Y72" s="98"/>
      <c r="Z72" s="98"/>
      <c r="AA72" s="98"/>
      <c r="AB72" s="98"/>
      <c r="AC72" s="98"/>
      <c r="AD72" s="98"/>
      <c r="AE72" s="98"/>
      <c r="AF72" s="72"/>
      <c r="AG72" s="61" t="e">
        <f>VALUE(IF(#REF!&lt;=5,5,IF(AND(#REF!&gt;5,#REF!&lt;=11),10,IF(#REF!&gt;11,20,0))))</f>
        <v>#REF!</v>
      </c>
      <c r="AH72" s="72"/>
      <c r="AI72" s="72"/>
      <c r="AJ72" s="72"/>
      <c r="AK72" s="200">
        <v>3</v>
      </c>
      <c r="AL72" s="203"/>
      <c r="AM72" s="64"/>
      <c r="AN72" s="64"/>
      <c r="AO72" s="64"/>
      <c r="AP72" s="64"/>
      <c r="AQ72" s="64"/>
      <c r="AR72" s="64"/>
      <c r="AS72" s="64"/>
      <c r="AT72" s="64"/>
      <c r="AU72" s="64"/>
      <c r="AV72" s="64"/>
      <c r="AW72" s="64"/>
      <c r="AX72" s="64"/>
      <c r="AY72" s="64"/>
      <c r="AZ72" s="64"/>
      <c r="BA72" s="65"/>
      <c r="BB72" s="64"/>
      <c r="BC72" s="64"/>
      <c r="BD72" s="64"/>
      <c r="BE72" s="66"/>
      <c r="BF72" s="72"/>
      <c r="BG72" s="72"/>
      <c r="BH72" s="72"/>
      <c r="BI72" s="72"/>
      <c r="BJ72" s="72"/>
      <c r="BK72" s="72"/>
      <c r="BL72" s="72"/>
      <c r="BM72" s="72"/>
      <c r="BN72" s="66"/>
      <c r="BO72" s="62"/>
      <c r="BP72" s="62"/>
      <c r="BQ72" s="62"/>
      <c r="BR72" s="62"/>
      <c r="BS72" s="62"/>
      <c r="BT72" s="70"/>
      <c r="BU72" s="70"/>
      <c r="BV72" s="200"/>
      <c r="BW72" s="62"/>
      <c r="BX72" s="149"/>
      <c r="BY72" s="149"/>
      <c r="BZ72" s="149"/>
      <c r="CA72" s="149"/>
      <c r="CB72" s="149"/>
      <c r="CC72" s="149"/>
      <c r="CD72" s="149"/>
      <c r="CE72" s="149"/>
      <c r="CF72" s="149"/>
      <c r="CG72" s="149"/>
      <c r="CH72" s="149"/>
      <c r="CI72" s="149"/>
      <c r="CJ72" s="149"/>
      <c r="CK72" s="149"/>
      <c r="CL72" s="149"/>
      <c r="CM72" s="149"/>
      <c r="CN72" s="149"/>
      <c r="CO72" s="149"/>
      <c r="CP72" s="149"/>
      <c r="CQ72" s="149"/>
    </row>
    <row r="73" spans="1:95" ht="78.75" customHeight="1">
      <c r="A73" s="72"/>
      <c r="B73" s="73"/>
      <c r="C73" s="73"/>
      <c r="D73" s="73"/>
      <c r="E73" s="74"/>
      <c r="F73" s="74"/>
      <c r="G73" s="73"/>
      <c r="H73" s="73"/>
      <c r="I73" s="76" t="s">
        <v>104</v>
      </c>
      <c r="J73" s="72"/>
      <c r="K73" s="72"/>
      <c r="L73" s="72"/>
      <c r="M73" s="98"/>
      <c r="N73" s="98"/>
      <c r="O73" s="98"/>
      <c r="P73" s="98"/>
      <c r="Q73" s="98"/>
      <c r="R73" s="98"/>
      <c r="S73" s="98"/>
      <c r="T73" s="98"/>
      <c r="U73" s="98"/>
      <c r="V73" s="98"/>
      <c r="W73" s="98"/>
      <c r="X73" s="98"/>
      <c r="Y73" s="98"/>
      <c r="Z73" s="98"/>
      <c r="AA73" s="98"/>
      <c r="AB73" s="98"/>
      <c r="AC73" s="98"/>
      <c r="AD73" s="98"/>
      <c r="AE73" s="98"/>
      <c r="AF73" s="72"/>
      <c r="AG73" s="61" t="e">
        <f>VALUE(IF(#REF!&lt;=5,5,IF(AND(#REF!&gt;5,#REF!&lt;=11),10,IF(#REF!&gt;11,20,0))))</f>
        <v>#REF!</v>
      </c>
      <c r="AH73" s="72"/>
      <c r="AI73" s="72"/>
      <c r="AJ73" s="72"/>
      <c r="AK73" s="200">
        <v>4</v>
      </c>
      <c r="AL73" s="203"/>
      <c r="AM73" s="64"/>
      <c r="AN73" s="64"/>
      <c r="AO73" s="64"/>
      <c r="AP73" s="64"/>
      <c r="AQ73" s="64"/>
      <c r="AR73" s="64"/>
      <c r="AS73" s="64"/>
      <c r="AT73" s="64"/>
      <c r="AU73" s="64"/>
      <c r="AV73" s="64"/>
      <c r="AW73" s="64"/>
      <c r="AX73" s="64"/>
      <c r="AY73" s="64"/>
      <c r="AZ73" s="64"/>
      <c r="BA73" s="65"/>
      <c r="BB73" s="64"/>
      <c r="BC73" s="64"/>
      <c r="BD73" s="64"/>
      <c r="BE73" s="66"/>
      <c r="BF73" s="72"/>
      <c r="BG73" s="72"/>
      <c r="BH73" s="72"/>
      <c r="BI73" s="72"/>
      <c r="BJ73" s="72"/>
      <c r="BK73" s="72"/>
      <c r="BL73" s="72"/>
      <c r="BM73" s="72"/>
      <c r="BN73" s="66"/>
      <c r="BO73" s="62"/>
      <c r="BP73" s="62"/>
      <c r="BQ73" s="62"/>
      <c r="BR73" s="62"/>
      <c r="BS73" s="62"/>
      <c r="BT73" s="70"/>
      <c r="BU73" s="70"/>
      <c r="BV73" s="200"/>
      <c r="BW73" s="62"/>
      <c r="BX73" s="149"/>
      <c r="BY73" s="149"/>
      <c r="BZ73" s="149"/>
      <c r="CA73" s="149"/>
      <c r="CB73" s="149"/>
      <c r="CC73" s="149"/>
      <c r="CD73" s="149"/>
      <c r="CE73" s="149"/>
      <c r="CF73" s="149"/>
      <c r="CG73" s="149"/>
      <c r="CH73" s="149"/>
      <c r="CI73" s="149"/>
      <c r="CJ73" s="149"/>
      <c r="CK73" s="149"/>
      <c r="CL73" s="149"/>
      <c r="CM73" s="149"/>
      <c r="CN73" s="149"/>
      <c r="CO73" s="149"/>
      <c r="CP73" s="149"/>
      <c r="CQ73" s="149"/>
    </row>
    <row r="74" spans="1:95" ht="78.75" customHeight="1">
      <c r="A74" s="54">
        <v>18</v>
      </c>
      <c r="B74" s="55" t="s">
        <v>368</v>
      </c>
      <c r="C74" s="55" t="s">
        <v>369</v>
      </c>
      <c r="D74" s="55" t="s">
        <v>370</v>
      </c>
      <c r="E74" s="199" t="s">
        <v>381</v>
      </c>
      <c r="F74" s="199" t="s">
        <v>382</v>
      </c>
      <c r="G74" s="57" t="s">
        <v>383</v>
      </c>
      <c r="H74" s="55" t="s">
        <v>80</v>
      </c>
      <c r="I74" s="76" t="s">
        <v>81</v>
      </c>
      <c r="J74" s="54">
        <v>4</v>
      </c>
      <c r="K74" s="27" t="s">
        <v>374</v>
      </c>
      <c r="L74" s="59">
        <v>0.8</v>
      </c>
      <c r="M74" s="59" t="s">
        <v>82</v>
      </c>
      <c r="N74" s="59" t="s">
        <v>82</v>
      </c>
      <c r="O74" s="59" t="s">
        <v>82</v>
      </c>
      <c r="P74" s="59" t="s">
        <v>83</v>
      </c>
      <c r="Q74" s="59" t="s">
        <v>83</v>
      </c>
      <c r="R74" s="59" t="s">
        <v>82</v>
      </c>
      <c r="S74" s="59" t="s">
        <v>82</v>
      </c>
      <c r="T74" s="59" t="s">
        <v>83</v>
      </c>
      <c r="U74" s="59" t="s">
        <v>83</v>
      </c>
      <c r="V74" s="59" t="s">
        <v>83</v>
      </c>
      <c r="W74" s="59" t="s">
        <v>82</v>
      </c>
      <c r="X74" s="59" t="s">
        <v>82</v>
      </c>
      <c r="Y74" s="59" t="s">
        <v>82</v>
      </c>
      <c r="Z74" s="59" t="s">
        <v>83</v>
      </c>
      <c r="AA74" s="59" t="s">
        <v>82</v>
      </c>
      <c r="AB74" s="59" t="s">
        <v>83</v>
      </c>
      <c r="AC74" s="59" t="s">
        <v>83</v>
      </c>
      <c r="AD74" s="59" t="s">
        <v>83</v>
      </c>
      <c r="AE74" s="59" t="s">
        <v>83</v>
      </c>
      <c r="AF74" s="60">
        <f>IF(AB74="Si","19",COUNTIF(M74:AE75,"si"))</f>
        <v>9</v>
      </c>
      <c r="AG74" s="61">
        <f>VALUE(IF(AF74&lt;=5,5,IF(AND(AF74&gt;5,AF74&lt;=11),10,IF(AF74&gt;11,20,0))))</f>
        <v>10</v>
      </c>
      <c r="AH74" s="27" t="str">
        <f>IF(AG74=5,"Moderado",IF(AG74=10,"Mayor",IF(AG74=20,"Catastrófico",0)))</f>
        <v>Mayor</v>
      </c>
      <c r="AI74" s="59">
        <v>0.8</v>
      </c>
      <c r="AJ74" s="27" t="str">
        <f>IF(OR(AND(K74="Rara vez",AH74="Moderado"),AND(K74="Improbable",AH74="Moderado")),"Moderado",IF(OR(AND(K74="Rara vez",AH74="Mayor"),AND(K74="Improbable",AH74="Mayor"),AND(K74="Posible",AH74="Moderado"),AND(K74="Probable",AH74="Moderado")),"Alta",IF(OR(AND(K74="Rara vez",AH74="Catastrófico"),AND(K74="Improbable",AH74="Catastrófico"),AND(K74="Posible",AH74="Catastrófico"),AND(K74="Probable",AH74="Catastrófico"),AND(K74="Casi seguro",AH74="Catastrófico"),AND(K74="Posible",AH74="Moderado"),AND(K74="Probable",AH74="Moderado"),AND(K74="Casi seguro",AH74="Moderado"),AND(K74="Posible",AH74="Mayor"),AND(K74="Probable",AH74="Mayor"),AND(K74="Casi seguro",AH74="Mayor")),"Extremo",)))</f>
        <v>Extremo</v>
      </c>
      <c r="AK74" s="200">
        <v>1</v>
      </c>
      <c r="AL74" s="93" t="s">
        <v>384</v>
      </c>
      <c r="AM74" s="64" t="s">
        <v>85</v>
      </c>
      <c r="AN74" s="64">
        <f t="shared" ref="AN74" si="31">IF(AM74="","",IF(AM74="Asignado",15,IF(AM74="No asignado",0,)))</f>
        <v>15</v>
      </c>
      <c r="AO74" s="64" t="s">
        <v>86</v>
      </c>
      <c r="AP74" s="64">
        <f t="shared" ref="AP74" si="32">IF(AO74="","",IF(AO74="Adecuado",15,IF(AO74="Inadecuado",0,)))</f>
        <v>15</v>
      </c>
      <c r="AQ74" s="64" t="s">
        <v>87</v>
      </c>
      <c r="AR74" s="64">
        <f t="shared" ref="AR74" si="33">IF(AQ74="","",IF(AQ74="Oportuna",15,IF(AQ74="Inoportuna",0,)))</f>
        <v>15</v>
      </c>
      <c r="AS74" s="64" t="s">
        <v>114</v>
      </c>
      <c r="AT74" s="64">
        <f t="shared" ref="AT74" si="34">IF(AS74="","",IF(AS74="Prevenir",15,IF(AS74="Detectar",10,IF(AS74="No es un control",0,))))</f>
        <v>15</v>
      </c>
      <c r="AU74" s="64" t="s">
        <v>89</v>
      </c>
      <c r="AV74" s="64">
        <f t="shared" ref="AV74" si="35">IF(AU74="","",IF(AU74="Confiable",15,IF(AU74="No confiable",0,)))</f>
        <v>15</v>
      </c>
      <c r="AW74" s="64" t="s">
        <v>90</v>
      </c>
      <c r="AX74" s="64">
        <f t="shared" ref="AX74" si="36">IF(AW74="","",IF(AW74="Se investigan y  resuelven oportunamente",15,IF(AW74="No se investigan y resuelven oportunamente",0,)))</f>
        <v>15</v>
      </c>
      <c r="AY74" s="64" t="s">
        <v>91</v>
      </c>
      <c r="AZ74" s="64">
        <f t="shared" ref="AZ74" si="37">IF(AY74="","",IF(AY74="Completa",15,IF(AY74="Incompleta",10,IF(AY74="No existe",0,))))</f>
        <v>15</v>
      </c>
      <c r="BA74" s="65">
        <f t="shared" ref="BA74" si="38">SUM(AN74,AP74,AR74,AT74,AV74,AX74,AZ74)</f>
        <v>105</v>
      </c>
      <c r="BB74" s="64" t="str">
        <f t="shared" ref="BB74" si="39">IF(BA74&gt;=96,"Fuerte",IF(AND(BA74&gt;=86, BA74&lt;96),"Moderado",IF(BA74&lt;86,"Débil")))</f>
        <v>Fuerte</v>
      </c>
      <c r="BC74" s="64" t="s">
        <v>92</v>
      </c>
      <c r="BD74" s="64">
        <f t="shared" ref="BD74" si="40">VALUE(IF(OR(AND(BB74="Fuerte",BC74="Fuerte")),"100",IF(OR(AND(BB74="Fuerte",BC74="Moderado"),AND(BB74="Moderado",BC74="Fuerte"),AND(BB74="Moderado",BC74="Moderado")),"50",IF(OR(AND(BB74="Fuerte",BC74="Débil"),AND(BB74="Moderado",BC74="Débil"),AND(BB74="Débil",BC74="Fuerte"),AND(BB74="Débil",BC74="Moderado"),AND(BB74="Débil",BC74="Débil")),"0",))))</f>
        <v>100</v>
      </c>
      <c r="BE74" s="66" t="str">
        <f t="shared" ref="BE74" si="41">IF(BD74=100,"Fuerte",IF(BD74=50,"Moderado",IF(BD74=0,"Débil")))</f>
        <v>Fuerte</v>
      </c>
      <c r="BF74" s="67">
        <f>AVERAGE(BD74:BD74)</f>
        <v>100</v>
      </c>
      <c r="BG74" s="67" t="str">
        <f>IF(BF74=100,"Fuerte",IF(AND(BF74&lt;=99, BF74&gt;=50),"Moderado",IF(BF74&lt;50,"Débil")))</f>
        <v>Fuerte</v>
      </c>
      <c r="BH74" s="36">
        <f t="shared" ref="BH74" si="42">IF(BG74="Fuerte",(J74-2),IF(BG74="Moderado",(J74-1), IF(BG74="Débil",((J74-0)))))</f>
        <v>2</v>
      </c>
      <c r="BI74" s="36" t="str">
        <f>IF(BH74&lt;=0,"Rara vez",IF(BH74=1,"Rara vez",IF(BH74=2,"Improbable",IF(BH74=3,"Posible",IF(BH74=4,"Probable",IF(BH74=5,"Casi Seguro"))))))</f>
        <v>Improbable</v>
      </c>
      <c r="BJ74" s="59">
        <v>1.8</v>
      </c>
      <c r="BK74" s="36" t="str">
        <f>IFERROR(IF(AG74=5,"Moderado",IF(AG74=10,"Mayor",IF(AG74=20,"Catastrófico",0))),"")</f>
        <v>Mayor</v>
      </c>
      <c r="BL74" s="59">
        <f>IF(AH74="","",IF(AH74="Moderado",0.6,IF(AH74="Mayor",0.8,IF(AH74="Catastrófico",1,))))</f>
        <v>0.8</v>
      </c>
      <c r="BM74" s="36" t="str">
        <f>IF(OR(AND(KBI74="Rara vez",BK74="Moderado"),AND(BI74="Improbable",BK74="Moderado")),"Moderado",IF(OR(AND(BI74="Rara vez",BK74="Mayor"),AND(BI74="Improbable",BK74="Mayor"),AND(BI74="Posible",BK74="Moderado"),AND(BI74="Probable",BK74="Moderado")),"Alta",IF(OR(AND(BI74="Rara vez",BK74="Catastrófico"),AND(BI74="Improbable",BK74="Catastrófico"),AND(BI74="Posible",BK74="Catastrófico"),AND(BI74="Probable",BK74="Catastrófico"),AND(BI74="Casi seguro",BK74="Catastrófico"),AND(BI74="Posible",BK74="Moderado"),AND(BI74="Probable",BK74="Moderado"),AND(BI74="Casi seguro",BK74="Moderado"),AND(BI74="Posible",BK74="Mayor"),AND(BI74="Probable",BK74="Mayor"),AND(BI74="Casi seguro",BK74="Mayor")),"Extremo",)))</f>
        <v>Alta</v>
      </c>
      <c r="BN74" s="88" t="s">
        <v>93</v>
      </c>
      <c r="BO74" s="107" t="s">
        <v>385</v>
      </c>
      <c r="BP74" s="107" t="s">
        <v>377</v>
      </c>
      <c r="BQ74" s="107" t="s">
        <v>378</v>
      </c>
      <c r="BR74" s="107" t="s">
        <v>379</v>
      </c>
      <c r="BS74" s="107" t="s">
        <v>207</v>
      </c>
      <c r="BT74" s="204">
        <v>45046</v>
      </c>
      <c r="BU74" s="204">
        <v>45291</v>
      </c>
      <c r="BV74" s="107">
        <v>4464</v>
      </c>
      <c r="BW74" s="62"/>
      <c r="BX74" s="7"/>
      <c r="BY74" s="7"/>
      <c r="BZ74" s="7"/>
      <c r="CA74" s="7"/>
      <c r="CB74" s="7"/>
      <c r="CC74" s="7"/>
      <c r="CD74" s="7"/>
      <c r="CE74" s="7"/>
      <c r="CF74" s="7"/>
      <c r="CG74" s="7"/>
      <c r="CH74" s="7"/>
      <c r="CI74" s="7"/>
      <c r="CJ74" s="7"/>
      <c r="CK74" s="7"/>
      <c r="CL74" s="7"/>
      <c r="CM74" s="7"/>
      <c r="CN74" s="7"/>
      <c r="CO74" s="7"/>
      <c r="CP74" s="7"/>
      <c r="CQ74" s="7"/>
    </row>
    <row r="75" spans="1:95" ht="78.75" customHeight="1">
      <c r="A75" s="72"/>
      <c r="B75" s="73"/>
      <c r="C75" s="73"/>
      <c r="D75" s="73"/>
      <c r="E75" s="74"/>
      <c r="F75" s="74"/>
      <c r="G75" s="73"/>
      <c r="H75" s="73"/>
      <c r="I75" s="76" t="s">
        <v>222</v>
      </c>
      <c r="J75" s="72"/>
      <c r="K75" s="72"/>
      <c r="L75" s="72"/>
      <c r="M75" s="72"/>
      <c r="N75" s="72"/>
      <c r="O75" s="72"/>
      <c r="P75" s="72"/>
      <c r="Q75" s="72"/>
      <c r="R75" s="72"/>
      <c r="S75" s="72"/>
      <c r="T75" s="72"/>
      <c r="U75" s="72"/>
      <c r="V75" s="72"/>
      <c r="W75" s="72"/>
      <c r="X75" s="72"/>
      <c r="Y75" s="72"/>
      <c r="Z75" s="72"/>
      <c r="AA75" s="72"/>
      <c r="AB75" s="72"/>
      <c r="AC75" s="72"/>
      <c r="AD75" s="72"/>
      <c r="AE75" s="72"/>
      <c r="AF75" s="72"/>
      <c r="AG75" s="61">
        <f t="shared" ref="AG75:AG110" si="43">VALUE(IF(AF75&lt;=5,5,IF(AND(AF75&gt;5,AF75&lt;=11),10,IF(AF75&gt;11,20,0))))</f>
        <v>5</v>
      </c>
      <c r="AH75" s="72"/>
      <c r="AI75" s="72"/>
      <c r="AJ75" s="72"/>
      <c r="AK75" s="200">
        <v>2</v>
      </c>
      <c r="AL75" s="203" t="s">
        <v>367</v>
      </c>
      <c r="AM75" s="64"/>
      <c r="AN75" s="64"/>
      <c r="AO75" s="64"/>
      <c r="AP75" s="64"/>
      <c r="AQ75" s="64"/>
      <c r="AR75" s="64"/>
      <c r="AS75" s="64"/>
      <c r="AT75" s="64"/>
      <c r="AU75" s="64"/>
      <c r="AV75" s="64"/>
      <c r="AW75" s="64"/>
      <c r="AX75" s="64"/>
      <c r="AY75" s="64"/>
      <c r="AZ75" s="64"/>
      <c r="BA75" s="65"/>
      <c r="BB75" s="64"/>
      <c r="BC75" s="64"/>
      <c r="BD75" s="64"/>
      <c r="BE75" s="66"/>
      <c r="BF75" s="72"/>
      <c r="BG75" s="72"/>
      <c r="BH75" s="72"/>
      <c r="BI75" s="72"/>
      <c r="BJ75" s="72"/>
      <c r="BK75" s="72"/>
      <c r="BL75" s="72"/>
      <c r="BM75" s="72"/>
      <c r="BN75" s="88" t="s">
        <v>93</v>
      </c>
      <c r="BO75" s="95" t="s">
        <v>386</v>
      </c>
      <c r="BP75" s="107" t="s">
        <v>377</v>
      </c>
      <c r="BQ75" s="107" t="s">
        <v>378</v>
      </c>
      <c r="BR75" s="107" t="s">
        <v>379</v>
      </c>
      <c r="BS75" s="107" t="s">
        <v>207</v>
      </c>
      <c r="BT75" s="204">
        <v>45046</v>
      </c>
      <c r="BU75" s="204">
        <v>45291</v>
      </c>
      <c r="BV75" s="107">
        <v>4464</v>
      </c>
      <c r="BW75" s="62"/>
      <c r="BX75" s="149"/>
      <c r="BY75" s="149"/>
      <c r="BZ75" s="149"/>
      <c r="CA75" s="149"/>
      <c r="CB75" s="149"/>
      <c r="CC75" s="149"/>
      <c r="CD75" s="149"/>
      <c r="CE75" s="149"/>
      <c r="CF75" s="149"/>
      <c r="CG75" s="149"/>
      <c r="CH75" s="149"/>
      <c r="CI75" s="149"/>
      <c r="CJ75" s="149"/>
      <c r="CK75" s="149"/>
      <c r="CL75" s="149"/>
      <c r="CM75" s="149"/>
      <c r="CN75" s="149"/>
      <c r="CO75" s="149"/>
      <c r="CP75" s="149"/>
      <c r="CQ75" s="149"/>
    </row>
    <row r="76" spans="1:95" ht="78.75" customHeight="1">
      <c r="A76" s="72"/>
      <c r="B76" s="73"/>
      <c r="C76" s="73"/>
      <c r="D76" s="73"/>
      <c r="E76" s="74"/>
      <c r="F76" s="74"/>
      <c r="G76" s="73"/>
      <c r="H76" s="73"/>
      <c r="I76" s="76" t="s">
        <v>99</v>
      </c>
      <c r="J76" s="72"/>
      <c r="K76" s="72"/>
      <c r="L76" s="72"/>
      <c r="M76" s="72"/>
      <c r="N76" s="72"/>
      <c r="O76" s="72"/>
      <c r="P76" s="72"/>
      <c r="Q76" s="72"/>
      <c r="R76" s="72"/>
      <c r="S76" s="72"/>
      <c r="T76" s="72"/>
      <c r="U76" s="72"/>
      <c r="V76" s="72"/>
      <c r="W76" s="72"/>
      <c r="X76" s="72"/>
      <c r="Y76" s="72"/>
      <c r="Z76" s="72"/>
      <c r="AA76" s="72"/>
      <c r="AB76" s="72"/>
      <c r="AC76" s="72"/>
      <c r="AD76" s="72"/>
      <c r="AE76" s="72"/>
      <c r="AF76" s="72"/>
      <c r="AG76" s="61">
        <f t="shared" si="43"/>
        <v>5</v>
      </c>
      <c r="AH76" s="72"/>
      <c r="AI76" s="72"/>
      <c r="AJ76" s="72"/>
      <c r="AK76" s="200">
        <v>3</v>
      </c>
      <c r="AL76" s="203" t="s">
        <v>367</v>
      </c>
      <c r="AM76" s="64"/>
      <c r="AN76" s="64"/>
      <c r="AO76" s="64"/>
      <c r="AP76" s="64"/>
      <c r="AQ76" s="64"/>
      <c r="AR76" s="64"/>
      <c r="AS76" s="64"/>
      <c r="AT76" s="64"/>
      <c r="AU76" s="64"/>
      <c r="AV76" s="64"/>
      <c r="AW76" s="64"/>
      <c r="AX76" s="64"/>
      <c r="AY76" s="64"/>
      <c r="AZ76" s="64"/>
      <c r="BA76" s="65"/>
      <c r="BB76" s="64"/>
      <c r="BC76" s="64"/>
      <c r="BD76" s="64"/>
      <c r="BE76" s="66"/>
      <c r="BF76" s="72"/>
      <c r="BG76" s="72"/>
      <c r="BH76" s="72"/>
      <c r="BI76" s="72"/>
      <c r="BJ76" s="72"/>
      <c r="BK76" s="72"/>
      <c r="BL76" s="72"/>
      <c r="BM76" s="72"/>
      <c r="BN76" s="66"/>
      <c r="BO76" s="62"/>
      <c r="BP76" s="62"/>
      <c r="BQ76" s="62"/>
      <c r="BR76" s="62"/>
      <c r="BS76" s="62"/>
      <c r="BT76" s="62"/>
      <c r="BU76" s="62"/>
      <c r="BV76" s="62"/>
      <c r="BW76" s="62"/>
      <c r="BX76" s="149"/>
      <c r="BY76" s="149"/>
      <c r="BZ76" s="149"/>
      <c r="CA76" s="149"/>
      <c r="CB76" s="149"/>
      <c r="CC76" s="149"/>
      <c r="CD76" s="149"/>
      <c r="CE76" s="149"/>
      <c r="CF76" s="149"/>
      <c r="CG76" s="149"/>
      <c r="CH76" s="149"/>
      <c r="CI76" s="149"/>
      <c r="CJ76" s="149"/>
      <c r="CK76" s="149"/>
      <c r="CL76" s="149"/>
      <c r="CM76" s="149"/>
      <c r="CN76" s="149"/>
      <c r="CO76" s="149"/>
      <c r="CP76" s="149"/>
      <c r="CQ76" s="149"/>
    </row>
    <row r="77" spans="1:95" ht="78.75" customHeight="1">
      <c r="A77" s="72"/>
      <c r="B77" s="73"/>
      <c r="C77" s="73"/>
      <c r="D77" s="73"/>
      <c r="E77" s="74"/>
      <c r="F77" s="74"/>
      <c r="G77" s="73"/>
      <c r="H77" s="73"/>
      <c r="I77" s="76" t="s">
        <v>387</v>
      </c>
      <c r="J77" s="72"/>
      <c r="K77" s="72"/>
      <c r="L77" s="72"/>
      <c r="M77" s="72"/>
      <c r="N77" s="72"/>
      <c r="O77" s="72"/>
      <c r="P77" s="72"/>
      <c r="Q77" s="72"/>
      <c r="R77" s="72"/>
      <c r="S77" s="72"/>
      <c r="T77" s="72"/>
      <c r="U77" s="72"/>
      <c r="V77" s="72"/>
      <c r="W77" s="72"/>
      <c r="X77" s="72"/>
      <c r="Y77" s="72"/>
      <c r="Z77" s="72"/>
      <c r="AA77" s="72"/>
      <c r="AB77" s="72"/>
      <c r="AC77" s="72"/>
      <c r="AD77" s="72"/>
      <c r="AE77" s="72"/>
      <c r="AF77" s="72"/>
      <c r="AG77" s="61">
        <f t="shared" si="43"/>
        <v>5</v>
      </c>
      <c r="AH77" s="72"/>
      <c r="AI77" s="72"/>
      <c r="AJ77" s="72"/>
      <c r="AK77" s="200">
        <v>4</v>
      </c>
      <c r="AL77" s="203" t="s">
        <v>367</v>
      </c>
      <c r="AM77" s="64"/>
      <c r="AN77" s="64"/>
      <c r="AO77" s="64"/>
      <c r="AP77" s="64"/>
      <c r="AQ77" s="64"/>
      <c r="AR77" s="64"/>
      <c r="AS77" s="64"/>
      <c r="AT77" s="64"/>
      <c r="AU77" s="64"/>
      <c r="AV77" s="64"/>
      <c r="AW77" s="64"/>
      <c r="AX77" s="64"/>
      <c r="AY77" s="64"/>
      <c r="AZ77" s="64"/>
      <c r="BA77" s="65"/>
      <c r="BB77" s="64"/>
      <c r="BC77" s="64"/>
      <c r="BD77" s="64"/>
      <c r="BE77" s="66"/>
      <c r="BF77" s="72"/>
      <c r="BG77" s="72"/>
      <c r="BH77" s="72"/>
      <c r="BI77" s="72"/>
      <c r="BJ77" s="72"/>
      <c r="BK77" s="72"/>
      <c r="BL77" s="72"/>
      <c r="BM77" s="72"/>
      <c r="BN77" s="66"/>
      <c r="BO77" s="62"/>
      <c r="BP77" s="62"/>
      <c r="BQ77" s="62"/>
      <c r="BR77" s="62"/>
      <c r="BS77" s="62"/>
      <c r="BT77" s="62"/>
      <c r="BU77" s="62"/>
      <c r="BV77" s="62"/>
      <c r="BW77" s="62"/>
      <c r="BX77" s="149"/>
      <c r="BY77" s="149"/>
      <c r="BZ77" s="149"/>
      <c r="CA77" s="149"/>
      <c r="CB77" s="149"/>
      <c r="CC77" s="149"/>
      <c r="CD77" s="149"/>
      <c r="CE77" s="149"/>
      <c r="CF77" s="149"/>
      <c r="CG77" s="149"/>
      <c r="CH77" s="149"/>
      <c r="CI77" s="149"/>
      <c r="CJ77" s="149"/>
      <c r="CK77" s="149"/>
      <c r="CL77" s="149"/>
      <c r="CM77" s="149"/>
      <c r="CN77" s="149"/>
      <c r="CO77" s="149"/>
      <c r="CP77" s="149"/>
      <c r="CQ77" s="149"/>
    </row>
    <row r="78" spans="1:95" ht="94.5" customHeight="1">
      <c r="A78" s="54">
        <v>19</v>
      </c>
      <c r="B78" s="55" t="s">
        <v>388</v>
      </c>
      <c r="C78" s="205" t="s">
        <v>389</v>
      </c>
      <c r="D78" s="205" t="s">
        <v>390</v>
      </c>
      <c r="E78" s="74" t="s">
        <v>391</v>
      </c>
      <c r="F78" s="206" t="s">
        <v>392</v>
      </c>
      <c r="G78" s="152" t="s">
        <v>393</v>
      </c>
      <c r="H78" s="55" t="s">
        <v>80</v>
      </c>
      <c r="I78" s="207" t="s">
        <v>104</v>
      </c>
      <c r="J78" s="208">
        <v>1</v>
      </c>
      <c r="K78" s="27" t="str">
        <f>IF(J78&lt;=0,"",IF(J78=1,"Rara vez",IF(J78=2,"Improbable",IF(J78=3,"Posible",IF(J78=4,"Probable",IF(J78=5,"Casi Seguro"))))))</f>
        <v>Rara vez</v>
      </c>
      <c r="L78" s="59">
        <f>IF(K78="","",IF(K78="Rara vez",0.2,IF(K78="Improbable",0.4,IF(K78="Posible",0.6,IF(K78="Probable",0.8,IF(K78="Casi seguro",1,))))))</f>
        <v>0.2</v>
      </c>
      <c r="M78" s="208" t="s">
        <v>82</v>
      </c>
      <c r="N78" s="208" t="s">
        <v>82</v>
      </c>
      <c r="O78" s="208" t="s">
        <v>82</v>
      </c>
      <c r="P78" s="208" t="s">
        <v>83</v>
      </c>
      <c r="Q78" s="208" t="s">
        <v>82</v>
      </c>
      <c r="R78" s="208" t="s">
        <v>82</v>
      </c>
      <c r="S78" s="208" t="s">
        <v>83</v>
      </c>
      <c r="T78" s="208" t="s">
        <v>83</v>
      </c>
      <c r="U78" s="208" t="s">
        <v>83</v>
      </c>
      <c r="V78" s="208" t="s">
        <v>82</v>
      </c>
      <c r="W78" s="208" t="s">
        <v>82</v>
      </c>
      <c r="X78" s="208" t="s">
        <v>82</v>
      </c>
      <c r="Y78" s="208" t="s">
        <v>82</v>
      </c>
      <c r="Z78" s="208" t="s">
        <v>82</v>
      </c>
      <c r="AA78" s="208" t="s">
        <v>82</v>
      </c>
      <c r="AB78" s="208" t="s">
        <v>83</v>
      </c>
      <c r="AC78" s="208" t="s">
        <v>83</v>
      </c>
      <c r="AD78" s="208" t="s">
        <v>83</v>
      </c>
      <c r="AE78" s="208" t="s">
        <v>83</v>
      </c>
      <c r="AF78" s="60">
        <f>IF(AB78="Si","19",COUNTIF(M78:AE79,"si"))</f>
        <v>11</v>
      </c>
      <c r="AG78" s="61">
        <f t="shared" si="43"/>
        <v>10</v>
      </c>
      <c r="AH78" s="27" t="str">
        <f>IF(AG78=5,"Moderado",IF(AG78=10,"Mayor",IF(AG78=20,"Catastrófico",0)))</f>
        <v>Mayor</v>
      </c>
      <c r="AI78" s="59">
        <f>IF(AH78="","",IF(AH78="Leve",0.2,IF(AH78="Menor",0.4,IF(AH78="Moderado",0.6,IF(AH78="Mayor",0.8,IF(AH78="Catastrófico",1,))))))</f>
        <v>0.8</v>
      </c>
      <c r="AJ78" s="27" t="str">
        <f>IF(OR(AND(K78="Rara vez",AH78="Moderado"),AND(K78="Improbable",AH78="Moderado")),"Moderado",IF(OR(AND(K78="Rara vez",AH78="Mayor"),AND(K78="Improbable",AH78="Mayor"),AND(K78="Posible",AH78="Moderado"),AND(K78="Probable",AH78="Moderado")),"Alta",IF(OR(AND(K78="Rara vez",AH78="Catastrófico"),AND(K78="Improbable",AH78="Catastrófico"),AND(K78="Posible",AH78="Catastrófico"),AND(K78="Probable",AH78="Catastrófico"),AND(K78="Casi seguro",AH78="Catastrófico"),AND(K78="Posible",AH78="Moderado"),AND(K78="Probable",AH78="Moderado"),AND(K78="Casi seguro",AH78="Moderado"),AND(K78="Posible",AH78="Mayor"),AND(K78="Probable",AH78="Mayor"),AND(K78="Casi seguro",AH78="Mayor")),"Extremo",)))</f>
        <v>Alta</v>
      </c>
      <c r="AK78" s="62">
        <v>1</v>
      </c>
      <c r="AL78" s="209" t="s">
        <v>394</v>
      </c>
      <c r="AM78" s="64" t="s">
        <v>85</v>
      </c>
      <c r="AN78" s="64">
        <f t="shared" ref="AN78:AN82" si="44">IF(AM78="","",IF(AM78="Asignado",15,IF(AM78="No asignado",0,)))</f>
        <v>15</v>
      </c>
      <c r="AO78" s="64" t="s">
        <v>86</v>
      </c>
      <c r="AP78" s="64">
        <f t="shared" ref="AP78:AP82" si="45">IF(AO78="","",IF(AO78="Adecuado",15,IF(AO78="Inadecuado",0,)))</f>
        <v>15</v>
      </c>
      <c r="AQ78" s="64" t="s">
        <v>87</v>
      </c>
      <c r="AR78" s="64">
        <f t="shared" ref="AR78:AR82" si="46">IF(AQ78="","",IF(AQ78="Oportuna",15,IF(AQ78="Inoportuna",0,)))</f>
        <v>15</v>
      </c>
      <c r="AS78" s="64" t="s">
        <v>114</v>
      </c>
      <c r="AT78" s="64">
        <f t="shared" ref="AT78:AT82" si="47">IF(AS78="","",IF(AS78="Prevenir",15,IF(AS78="Detectar",10,IF(AS78="No es un control",0,))))</f>
        <v>15</v>
      </c>
      <c r="AU78" s="64" t="s">
        <v>89</v>
      </c>
      <c r="AV78" s="64">
        <f t="shared" ref="AV78:AV82" si="48">IF(AU78="","",IF(AU78="Confiable",15,IF(AU78="No confiable",0,)))</f>
        <v>15</v>
      </c>
      <c r="AW78" s="64" t="s">
        <v>90</v>
      </c>
      <c r="AX78" s="64">
        <f t="shared" ref="AX78:AX82" si="49">IF(AW78="","",IF(AW78="Se investigan y  resuelven oportunamente",15,IF(AW78="No se investigan y resuelven oportunamente",0,)))</f>
        <v>15</v>
      </c>
      <c r="AY78" s="64" t="s">
        <v>91</v>
      </c>
      <c r="AZ78" s="64">
        <f t="shared" ref="AZ78:AZ82" si="50">IF(AY78="","",IF(AY78="Completa",15,IF(AY78="Incompleta",10,IF(AY78="No existe",0,))))</f>
        <v>15</v>
      </c>
      <c r="BA78" s="65">
        <f>SUM(AN78,AP78,AR78,AT78,AV78,AX78,AZ78)</f>
        <v>105</v>
      </c>
      <c r="BB78" s="64" t="str">
        <f>IF(BA78&gt;=96,"Fuerte",IF(AND(BA78&gt;=86, BA78&lt;96),"Moderado",IF(BA78&lt;86,"Débil")))</f>
        <v>Fuerte</v>
      </c>
      <c r="BC78" s="64" t="s">
        <v>92</v>
      </c>
      <c r="BD78" s="64">
        <f>VALUE(IF(OR(AND(BB78="Fuerte",BC78="Fuerte")),"100",IF(OR(AND(BB78="Fuerte",BC78="Moderado"),AND(BB78="Moderado",BC78="Fuerte"),AND(BB78="Moderado",BC78="Moderado")),"50",IF(OR(AND(BB78="Fuerte",BC78="Débil"),AND(BB78="Moderado",BC78="Débil"),AND(BB78="Débil",BC78="Fuerte"),AND(BB78="Débil",BC78="Moderado"),AND(BB78="Débil",BC78="Débil")),"0",))))</f>
        <v>100</v>
      </c>
      <c r="BE78" s="66" t="str">
        <f>IF(BD78=100,"Fuerte",IF(BD78=50,"Moderado",IF(BD78=0,"Débil")))</f>
        <v>Fuerte</v>
      </c>
      <c r="BF78" s="67">
        <f>AVERAGE(BD78:BD80)</f>
        <v>100</v>
      </c>
      <c r="BG78" s="67" t="str">
        <f>IF(BF78=100,"Fuerte",IF(AND(BF78&lt;=99, BF78&gt;=50),"Moderado",IF(BF78&lt;50,"Débil")))</f>
        <v>Fuerte</v>
      </c>
      <c r="BH78" s="36">
        <f>IF(BG78="Fuerte",(J78-2),IF(BG78="Moderado",(J78-1), IF(BG78="Débil",((J78-0)))))</f>
        <v>-1</v>
      </c>
      <c r="BI78" s="36" t="str">
        <f>IF(BH78&lt;=0,"Rara vez",IF(BH78=1,"Rara vez",IF(BH78=2,"Improbable",IF(BH78=3,"Posible",IF(BH78=4,"Probable",IF(BH78=5,"Casi Seguro"))))))</f>
        <v>Rara vez</v>
      </c>
      <c r="BJ78" s="59">
        <f>IF(BI78="","",IF(BI78="Rara vez",0.2,IF(BI78="Improbable",0.4,IF(BI78="Posible",0.6,IF(BI78="Probable",0.8,IF(BI78="Casi seguro",1,))))))</f>
        <v>0.2</v>
      </c>
      <c r="BK78" s="36" t="str">
        <f>IFERROR(IF(AG78=5,"Moderado",IF(AG78=10,"Mayor",IF(AG78=20,"Catastrófico",0))),"")</f>
        <v>Mayor</v>
      </c>
      <c r="BL78" s="59">
        <f>IF(AH78="","",IF(AH78="Moderado",0.6,IF(AH78="Mayor",0.8,IF(AH78="Catastrófico",1,))))</f>
        <v>0.8</v>
      </c>
      <c r="BM78" s="36" t="str">
        <f t="shared" ref="BM78" si="51">IF(OR(AND(KBI78="Rara vez",BK78="Moderado"),AND(BI78="Improbable",BK78="Moderado")),"Moderado",IF(OR(AND(BI78="Rara vez",BK78="Mayor"),AND(BI78="Improbable",BK78="Mayor"),AND(BI78="Posible",BK78="Moderado"),AND(BI78="Probable",BK78="Moderado")),"Alta",IF(OR(AND(BI78="Rara vez",BK78="Catastrófico"),AND(BI78="Improbable",BK78="Catastrófico"),AND(BI78="Posible",BK78="Catastrófico"),AND(BI78="Probable",BK78="Catastrófico"),AND(BI78="Casi seguro",BK78="Catastrófico"),AND(BI78="Posible",BK78="Moderado"),AND(BI78="Probable",BK78="Moderado"),AND(BI78="Casi seguro",BK78="Moderado"),AND(BI78="Posible",BK78="Mayor"),AND(BI78="Probable",BK78="Mayor"),AND(BI78="Casi seguro",BK78="Mayor")),"Extremo",)))</f>
        <v>Alta</v>
      </c>
      <c r="BN78" s="66" t="s">
        <v>93</v>
      </c>
      <c r="BO78" s="210" t="s">
        <v>395</v>
      </c>
      <c r="BP78" s="147" t="s">
        <v>396</v>
      </c>
      <c r="BQ78" s="147" t="s">
        <v>397</v>
      </c>
      <c r="BR78" s="147" t="s">
        <v>398</v>
      </c>
      <c r="BS78" s="147" t="s">
        <v>396</v>
      </c>
      <c r="BT78" s="70">
        <v>44985</v>
      </c>
      <c r="BU78" s="70">
        <v>45291</v>
      </c>
      <c r="BV78" s="80">
        <v>4446</v>
      </c>
      <c r="BX78" s="7"/>
      <c r="BY78" s="7"/>
      <c r="BZ78" s="7"/>
      <c r="CA78" s="7"/>
      <c r="CB78" s="7"/>
      <c r="CC78" s="7"/>
      <c r="CD78" s="7"/>
      <c r="CE78" s="7"/>
      <c r="CF78" s="7"/>
      <c r="CG78" s="7"/>
      <c r="CH78" s="7"/>
      <c r="CI78" s="7"/>
      <c r="CJ78" s="7"/>
      <c r="CK78" s="7"/>
      <c r="CL78" s="7"/>
      <c r="CM78" s="7"/>
      <c r="CN78" s="7"/>
      <c r="CO78" s="7"/>
      <c r="CP78" s="7"/>
      <c r="CQ78" s="7"/>
    </row>
    <row r="79" spans="1:95" ht="96" customHeight="1">
      <c r="A79" s="72"/>
      <c r="B79" s="73"/>
      <c r="C79" s="125"/>
      <c r="D79" s="125"/>
      <c r="E79" s="74"/>
      <c r="F79" s="73"/>
      <c r="G79" s="125"/>
      <c r="H79" s="73"/>
      <c r="I79" s="207" t="s">
        <v>81</v>
      </c>
      <c r="J79" s="124"/>
      <c r="K79" s="72"/>
      <c r="L79" s="72"/>
      <c r="M79" s="124"/>
      <c r="N79" s="124"/>
      <c r="O79" s="124"/>
      <c r="P79" s="124"/>
      <c r="Q79" s="124"/>
      <c r="R79" s="124"/>
      <c r="S79" s="124"/>
      <c r="T79" s="124"/>
      <c r="U79" s="124"/>
      <c r="V79" s="124"/>
      <c r="W79" s="124"/>
      <c r="X79" s="124"/>
      <c r="Y79" s="124"/>
      <c r="Z79" s="124"/>
      <c r="AA79" s="124"/>
      <c r="AB79" s="124"/>
      <c r="AC79" s="124"/>
      <c r="AD79" s="124"/>
      <c r="AE79" s="124"/>
      <c r="AF79" s="72"/>
      <c r="AG79" s="61">
        <f t="shared" si="43"/>
        <v>5</v>
      </c>
      <c r="AH79" s="72"/>
      <c r="AI79" s="72"/>
      <c r="AJ79" s="72"/>
      <c r="AK79" s="62">
        <v>2</v>
      </c>
      <c r="AL79" s="203" t="s">
        <v>135</v>
      </c>
      <c r="AM79" s="64"/>
      <c r="AN79" s="64" t="str">
        <f t="shared" si="44"/>
        <v/>
      </c>
      <c r="AO79" s="64"/>
      <c r="AP79" s="64" t="str">
        <f t="shared" si="45"/>
        <v/>
      </c>
      <c r="AQ79" s="64"/>
      <c r="AR79" s="64" t="str">
        <f t="shared" si="46"/>
        <v/>
      </c>
      <c r="AS79" s="64"/>
      <c r="AT79" s="64" t="str">
        <f t="shared" si="47"/>
        <v/>
      </c>
      <c r="AU79" s="64"/>
      <c r="AV79" s="64" t="str">
        <f t="shared" si="48"/>
        <v/>
      </c>
      <c r="AW79" s="64"/>
      <c r="AX79" s="64" t="str">
        <f t="shared" si="49"/>
        <v/>
      </c>
      <c r="AY79" s="64"/>
      <c r="AZ79" s="64" t="str">
        <f t="shared" si="50"/>
        <v/>
      </c>
      <c r="BA79" s="65"/>
      <c r="BB79" s="64"/>
      <c r="BC79" s="64"/>
      <c r="BD79" s="64"/>
      <c r="BE79" s="66"/>
      <c r="BF79" s="72"/>
      <c r="BG79" s="72"/>
      <c r="BH79" s="72"/>
      <c r="BI79" s="72"/>
      <c r="BJ79" s="72"/>
      <c r="BK79" s="72"/>
      <c r="BL79" s="72"/>
      <c r="BM79" s="72"/>
      <c r="BN79" s="66"/>
      <c r="BO79" s="211"/>
      <c r="BP79" s="212"/>
      <c r="BQ79" s="212"/>
      <c r="BR79" s="212"/>
      <c r="BS79" s="212"/>
      <c r="BT79" s="70"/>
      <c r="BU79" s="213"/>
      <c r="BV79" s="62"/>
      <c r="BW79" s="80"/>
      <c r="BX79" s="149"/>
      <c r="BY79" s="149"/>
      <c r="BZ79" s="149"/>
      <c r="CA79" s="149"/>
      <c r="CB79" s="149"/>
      <c r="CC79" s="149"/>
      <c r="CD79" s="149"/>
      <c r="CE79" s="149"/>
      <c r="CF79" s="149"/>
      <c r="CG79" s="149"/>
      <c r="CH79" s="149"/>
      <c r="CI79" s="149"/>
      <c r="CJ79" s="149"/>
      <c r="CK79" s="149"/>
      <c r="CL79" s="149"/>
      <c r="CM79" s="149"/>
      <c r="CN79" s="149"/>
      <c r="CO79" s="149"/>
      <c r="CP79" s="149"/>
      <c r="CQ79" s="149"/>
    </row>
    <row r="80" spans="1:95" ht="78.75" customHeight="1">
      <c r="A80" s="72"/>
      <c r="B80" s="73"/>
      <c r="C80" s="125"/>
      <c r="D80" s="125"/>
      <c r="E80" s="74"/>
      <c r="F80" s="73"/>
      <c r="G80" s="125"/>
      <c r="H80" s="73"/>
      <c r="I80" s="207" t="s">
        <v>99</v>
      </c>
      <c r="J80" s="124"/>
      <c r="K80" s="72"/>
      <c r="L80" s="72"/>
      <c r="M80" s="124"/>
      <c r="N80" s="124"/>
      <c r="O80" s="124"/>
      <c r="P80" s="124"/>
      <c r="Q80" s="124"/>
      <c r="R80" s="124"/>
      <c r="S80" s="124"/>
      <c r="T80" s="124"/>
      <c r="U80" s="124"/>
      <c r="V80" s="124"/>
      <c r="W80" s="124"/>
      <c r="X80" s="124"/>
      <c r="Y80" s="124"/>
      <c r="Z80" s="124"/>
      <c r="AA80" s="124"/>
      <c r="AB80" s="124"/>
      <c r="AC80" s="124"/>
      <c r="AD80" s="124"/>
      <c r="AE80" s="124"/>
      <c r="AF80" s="72"/>
      <c r="AG80" s="61">
        <f t="shared" si="43"/>
        <v>5</v>
      </c>
      <c r="AH80" s="72"/>
      <c r="AI80" s="72"/>
      <c r="AJ80" s="72"/>
      <c r="AK80" s="62">
        <v>3</v>
      </c>
      <c r="AL80" s="91" t="s">
        <v>135</v>
      </c>
      <c r="AM80" s="64"/>
      <c r="AN80" s="64" t="str">
        <f t="shared" si="44"/>
        <v/>
      </c>
      <c r="AO80" s="64"/>
      <c r="AP80" s="64" t="str">
        <f t="shared" si="45"/>
        <v/>
      </c>
      <c r="AQ80" s="64"/>
      <c r="AR80" s="64" t="str">
        <f t="shared" si="46"/>
        <v/>
      </c>
      <c r="AS80" s="64"/>
      <c r="AT80" s="64" t="str">
        <f t="shared" si="47"/>
        <v/>
      </c>
      <c r="AU80" s="64"/>
      <c r="AV80" s="64" t="str">
        <f t="shared" si="48"/>
        <v/>
      </c>
      <c r="AW80" s="64"/>
      <c r="AX80" s="64" t="str">
        <f t="shared" si="49"/>
        <v/>
      </c>
      <c r="AY80" s="64"/>
      <c r="AZ80" s="64" t="str">
        <f t="shared" si="50"/>
        <v/>
      </c>
      <c r="BA80" s="65"/>
      <c r="BB80" s="64"/>
      <c r="BC80" s="64"/>
      <c r="BD80" s="64"/>
      <c r="BE80" s="66"/>
      <c r="BF80" s="72"/>
      <c r="BG80" s="72"/>
      <c r="BH80" s="72"/>
      <c r="BI80" s="72"/>
      <c r="BJ80" s="72"/>
      <c r="BK80" s="72"/>
      <c r="BL80" s="72"/>
      <c r="BM80" s="72"/>
      <c r="BN80" s="66"/>
      <c r="BO80" s="62"/>
      <c r="BP80" s="62"/>
      <c r="BQ80" s="62"/>
      <c r="BR80" s="62"/>
      <c r="BS80" s="62"/>
      <c r="BT80" s="70"/>
      <c r="BU80" s="70"/>
      <c r="BV80" s="62"/>
      <c r="BW80" s="80"/>
      <c r="BX80" s="149"/>
      <c r="BY80" s="149"/>
      <c r="BZ80" s="149"/>
      <c r="CA80" s="149"/>
      <c r="CB80" s="149"/>
      <c r="CC80" s="149"/>
      <c r="CD80" s="149"/>
      <c r="CE80" s="149"/>
      <c r="CF80" s="149"/>
      <c r="CG80" s="149"/>
      <c r="CH80" s="149"/>
      <c r="CI80" s="149"/>
      <c r="CJ80" s="149"/>
      <c r="CK80" s="149"/>
      <c r="CL80" s="149"/>
      <c r="CM80" s="149"/>
      <c r="CN80" s="149"/>
      <c r="CO80" s="149"/>
      <c r="CP80" s="149"/>
      <c r="CQ80" s="149"/>
    </row>
    <row r="81" spans="1:95" ht="148.5">
      <c r="A81" s="54">
        <v>20</v>
      </c>
      <c r="B81" s="55" t="s">
        <v>388</v>
      </c>
      <c r="C81" s="205" t="s">
        <v>389</v>
      </c>
      <c r="D81" s="205" t="s">
        <v>390</v>
      </c>
      <c r="E81" s="105" t="s">
        <v>399</v>
      </c>
      <c r="F81" s="206" t="s">
        <v>400</v>
      </c>
      <c r="G81" s="152" t="s">
        <v>401</v>
      </c>
      <c r="H81" s="205" t="s">
        <v>80</v>
      </c>
      <c r="I81" s="151" t="s">
        <v>104</v>
      </c>
      <c r="J81" s="208">
        <v>1</v>
      </c>
      <c r="K81" s="27" t="str">
        <f>IF(J81&lt;=0,"",IF(J81=1,"Rara vez",IF(J81=2,"Improbable",IF(J81=3,"Posible",IF(J81=4,"Probable",IF(J81=5,"Casi Seguro"))))))</f>
        <v>Rara vez</v>
      </c>
      <c r="L81" s="59">
        <f>IF(K81="","",IF(K81="Rara vez",0.2,IF(K81="Improbable",0.4,IF(K81="Posible",0.6,IF(K81="Probable",0.8,IF(K81="Casi seguro",1,))))))</f>
        <v>0.2</v>
      </c>
      <c r="M81" s="208" t="s">
        <v>82</v>
      </c>
      <c r="N81" s="208" t="s">
        <v>82</v>
      </c>
      <c r="O81" s="208" t="s">
        <v>83</v>
      </c>
      <c r="P81" s="208" t="s">
        <v>83</v>
      </c>
      <c r="Q81" s="208" t="s">
        <v>82</v>
      </c>
      <c r="R81" s="208" t="s">
        <v>82</v>
      </c>
      <c r="S81" s="208" t="s">
        <v>83</v>
      </c>
      <c r="T81" s="208" t="s">
        <v>83</v>
      </c>
      <c r="U81" s="208" t="s">
        <v>83</v>
      </c>
      <c r="V81" s="208" t="s">
        <v>82</v>
      </c>
      <c r="W81" s="208" t="s">
        <v>82</v>
      </c>
      <c r="X81" s="208" t="s">
        <v>82</v>
      </c>
      <c r="Y81" s="208" t="s">
        <v>82</v>
      </c>
      <c r="Z81" s="208" t="s">
        <v>82</v>
      </c>
      <c r="AA81" s="208" t="s">
        <v>82</v>
      </c>
      <c r="AB81" s="208" t="s">
        <v>83</v>
      </c>
      <c r="AC81" s="208" t="s">
        <v>82</v>
      </c>
      <c r="AD81" s="208" t="s">
        <v>83</v>
      </c>
      <c r="AE81" s="208" t="s">
        <v>83</v>
      </c>
      <c r="AF81" s="60">
        <f>IF(AB81="Si","19",COUNTIF(M81:AE82,"si"))</f>
        <v>11</v>
      </c>
      <c r="AG81" s="61">
        <f t="shared" si="43"/>
        <v>10</v>
      </c>
      <c r="AH81" s="27" t="str">
        <f>IF(AG81=5,"Moderado",IF(AG81=10,"Mayor",IF(AG81=20,"Catastrófico",0)))</f>
        <v>Mayor</v>
      </c>
      <c r="AI81" s="59">
        <f>IF(AH81="","",IF(AH81="Leve",0.2,IF(AH81="Menor",0.4,IF(AH81="Moderado",0.6,IF(AH81="Mayor",0.8,IF(AH81="Catastrófico",1,))))))</f>
        <v>0.8</v>
      </c>
      <c r="AJ81" s="27" t="str">
        <f>IF(OR(AND(K81="Rara vez",AH81="Moderado"),AND(K81="Improbable",AH81="Moderado")),"Moderado",IF(OR(AND(K81="Rara vez",AH81="Mayor"),AND(K81="Improbable",AH81="Mayor"),AND(K81="Posible",AH81="Moderado"),AND(K81="Probable",AH81="Moderado")),"Alta",IF(OR(AND(K81="Rara vez",AH81="Catastrófico"),AND(K81="Improbable",AH81="Catastrófico"),AND(K81="Posible",AH81="Catastrófico"),AND(K81="Probable",AH81="Catastrófico"),AND(K81="Casi seguro",AH81="Catastrófico"),AND(K81="Posible",AH81="Moderado"),AND(K81="Probable",AH81="Moderado"),AND(K81="Casi seguro",AH81="Moderado"),AND(K81="Posible",AH81="Mayor"),AND(K81="Probable",AH81="Mayor"),AND(K81="Casi seguro",AH81="Mayor")),"Extremo",)))</f>
        <v>Alta</v>
      </c>
      <c r="AK81" s="62">
        <v>1</v>
      </c>
      <c r="AL81" s="203" t="s">
        <v>402</v>
      </c>
      <c r="AM81" s="64" t="s">
        <v>85</v>
      </c>
      <c r="AN81" s="64">
        <f t="shared" si="44"/>
        <v>15</v>
      </c>
      <c r="AO81" s="64" t="s">
        <v>86</v>
      </c>
      <c r="AP81" s="64">
        <f t="shared" si="45"/>
        <v>15</v>
      </c>
      <c r="AQ81" s="64" t="s">
        <v>87</v>
      </c>
      <c r="AR81" s="64">
        <f t="shared" si="46"/>
        <v>15</v>
      </c>
      <c r="AS81" s="64" t="s">
        <v>88</v>
      </c>
      <c r="AT81" s="64">
        <f t="shared" si="47"/>
        <v>10</v>
      </c>
      <c r="AU81" s="64" t="s">
        <v>89</v>
      </c>
      <c r="AV81" s="64">
        <f t="shared" si="48"/>
        <v>15</v>
      </c>
      <c r="AW81" s="64" t="s">
        <v>90</v>
      </c>
      <c r="AX81" s="64">
        <f t="shared" si="49"/>
        <v>15</v>
      </c>
      <c r="AY81" s="64" t="s">
        <v>91</v>
      </c>
      <c r="AZ81" s="64">
        <f t="shared" si="50"/>
        <v>15</v>
      </c>
      <c r="BA81" s="65">
        <f t="shared" ref="BA81:BA82" si="52">SUM(AN81,AP81,AR81,AT81,AV81,AX81,AZ81)</f>
        <v>100</v>
      </c>
      <c r="BB81" s="64" t="str">
        <f t="shared" ref="BB81:BB82" si="53">IF(BA81&gt;=96,"Fuerte",IF(AND(BA81&gt;=86, BA81&lt;96),"Moderado",IF(BA81&lt;86,"Débil")))</f>
        <v>Fuerte</v>
      </c>
      <c r="BC81" s="64" t="s">
        <v>92</v>
      </c>
      <c r="BD81" s="64">
        <f t="shared" ref="BD81:BD82" si="54">VALUE(IF(OR(AND(BB81="Fuerte",BC81="Fuerte")),"100",IF(OR(AND(BB81="Fuerte",BC81="Moderado"),AND(BB81="Moderado",BC81="Fuerte"),AND(BB81="Moderado",BC81="Moderado")),"50",IF(OR(AND(BB81="Fuerte",BC81="Débil"),AND(BB81="Moderado",BC81="Débil"),AND(BB81="Débil",BC81="Fuerte"),AND(BB81="Débil",BC81="Moderado"),AND(BB81="Débil",BC81="Débil")),"0",))))</f>
        <v>100</v>
      </c>
      <c r="BE81" s="66" t="str">
        <f t="shared" ref="BE81:BE82" si="55">IF(BD81=100,"Fuerte",IF(BD81=50,"Moderado",IF(BD81=0,"Débil")))</f>
        <v>Fuerte</v>
      </c>
      <c r="BF81" s="67">
        <f>AVERAGE(BD81:BD85)</f>
        <v>100</v>
      </c>
      <c r="BG81" s="67" t="str">
        <f>IF(BF81=100,"Fuerte",IF(AND(BF81&lt;=99, BF81&gt;=50),"Moderado",IF(BF81&lt;50,"Débil")))</f>
        <v>Fuerte</v>
      </c>
      <c r="BH81" s="36">
        <f>IF(BG81="Fuerte",(J81-2),IF(BG81="Moderado",(J81-1), IF(BG81="Débil",((J81-0)))))</f>
        <v>-1</v>
      </c>
      <c r="BI81" s="36" t="str">
        <f>IF(BH81&lt;=0,"Rara vez",IF(BH81=1,"Rara vez",IF(BH81=2,"Improbable",IF(BH81=3,"Posible",IF(BH81=4,"Probable",IF(BH81=5,"Casi Seguro"))))))</f>
        <v>Rara vez</v>
      </c>
      <c r="BJ81" s="59">
        <f>IF(BI81="","",IF(BI81="Rara vez",0.2,IF(BI81="Improbable",0.4,IF(BI81="Posible",0.6,IF(BI81="Probable",0.8,IF(BI81="Casi seguro",1,))))))</f>
        <v>0.2</v>
      </c>
      <c r="BK81" s="36" t="str">
        <f>IFERROR(IF(AG81=5,"Moderado",IF(AG81=10,"Mayor",IF(AG81=20,"Catastrófico",0))),"")</f>
        <v>Mayor</v>
      </c>
      <c r="BL81" s="59">
        <f>IF(AH81="","",IF(AH81="Moderado",0.6,IF(AH81="Mayor",0.8,IF(AH81="Catastrófico",1,))))</f>
        <v>0.8</v>
      </c>
      <c r="BM81" s="36" t="str">
        <f t="shared" ref="BM81" si="56">IF(OR(AND(KBI81="Rara vez",BK81="Moderado"),AND(BI81="Improbable",BK81="Moderado")),"Moderado",IF(OR(AND(BI81="Rara vez",BK81="Mayor"),AND(BI81="Improbable",BK81="Mayor"),AND(BI81="Posible",BK81="Moderado"),AND(BI81="Probable",BK81="Moderado")),"Alta",IF(OR(AND(BI81="Rara vez",BK81="Catastrófico"),AND(BI81="Improbable",BK81="Catastrófico"),AND(BI81="Posible",BK81="Catastrófico"),AND(BI81="Probable",BK81="Catastrófico"),AND(BI81="Casi seguro",BK81="Catastrófico"),AND(BI81="Posible",BK81="Moderado"),AND(BI81="Probable",BK81="Moderado"),AND(BI81="Casi seguro",BK81="Moderado"),AND(BI81="Posible",BK81="Mayor"),AND(BI81="Probable",BK81="Mayor"),AND(BI81="Casi seguro",BK81="Mayor")),"Extremo",)))</f>
        <v>Alta</v>
      </c>
      <c r="BN81" s="66" t="s">
        <v>93</v>
      </c>
      <c r="BO81" s="210" t="s">
        <v>403</v>
      </c>
      <c r="BP81" s="147" t="s">
        <v>396</v>
      </c>
      <c r="BQ81" s="147" t="s">
        <v>397</v>
      </c>
      <c r="BR81" s="147" t="s">
        <v>398</v>
      </c>
      <c r="BS81" s="147" t="s">
        <v>396</v>
      </c>
      <c r="BT81" s="70">
        <v>44985</v>
      </c>
      <c r="BU81" s="70">
        <v>45291</v>
      </c>
      <c r="BV81" s="80">
        <v>4449</v>
      </c>
      <c r="BW81" s="80"/>
      <c r="BX81" s="149"/>
      <c r="BY81" s="149"/>
      <c r="BZ81" s="149"/>
      <c r="CA81" s="149"/>
      <c r="CB81" s="149"/>
      <c r="CC81" s="149"/>
      <c r="CD81" s="149"/>
      <c r="CE81" s="149"/>
      <c r="CF81" s="149"/>
      <c r="CG81" s="149"/>
      <c r="CH81" s="149"/>
      <c r="CI81" s="149"/>
      <c r="CJ81" s="149"/>
      <c r="CK81" s="149"/>
      <c r="CL81" s="149"/>
      <c r="CM81" s="149"/>
      <c r="CN81" s="149"/>
      <c r="CO81" s="149"/>
      <c r="CP81" s="149"/>
      <c r="CQ81" s="149"/>
    </row>
    <row r="82" spans="1:95" ht="64.5" customHeight="1">
      <c r="A82" s="72"/>
      <c r="B82" s="73"/>
      <c r="C82" s="125"/>
      <c r="D82" s="125"/>
      <c r="E82" s="74" t="s">
        <v>404</v>
      </c>
      <c r="F82" s="73"/>
      <c r="G82" s="125"/>
      <c r="H82" s="125"/>
      <c r="I82" s="207" t="s">
        <v>81</v>
      </c>
      <c r="J82" s="124"/>
      <c r="K82" s="72"/>
      <c r="L82" s="72"/>
      <c r="M82" s="124"/>
      <c r="N82" s="124"/>
      <c r="O82" s="124"/>
      <c r="P82" s="124"/>
      <c r="Q82" s="124"/>
      <c r="R82" s="124"/>
      <c r="S82" s="124"/>
      <c r="T82" s="124"/>
      <c r="U82" s="124"/>
      <c r="V82" s="124"/>
      <c r="W82" s="124"/>
      <c r="X82" s="124"/>
      <c r="Y82" s="124"/>
      <c r="Z82" s="124"/>
      <c r="AA82" s="124"/>
      <c r="AB82" s="124"/>
      <c r="AC82" s="124"/>
      <c r="AD82" s="124"/>
      <c r="AE82" s="124"/>
      <c r="AF82" s="72"/>
      <c r="AG82" s="61">
        <f t="shared" si="43"/>
        <v>5</v>
      </c>
      <c r="AH82" s="72"/>
      <c r="AI82" s="72"/>
      <c r="AJ82" s="72"/>
      <c r="AK82" s="62">
        <v>2</v>
      </c>
      <c r="AL82" s="203" t="s">
        <v>405</v>
      </c>
      <c r="AM82" s="64" t="s">
        <v>85</v>
      </c>
      <c r="AN82" s="64">
        <f t="shared" si="44"/>
        <v>15</v>
      </c>
      <c r="AO82" s="64" t="s">
        <v>86</v>
      </c>
      <c r="AP82" s="64">
        <f t="shared" si="45"/>
        <v>15</v>
      </c>
      <c r="AQ82" s="64" t="s">
        <v>87</v>
      </c>
      <c r="AR82" s="64">
        <f t="shared" si="46"/>
        <v>15</v>
      </c>
      <c r="AS82" s="64" t="s">
        <v>114</v>
      </c>
      <c r="AT82" s="64">
        <f t="shared" si="47"/>
        <v>15</v>
      </c>
      <c r="AU82" s="64" t="s">
        <v>89</v>
      </c>
      <c r="AV82" s="64">
        <f t="shared" si="48"/>
        <v>15</v>
      </c>
      <c r="AW82" s="64" t="s">
        <v>90</v>
      </c>
      <c r="AX82" s="64">
        <f t="shared" si="49"/>
        <v>15</v>
      </c>
      <c r="AY82" s="64" t="s">
        <v>91</v>
      </c>
      <c r="AZ82" s="64">
        <f t="shared" si="50"/>
        <v>15</v>
      </c>
      <c r="BA82" s="65">
        <f t="shared" si="52"/>
        <v>105</v>
      </c>
      <c r="BB82" s="64" t="str">
        <f t="shared" si="53"/>
        <v>Fuerte</v>
      </c>
      <c r="BC82" s="64" t="s">
        <v>92</v>
      </c>
      <c r="BD82" s="64">
        <f t="shared" si="54"/>
        <v>100</v>
      </c>
      <c r="BE82" s="66" t="str">
        <f t="shared" si="55"/>
        <v>Fuerte</v>
      </c>
      <c r="BF82" s="72"/>
      <c r="BG82" s="72"/>
      <c r="BH82" s="72"/>
      <c r="BI82" s="72"/>
      <c r="BJ82" s="72"/>
      <c r="BK82" s="72"/>
      <c r="BL82" s="72"/>
      <c r="BM82" s="72"/>
      <c r="BN82" s="66" t="s">
        <v>93</v>
      </c>
      <c r="BO82" s="210" t="s">
        <v>406</v>
      </c>
      <c r="BP82" s="147" t="s">
        <v>396</v>
      </c>
      <c r="BQ82" s="147" t="s">
        <v>397</v>
      </c>
      <c r="BR82" s="147" t="s">
        <v>398</v>
      </c>
      <c r="BS82" s="147" t="s">
        <v>396</v>
      </c>
      <c r="BT82" s="70">
        <v>44985</v>
      </c>
      <c r="BU82" s="70">
        <v>45291</v>
      </c>
      <c r="BV82" s="80">
        <v>4449</v>
      </c>
      <c r="BW82" s="80"/>
      <c r="BX82" s="149"/>
      <c r="BY82" s="149"/>
      <c r="BZ82" s="149"/>
      <c r="CA82" s="149"/>
      <c r="CB82" s="149"/>
      <c r="CC82" s="149"/>
      <c r="CD82" s="149"/>
      <c r="CE82" s="149"/>
      <c r="CF82" s="149"/>
      <c r="CG82" s="149"/>
      <c r="CH82" s="149"/>
      <c r="CI82" s="149"/>
      <c r="CJ82" s="149"/>
      <c r="CK82" s="149"/>
      <c r="CL82" s="149"/>
      <c r="CM82" s="149"/>
      <c r="CN82" s="149"/>
      <c r="CO82" s="149"/>
      <c r="CP82" s="149"/>
      <c r="CQ82" s="149"/>
    </row>
    <row r="83" spans="1:95" ht="57" customHeight="1">
      <c r="A83" s="72"/>
      <c r="B83" s="73"/>
      <c r="C83" s="125"/>
      <c r="D83" s="125"/>
      <c r="E83" s="74" t="s">
        <v>407</v>
      </c>
      <c r="F83" s="73"/>
      <c r="G83" s="125"/>
      <c r="H83" s="125"/>
      <c r="I83" s="207" t="s">
        <v>99</v>
      </c>
      <c r="J83" s="124"/>
      <c r="K83" s="72"/>
      <c r="L83" s="72"/>
      <c r="M83" s="124"/>
      <c r="N83" s="124"/>
      <c r="O83" s="124"/>
      <c r="P83" s="124"/>
      <c r="Q83" s="124"/>
      <c r="R83" s="124"/>
      <c r="S83" s="124"/>
      <c r="T83" s="124"/>
      <c r="U83" s="124"/>
      <c r="V83" s="124"/>
      <c r="W83" s="124"/>
      <c r="X83" s="124"/>
      <c r="Y83" s="124"/>
      <c r="Z83" s="124"/>
      <c r="AA83" s="124"/>
      <c r="AB83" s="124"/>
      <c r="AC83" s="124"/>
      <c r="AD83" s="124"/>
      <c r="AE83" s="124"/>
      <c r="AF83" s="72"/>
      <c r="AG83" s="61">
        <f t="shared" si="43"/>
        <v>5</v>
      </c>
      <c r="AH83" s="72"/>
      <c r="AI83" s="72"/>
      <c r="AJ83" s="72"/>
      <c r="AK83" s="62">
        <v>3</v>
      </c>
      <c r="AL83" s="91" t="s">
        <v>135</v>
      </c>
      <c r="AM83" s="64"/>
      <c r="AN83" s="64"/>
      <c r="AO83" s="64"/>
      <c r="AP83" s="64"/>
      <c r="AQ83" s="64"/>
      <c r="AR83" s="64"/>
      <c r="AS83" s="64"/>
      <c r="AT83" s="64"/>
      <c r="AU83" s="64"/>
      <c r="AV83" s="64"/>
      <c r="AW83" s="64"/>
      <c r="AX83" s="64"/>
      <c r="AY83" s="64"/>
      <c r="AZ83" s="64"/>
      <c r="BA83" s="65"/>
      <c r="BB83" s="64"/>
      <c r="BC83" s="64"/>
      <c r="BD83" s="64"/>
      <c r="BE83" s="66"/>
      <c r="BF83" s="72"/>
      <c r="BG83" s="72"/>
      <c r="BH83" s="72"/>
      <c r="BI83" s="72"/>
      <c r="BJ83" s="72"/>
      <c r="BK83" s="72"/>
      <c r="BL83" s="72"/>
      <c r="BM83" s="72"/>
      <c r="BN83" s="66" t="s">
        <v>93</v>
      </c>
      <c r="BO83" s="70"/>
      <c r="BP83" s="212"/>
      <c r="BQ83" s="212"/>
      <c r="BR83" s="212"/>
      <c r="BS83" s="212"/>
      <c r="BT83" s="70"/>
      <c r="BU83" s="213"/>
      <c r="BV83" s="62"/>
      <c r="BW83" s="80"/>
      <c r="BX83" s="149"/>
      <c r="BY83" s="149"/>
      <c r="BZ83" s="149"/>
      <c r="CA83" s="149"/>
      <c r="CB83" s="149"/>
      <c r="CC83" s="149"/>
      <c r="CD83" s="149"/>
      <c r="CE83" s="149"/>
      <c r="CF83" s="149"/>
      <c r="CG83" s="149"/>
      <c r="CH83" s="149"/>
      <c r="CI83" s="149"/>
      <c r="CJ83" s="149"/>
      <c r="CK83" s="149"/>
      <c r="CL83" s="149"/>
      <c r="CM83" s="149"/>
      <c r="CN83" s="149"/>
      <c r="CO83" s="149"/>
      <c r="CP83" s="149"/>
      <c r="CQ83" s="149"/>
    </row>
    <row r="84" spans="1:95" ht="15.75" customHeight="1">
      <c r="A84" s="72"/>
      <c r="B84" s="73"/>
      <c r="C84" s="125"/>
      <c r="D84" s="125"/>
      <c r="E84" s="74" t="s">
        <v>408</v>
      </c>
      <c r="F84" s="73"/>
      <c r="G84" s="125"/>
      <c r="H84" s="125"/>
      <c r="I84" s="207" t="s">
        <v>193</v>
      </c>
      <c r="J84" s="124"/>
      <c r="K84" s="72"/>
      <c r="L84" s="72"/>
      <c r="M84" s="124"/>
      <c r="N84" s="124"/>
      <c r="O84" s="124"/>
      <c r="P84" s="124"/>
      <c r="Q84" s="124"/>
      <c r="R84" s="124"/>
      <c r="S84" s="124"/>
      <c r="T84" s="124"/>
      <c r="U84" s="124"/>
      <c r="V84" s="124"/>
      <c r="W84" s="124"/>
      <c r="X84" s="124"/>
      <c r="Y84" s="124"/>
      <c r="Z84" s="124"/>
      <c r="AA84" s="124"/>
      <c r="AB84" s="124"/>
      <c r="AC84" s="124"/>
      <c r="AD84" s="124"/>
      <c r="AE84" s="124"/>
      <c r="AF84" s="72"/>
      <c r="AG84" s="61">
        <f t="shared" si="43"/>
        <v>5</v>
      </c>
      <c r="AH84" s="72"/>
      <c r="AI84" s="72"/>
      <c r="AJ84" s="72"/>
      <c r="AK84" s="62">
        <v>4</v>
      </c>
      <c r="AL84" s="91" t="s">
        <v>135</v>
      </c>
      <c r="AM84" s="64"/>
      <c r="AN84" s="64" t="str">
        <f t="shared" ref="AN84:AN110" si="57">IF(AM84="","",IF(AM84="Asignado",15,IF(AM84="No asignado",0,)))</f>
        <v/>
      </c>
      <c r="AO84" s="64"/>
      <c r="AP84" s="64" t="str">
        <f t="shared" ref="AP84:AP110" si="58">IF(AO84="","",IF(AO84="Adecuado",15,IF(AO84="Inadecuado",0,)))</f>
        <v/>
      </c>
      <c r="AQ84" s="64"/>
      <c r="AR84" s="64" t="str">
        <f t="shared" ref="AR84:AR110" si="59">IF(AQ84="","",IF(AQ84="Oportuna",15,IF(AQ84="Inoportuna",0,)))</f>
        <v/>
      </c>
      <c r="AS84" s="64"/>
      <c r="AT84" s="64" t="str">
        <f t="shared" ref="AT84:AT110" si="60">IF(AS84="","",IF(AS84="Prevenir",15,IF(AS84="Detectar",10,IF(AS84="No es un control",0,))))</f>
        <v/>
      </c>
      <c r="AU84" s="64"/>
      <c r="AV84" s="64" t="str">
        <f t="shared" ref="AV84:AV110" si="61">IF(AU84="","",IF(AU84="Confiable",15,IF(AU84="No confiable",0,)))</f>
        <v/>
      </c>
      <c r="AW84" s="64"/>
      <c r="AX84" s="64" t="str">
        <f t="shared" ref="AX84:AX110" si="62">IF(AW84="","",IF(AW84="Se investigan y  resuelven oportunamente",15,IF(AW84="No se investigan y resuelven oportunamente",0,)))</f>
        <v/>
      </c>
      <c r="AY84" s="64"/>
      <c r="AZ84" s="64" t="str">
        <f t="shared" ref="AZ84:AZ110" si="63">IF(AY84="","",IF(AY84="Completa",15,IF(AY84="Incompleta",10,IF(AY84="No existe",0,))))</f>
        <v/>
      </c>
      <c r="BA84" s="65"/>
      <c r="BB84" s="64"/>
      <c r="BC84" s="64"/>
      <c r="BD84" s="64"/>
      <c r="BE84" s="66"/>
      <c r="BF84" s="72"/>
      <c r="BG84" s="72"/>
      <c r="BH84" s="72"/>
      <c r="BI84" s="72"/>
      <c r="BJ84" s="72"/>
      <c r="BK84" s="72"/>
      <c r="BL84" s="72"/>
      <c r="BM84" s="72"/>
      <c r="BN84" s="66"/>
      <c r="BO84" s="62"/>
      <c r="BP84" s="62"/>
      <c r="BQ84" s="62"/>
      <c r="BR84" s="62"/>
      <c r="BS84" s="62"/>
      <c r="BT84" s="70"/>
      <c r="BU84" s="70"/>
      <c r="BV84" s="62"/>
      <c r="BW84" s="80"/>
      <c r="BX84" s="149"/>
      <c r="BY84" s="149"/>
      <c r="BZ84" s="149"/>
      <c r="CA84" s="149"/>
      <c r="CB84" s="149"/>
      <c r="CC84" s="149"/>
      <c r="CD84" s="149"/>
      <c r="CE84" s="149"/>
      <c r="CF84" s="149"/>
      <c r="CG84" s="149"/>
      <c r="CH84" s="149"/>
      <c r="CI84" s="149"/>
      <c r="CJ84" s="149"/>
      <c r="CK84" s="149"/>
      <c r="CL84" s="149"/>
      <c r="CM84" s="149"/>
      <c r="CN84" s="149"/>
      <c r="CO84" s="149"/>
      <c r="CP84" s="149"/>
      <c r="CQ84" s="149"/>
    </row>
    <row r="85" spans="1:95" ht="49.5" customHeight="1">
      <c r="A85" s="72"/>
      <c r="B85" s="73"/>
      <c r="C85" s="125"/>
      <c r="D85" s="125"/>
      <c r="E85" s="74"/>
      <c r="F85" s="73"/>
      <c r="G85" s="125"/>
      <c r="H85" s="125"/>
      <c r="I85" s="207" t="s">
        <v>194</v>
      </c>
      <c r="J85" s="124"/>
      <c r="K85" s="72"/>
      <c r="L85" s="72"/>
      <c r="M85" s="124"/>
      <c r="N85" s="124"/>
      <c r="O85" s="124"/>
      <c r="P85" s="124"/>
      <c r="Q85" s="124"/>
      <c r="R85" s="124"/>
      <c r="S85" s="124"/>
      <c r="T85" s="124"/>
      <c r="U85" s="124"/>
      <c r="V85" s="124"/>
      <c r="W85" s="124"/>
      <c r="X85" s="124"/>
      <c r="Y85" s="124"/>
      <c r="Z85" s="124"/>
      <c r="AA85" s="124"/>
      <c r="AB85" s="124"/>
      <c r="AC85" s="124"/>
      <c r="AD85" s="124"/>
      <c r="AE85" s="124"/>
      <c r="AF85" s="72"/>
      <c r="AG85" s="61">
        <f t="shared" si="43"/>
        <v>5</v>
      </c>
      <c r="AH85" s="72"/>
      <c r="AI85" s="72"/>
      <c r="AJ85" s="72"/>
      <c r="AK85" s="62">
        <v>5</v>
      </c>
      <c r="AL85" s="91" t="s">
        <v>135</v>
      </c>
      <c r="AM85" s="64"/>
      <c r="AN85" s="64" t="str">
        <f t="shared" si="57"/>
        <v/>
      </c>
      <c r="AO85" s="64"/>
      <c r="AP85" s="64" t="str">
        <f t="shared" si="58"/>
        <v/>
      </c>
      <c r="AQ85" s="64"/>
      <c r="AR85" s="64" t="str">
        <f t="shared" si="59"/>
        <v/>
      </c>
      <c r="AS85" s="64"/>
      <c r="AT85" s="64" t="str">
        <f t="shared" si="60"/>
        <v/>
      </c>
      <c r="AU85" s="64"/>
      <c r="AV85" s="64" t="str">
        <f t="shared" si="61"/>
        <v/>
      </c>
      <c r="AW85" s="64"/>
      <c r="AX85" s="64" t="str">
        <f t="shared" si="62"/>
        <v/>
      </c>
      <c r="AY85" s="64"/>
      <c r="AZ85" s="64" t="str">
        <f t="shared" si="63"/>
        <v/>
      </c>
      <c r="BA85" s="65"/>
      <c r="BB85" s="64"/>
      <c r="BC85" s="64"/>
      <c r="BD85" s="64"/>
      <c r="BE85" s="66"/>
      <c r="BF85" s="72"/>
      <c r="BG85" s="72"/>
      <c r="BH85" s="72"/>
      <c r="BI85" s="72"/>
      <c r="BJ85" s="72"/>
      <c r="BK85" s="72"/>
      <c r="BL85" s="72"/>
      <c r="BM85" s="72"/>
      <c r="BN85" s="66"/>
      <c r="BO85" s="62"/>
      <c r="BP85" s="62"/>
      <c r="BQ85" s="62"/>
      <c r="BR85" s="62"/>
      <c r="BS85" s="62"/>
      <c r="BT85" s="70"/>
      <c r="BU85" s="70"/>
      <c r="BV85" s="62"/>
      <c r="BW85" s="80"/>
      <c r="BX85" s="149"/>
      <c r="BY85" s="149"/>
      <c r="BZ85" s="149"/>
      <c r="CA85" s="149"/>
      <c r="CB85" s="149"/>
      <c r="CC85" s="149"/>
      <c r="CD85" s="149"/>
      <c r="CE85" s="149"/>
      <c r="CF85" s="149"/>
      <c r="CG85" s="149"/>
      <c r="CH85" s="149"/>
      <c r="CI85" s="149"/>
      <c r="CJ85" s="149"/>
      <c r="CK85" s="149"/>
      <c r="CL85" s="149"/>
      <c r="CM85" s="149"/>
      <c r="CN85" s="149"/>
      <c r="CO85" s="149"/>
      <c r="CP85" s="149"/>
      <c r="CQ85" s="149"/>
    </row>
    <row r="86" spans="1:95" ht="58.5" hidden="1" customHeight="1">
      <c r="A86" s="214">
        <v>19</v>
      </c>
      <c r="B86" s="215" t="s">
        <v>409</v>
      </c>
      <c r="C86" s="215" t="s">
        <v>410</v>
      </c>
      <c r="D86" s="216" t="s">
        <v>411</v>
      </c>
      <c r="E86" s="217" t="s">
        <v>412</v>
      </c>
      <c r="F86" s="218" t="s">
        <v>413</v>
      </c>
      <c r="G86" s="215" t="s">
        <v>414</v>
      </c>
      <c r="H86" s="215" t="s">
        <v>80</v>
      </c>
      <c r="I86" s="219" t="s">
        <v>81</v>
      </c>
      <c r="J86" s="214">
        <v>1</v>
      </c>
      <c r="K86" s="220" t="str">
        <f>IF(J86&lt;=0,"",IF(J86=1,"Rara vez",IF(J86=2,"Improbable",IF(J86=3,"Posible",IF(J86=4,"Probable",IF(J86=5,"Casi Seguro"))))))</f>
        <v>Rara vez</v>
      </c>
      <c r="L86" s="221">
        <f>IF(K86="","",IF(K86="Rara vez",0.2,IF(K86="Improbable",0.4,IF(K86="Posible",0.6,IF(K86="Probable",0.8,IF(K86="Casi seguro",1,))))))</f>
        <v>0.2</v>
      </c>
      <c r="M86" s="214" t="s">
        <v>82</v>
      </c>
      <c r="N86" s="214" t="s">
        <v>82</v>
      </c>
      <c r="O86" s="214" t="s">
        <v>82</v>
      </c>
      <c r="P86" s="214" t="s">
        <v>82</v>
      </c>
      <c r="Q86" s="214" t="s">
        <v>82</v>
      </c>
      <c r="R86" s="214" t="s">
        <v>83</v>
      </c>
      <c r="S86" s="214" t="s">
        <v>82</v>
      </c>
      <c r="T86" s="214" t="s">
        <v>82</v>
      </c>
      <c r="U86" s="214" t="s">
        <v>83</v>
      </c>
      <c r="V86" s="214" t="s">
        <v>82</v>
      </c>
      <c r="W86" s="214" t="s">
        <v>82</v>
      </c>
      <c r="X86" s="214" t="s">
        <v>82</v>
      </c>
      <c r="Y86" s="214" t="s">
        <v>83</v>
      </c>
      <c r="Z86" s="214" t="s">
        <v>82</v>
      </c>
      <c r="AA86" s="214" t="s">
        <v>82</v>
      </c>
      <c r="AB86" s="214" t="s">
        <v>83</v>
      </c>
      <c r="AC86" s="214" t="s">
        <v>82</v>
      </c>
      <c r="AD86" s="214" t="s">
        <v>82</v>
      </c>
      <c r="AE86" s="214" t="s">
        <v>83</v>
      </c>
      <c r="AF86" s="222">
        <f>IF(AB86="Si","19",COUNTIF(M86:AE87,"si"))</f>
        <v>14</v>
      </c>
      <c r="AG86" s="223">
        <f t="shared" si="43"/>
        <v>20</v>
      </c>
      <c r="AH86" s="220" t="str">
        <f>IF(AG86=5,"Moderado",IF(AG86=10,"Mayor",IF(AG86=20,"Catastrófico",0)))</f>
        <v>Catastrófico</v>
      </c>
      <c r="AI86" s="221">
        <f>IF(AH86="","",IF(AH86="Leve",0.2,IF(AH86="Menor",0.4,IF(AH86="Moderado",0.6,IF(AH86="Mayor",0.8,IF(AH86="Catastrófico",1,))))))</f>
        <v>1</v>
      </c>
      <c r="AJ86" s="220" t="str">
        <f>IF(OR(AND(K86="Rara vez",AH86="Moderado"),AND(K86="Improbable",AH86="Moderado")),"Moderado",IF(OR(AND(K86="Rara vez",AH86="Mayor"),AND(K86="Improbable",AH86="Mayor"),AND(K86="Posible",AH86="Moderado"),AND(K86="Probable",AH86="Moderado")),"Alta",IF(OR(AND(K86="Rara vez",AH86="Catastrófico"),AND(K86="Improbable",AH86="Catastrófico"),AND(K86="Posible",AH86="Catastrófico"),AND(K86="Probable",AH86="Catastrófico"),AND(K86="Casi seguro",AH86="Catastrófico"),AND(K86="Posible",AH86="Moderado"),AND(K86="Probable",AH86="Moderado"),AND(K86="Casi seguro",AH86="Moderado"),AND(K86="Posible",AH86="Mayor"),AND(K86="Probable",AH86="Mayor"),AND(K86="Casi seguro",AH86="Mayor")),"Extremo",)))</f>
        <v>Extremo</v>
      </c>
      <c r="AK86" s="224">
        <v>1</v>
      </c>
      <c r="AL86" s="225" t="s">
        <v>415</v>
      </c>
      <c r="AM86" s="226" t="s">
        <v>85</v>
      </c>
      <c r="AN86" s="226">
        <f t="shared" si="57"/>
        <v>15</v>
      </c>
      <c r="AO86" s="226" t="s">
        <v>86</v>
      </c>
      <c r="AP86" s="226">
        <f t="shared" si="58"/>
        <v>15</v>
      </c>
      <c r="AQ86" s="226" t="s">
        <v>87</v>
      </c>
      <c r="AR86" s="226">
        <f t="shared" si="59"/>
        <v>15</v>
      </c>
      <c r="AS86" s="226" t="s">
        <v>114</v>
      </c>
      <c r="AT86" s="226">
        <f t="shared" si="60"/>
        <v>15</v>
      </c>
      <c r="AU86" s="226" t="s">
        <v>89</v>
      </c>
      <c r="AV86" s="226">
        <f t="shared" si="61"/>
        <v>15</v>
      </c>
      <c r="AW86" s="226" t="s">
        <v>90</v>
      </c>
      <c r="AX86" s="226">
        <f t="shared" si="62"/>
        <v>15</v>
      </c>
      <c r="AY86" s="226" t="s">
        <v>91</v>
      </c>
      <c r="AZ86" s="226">
        <f t="shared" si="63"/>
        <v>15</v>
      </c>
      <c r="BA86" s="227">
        <f t="shared" ref="BA86:BA87" si="64">SUM(AN86,AP86,AR86,AT86,AV86,AX86,AZ86)</f>
        <v>105</v>
      </c>
      <c r="BB86" s="226" t="str">
        <f t="shared" ref="BB86:BB87" si="65">IF(BA86&gt;=96,"Fuerte",IF(AND(BA86&gt;=86, BA86&lt;96),"Moderado",IF(BA86&lt;86,"Débil")))</f>
        <v>Fuerte</v>
      </c>
      <c r="BC86" s="226" t="s">
        <v>92</v>
      </c>
      <c r="BD86" s="226">
        <f t="shared" ref="BD86:BD87" si="66">VALUE(IF(OR(AND(BB86="Fuerte",BC86="Fuerte")),"100",IF(OR(AND(BB86="Fuerte",BC86="Moderado"),AND(BB86="Moderado",BC86="Fuerte"),AND(BB86="Moderado",BC86="Moderado")),"50",IF(OR(AND(BB86="Fuerte",BC86="Débil"),AND(BB86="Moderado",BC86="Débil"),AND(BB86="Débil",BC86="Fuerte"),AND(BB86="Débil",BC86="Moderado"),AND(BB86="Débil",BC86="Débil")),"0",))))</f>
        <v>100</v>
      </c>
      <c r="BE86" s="228" t="str">
        <f t="shared" ref="BE86:BE87" si="67">IF(BD86=100,"Fuerte",IF(BD86=50,"Moderado",IF(BD86=0,"Débil")))</f>
        <v>Fuerte</v>
      </c>
      <c r="BF86" s="229">
        <f>AVERAGE(BD86:BD91)</f>
        <v>100</v>
      </c>
      <c r="BG86" s="229" t="str">
        <f>IF(BF86=100,"Fuerte",IF(AND(BF86&lt;=99, BF86&gt;=50),"Moderado",IF(BF86&lt;50,"Débil")))</f>
        <v>Fuerte</v>
      </c>
      <c r="BH86" s="230">
        <f>IF(BG86="Fuerte",(J86-2),IF(BG86="Moderado",(J86-1), IF(BG86="Débil",((J86-0)))))</f>
        <v>-1</v>
      </c>
      <c r="BI86" s="230" t="str">
        <f>IF(BH86&lt;=0,"Rara vez",IF(BH86=1,"Rara vez",IF(BH86=2,"Improbable",IF(BH86=3,"Posible",IF(BH86=4,"Probable",IF(BH86=5,"Casi Seguro"))))))</f>
        <v>Rara vez</v>
      </c>
      <c r="BJ86" s="221">
        <f>IF(BI86="","",IF(BI86="Rara vez",0.2,IF(BI86="Improbable",0.4,IF(BI86="Posible",0.6,IF(BI86="Probable",0.8,IF(BI86="Casi seguro",1,))))))</f>
        <v>0.2</v>
      </c>
      <c r="BK86" s="230" t="str">
        <f>IFERROR(IF(AG86=5,"Moderado",IF(AG86=10,"Mayor",IF(AG86=20,"Catastrófico",0))),"")</f>
        <v>Catastrófico</v>
      </c>
      <c r="BL86" s="221">
        <f>IF(AH86="","",IF(AH86="Moderado",0.6,IF(AH86="Mayor",0.8,IF(AH86="Catastrófico",1,))))</f>
        <v>1</v>
      </c>
      <c r="BM86" s="36" t="str">
        <f t="shared" ref="BM86" si="68">IF(OR(AND(KBI86="Rara vez",BK86="Moderado"),AND(BI86="Improbable",BK86="Moderado")),"Moderado",IF(OR(AND(BI86="Rara vez",BK86="Mayor"),AND(BI86="Improbable",BK86="Mayor"),AND(BI86="Posible",BK86="Moderado"),AND(BI86="Probable",BK86="Moderado")),"Alta",IF(OR(AND(BI86="Rara vez",BK86="Catastrófico"),AND(BI86="Improbable",BK86="Catastrófico"),AND(BI86="Posible",BK86="Catastrófico"),AND(BI86="Probable",BK86="Catastrófico"),AND(BI86="Casi seguro",BK86="Catastrófico"),AND(BI86="Posible",BK86="Moderado"),AND(BI86="Probable",BK86="Moderado"),AND(BI86="Casi seguro",BK86="Moderado"),AND(BI86="Posible",BK86="Mayor"),AND(BI86="Probable",BK86="Mayor"),AND(BI86="Casi seguro",BK86="Mayor")),"Extremo",)))</f>
        <v>Extremo</v>
      </c>
      <c r="BN86" s="228" t="s">
        <v>93</v>
      </c>
      <c r="BO86" s="231" t="s">
        <v>416</v>
      </c>
      <c r="BP86" s="224" t="s">
        <v>417</v>
      </c>
      <c r="BQ86" s="224" t="s">
        <v>418</v>
      </c>
      <c r="BR86" s="224" t="s">
        <v>419</v>
      </c>
      <c r="BS86" s="224" t="s">
        <v>420</v>
      </c>
      <c r="BT86" s="232" t="s">
        <v>421</v>
      </c>
      <c r="BU86" s="232" t="s">
        <v>422</v>
      </c>
      <c r="BV86" s="224"/>
      <c r="BW86" s="224"/>
      <c r="BX86" s="149"/>
      <c r="BY86" s="149"/>
      <c r="BZ86" s="149"/>
      <c r="CA86" s="149"/>
      <c r="CB86" s="149"/>
      <c r="CC86" s="149"/>
      <c r="CD86" s="149"/>
      <c r="CE86" s="149"/>
      <c r="CF86" s="149"/>
      <c r="CG86" s="149"/>
      <c r="CH86" s="149"/>
      <c r="CI86" s="149"/>
      <c r="CJ86" s="149"/>
      <c r="CK86" s="149"/>
      <c r="CL86" s="149"/>
      <c r="CM86" s="149"/>
      <c r="CN86" s="149"/>
      <c r="CO86" s="149"/>
      <c r="CP86" s="149"/>
      <c r="CQ86" s="149"/>
    </row>
    <row r="87" spans="1:95" ht="60" hidden="1" customHeight="1">
      <c r="A87" s="233"/>
      <c r="B87" s="234"/>
      <c r="C87" s="234"/>
      <c r="D87" s="234"/>
      <c r="E87" s="235"/>
      <c r="F87" s="218"/>
      <c r="G87" s="234"/>
      <c r="H87" s="234"/>
      <c r="I87" s="219" t="s">
        <v>99</v>
      </c>
      <c r="J87" s="233"/>
      <c r="K87" s="233"/>
      <c r="L87" s="233"/>
      <c r="M87" s="233"/>
      <c r="N87" s="233"/>
      <c r="O87" s="233"/>
      <c r="P87" s="233"/>
      <c r="Q87" s="233"/>
      <c r="R87" s="233"/>
      <c r="S87" s="233"/>
      <c r="T87" s="233"/>
      <c r="U87" s="233"/>
      <c r="V87" s="233"/>
      <c r="W87" s="233"/>
      <c r="X87" s="233"/>
      <c r="Y87" s="233"/>
      <c r="Z87" s="233"/>
      <c r="AA87" s="233"/>
      <c r="AB87" s="233"/>
      <c r="AC87" s="233"/>
      <c r="AD87" s="233"/>
      <c r="AE87" s="233"/>
      <c r="AF87" s="233"/>
      <c r="AG87" s="223">
        <f t="shared" si="43"/>
        <v>5</v>
      </c>
      <c r="AH87" s="233"/>
      <c r="AI87" s="233"/>
      <c r="AJ87" s="233"/>
      <c r="AK87" s="224">
        <v>2</v>
      </c>
      <c r="AL87" s="225" t="s">
        <v>423</v>
      </c>
      <c r="AM87" s="226" t="s">
        <v>85</v>
      </c>
      <c r="AN87" s="226">
        <f t="shared" si="57"/>
        <v>15</v>
      </c>
      <c r="AO87" s="226" t="s">
        <v>86</v>
      </c>
      <c r="AP87" s="226">
        <f t="shared" si="58"/>
        <v>15</v>
      </c>
      <c r="AQ87" s="226" t="s">
        <v>87</v>
      </c>
      <c r="AR87" s="226">
        <f t="shared" si="59"/>
        <v>15</v>
      </c>
      <c r="AS87" s="226" t="s">
        <v>88</v>
      </c>
      <c r="AT87" s="226">
        <f t="shared" si="60"/>
        <v>10</v>
      </c>
      <c r="AU87" s="226" t="s">
        <v>89</v>
      </c>
      <c r="AV87" s="226">
        <f t="shared" si="61"/>
        <v>15</v>
      </c>
      <c r="AW87" s="226" t="s">
        <v>90</v>
      </c>
      <c r="AX87" s="226">
        <f t="shared" si="62"/>
        <v>15</v>
      </c>
      <c r="AY87" s="226" t="s">
        <v>91</v>
      </c>
      <c r="AZ87" s="226">
        <f t="shared" si="63"/>
        <v>15</v>
      </c>
      <c r="BA87" s="227">
        <f t="shared" si="64"/>
        <v>100</v>
      </c>
      <c r="BB87" s="226" t="str">
        <f t="shared" si="65"/>
        <v>Fuerte</v>
      </c>
      <c r="BC87" s="226" t="s">
        <v>92</v>
      </c>
      <c r="BD87" s="226">
        <f t="shared" si="66"/>
        <v>100</v>
      </c>
      <c r="BE87" s="228" t="str">
        <f t="shared" si="67"/>
        <v>Fuerte</v>
      </c>
      <c r="BF87" s="233"/>
      <c r="BG87" s="233"/>
      <c r="BH87" s="233"/>
      <c r="BI87" s="233"/>
      <c r="BJ87" s="233"/>
      <c r="BK87" s="233"/>
      <c r="BL87" s="233"/>
      <c r="BM87" s="72"/>
      <c r="BN87" s="228"/>
      <c r="BO87" s="224"/>
      <c r="BP87" s="224"/>
      <c r="BQ87" s="224"/>
      <c r="BR87" s="224"/>
      <c r="BS87" s="224"/>
      <c r="BT87" s="232"/>
      <c r="BU87" s="232"/>
      <c r="BV87" s="224"/>
      <c r="BW87" s="224"/>
      <c r="BX87" s="149"/>
      <c r="BY87" s="149"/>
      <c r="BZ87" s="149"/>
      <c r="CA87" s="149"/>
      <c r="CB87" s="149"/>
      <c r="CC87" s="149"/>
      <c r="CD87" s="149"/>
      <c r="CE87" s="149"/>
      <c r="CF87" s="149"/>
      <c r="CG87" s="149"/>
      <c r="CH87" s="149"/>
      <c r="CI87" s="149"/>
      <c r="CJ87" s="149"/>
      <c r="CK87" s="149"/>
      <c r="CL87" s="149"/>
      <c r="CM87" s="149"/>
      <c r="CN87" s="149"/>
      <c r="CO87" s="149"/>
      <c r="CP87" s="149"/>
      <c r="CQ87" s="149"/>
    </row>
    <row r="88" spans="1:95" ht="49.5" hidden="1" customHeight="1">
      <c r="A88" s="233"/>
      <c r="B88" s="234"/>
      <c r="C88" s="234"/>
      <c r="D88" s="234"/>
      <c r="E88" s="218"/>
      <c r="F88" s="218"/>
      <c r="G88" s="234"/>
      <c r="H88" s="234"/>
      <c r="I88" s="219" t="s">
        <v>194</v>
      </c>
      <c r="J88" s="233"/>
      <c r="K88" s="233"/>
      <c r="L88" s="233"/>
      <c r="M88" s="233"/>
      <c r="N88" s="233"/>
      <c r="O88" s="233"/>
      <c r="P88" s="233"/>
      <c r="Q88" s="233"/>
      <c r="R88" s="233"/>
      <c r="S88" s="233"/>
      <c r="T88" s="233"/>
      <c r="U88" s="233"/>
      <c r="V88" s="233"/>
      <c r="W88" s="233"/>
      <c r="X88" s="233"/>
      <c r="Y88" s="233"/>
      <c r="Z88" s="233"/>
      <c r="AA88" s="233"/>
      <c r="AB88" s="233"/>
      <c r="AC88" s="233"/>
      <c r="AD88" s="233"/>
      <c r="AE88" s="233"/>
      <c r="AF88" s="233"/>
      <c r="AG88" s="223">
        <f t="shared" si="43"/>
        <v>5</v>
      </c>
      <c r="AH88" s="233"/>
      <c r="AI88" s="233"/>
      <c r="AJ88" s="233"/>
      <c r="AK88" s="224">
        <v>3</v>
      </c>
      <c r="AL88" s="225" t="s">
        <v>135</v>
      </c>
      <c r="AM88" s="226"/>
      <c r="AN88" s="226" t="str">
        <f t="shared" si="57"/>
        <v/>
      </c>
      <c r="AO88" s="226"/>
      <c r="AP88" s="226" t="str">
        <f t="shared" si="58"/>
        <v/>
      </c>
      <c r="AQ88" s="226"/>
      <c r="AR88" s="226" t="str">
        <f t="shared" si="59"/>
        <v/>
      </c>
      <c r="AS88" s="226"/>
      <c r="AT88" s="226" t="str">
        <f t="shared" si="60"/>
        <v/>
      </c>
      <c r="AU88" s="226"/>
      <c r="AV88" s="226" t="str">
        <f t="shared" si="61"/>
        <v/>
      </c>
      <c r="AW88" s="226"/>
      <c r="AX88" s="226" t="str">
        <f t="shared" si="62"/>
        <v/>
      </c>
      <c r="AY88" s="226"/>
      <c r="AZ88" s="226" t="str">
        <f t="shared" si="63"/>
        <v/>
      </c>
      <c r="BA88" s="227"/>
      <c r="BB88" s="226"/>
      <c r="BC88" s="226"/>
      <c r="BD88" s="226"/>
      <c r="BE88" s="228"/>
      <c r="BF88" s="233"/>
      <c r="BG88" s="233"/>
      <c r="BH88" s="233"/>
      <c r="BI88" s="233"/>
      <c r="BJ88" s="233"/>
      <c r="BK88" s="233"/>
      <c r="BL88" s="233"/>
      <c r="BM88" s="72"/>
      <c r="BN88" s="228"/>
      <c r="BO88" s="224"/>
      <c r="BP88" s="224"/>
      <c r="BQ88" s="224"/>
      <c r="BR88" s="224"/>
      <c r="BS88" s="224"/>
      <c r="BT88" s="232"/>
      <c r="BU88" s="232"/>
      <c r="BV88" s="224"/>
      <c r="BW88" s="224"/>
      <c r="BX88" s="149"/>
      <c r="BY88" s="149"/>
      <c r="BZ88" s="149"/>
      <c r="CA88" s="149"/>
      <c r="CB88" s="149"/>
      <c r="CC88" s="149"/>
      <c r="CD88" s="149"/>
      <c r="CE88" s="149"/>
      <c r="CF88" s="149"/>
      <c r="CG88" s="149"/>
      <c r="CH88" s="149"/>
      <c r="CI88" s="149"/>
      <c r="CJ88" s="149"/>
      <c r="CK88" s="149"/>
      <c r="CL88" s="149"/>
      <c r="CM88" s="149"/>
      <c r="CN88" s="149"/>
      <c r="CO88" s="149"/>
      <c r="CP88" s="149"/>
      <c r="CQ88" s="149"/>
    </row>
    <row r="89" spans="1:95" ht="49.5" hidden="1" customHeight="1">
      <c r="A89" s="233"/>
      <c r="B89" s="234"/>
      <c r="C89" s="234"/>
      <c r="D89" s="234"/>
      <c r="E89" s="218"/>
      <c r="F89" s="218"/>
      <c r="G89" s="234"/>
      <c r="H89" s="234"/>
      <c r="I89" s="219"/>
      <c r="J89" s="233"/>
      <c r="K89" s="233"/>
      <c r="L89" s="233"/>
      <c r="M89" s="233"/>
      <c r="N89" s="233"/>
      <c r="O89" s="233"/>
      <c r="P89" s="233"/>
      <c r="Q89" s="233"/>
      <c r="R89" s="233"/>
      <c r="S89" s="233"/>
      <c r="T89" s="233"/>
      <c r="U89" s="233"/>
      <c r="V89" s="233"/>
      <c r="W89" s="233"/>
      <c r="X89" s="233"/>
      <c r="Y89" s="233"/>
      <c r="Z89" s="233"/>
      <c r="AA89" s="233"/>
      <c r="AB89" s="233"/>
      <c r="AC89" s="233"/>
      <c r="AD89" s="233"/>
      <c r="AE89" s="233"/>
      <c r="AF89" s="233"/>
      <c r="AG89" s="223">
        <f t="shared" si="43"/>
        <v>5</v>
      </c>
      <c r="AH89" s="233"/>
      <c r="AI89" s="233"/>
      <c r="AJ89" s="233"/>
      <c r="AK89" s="224">
        <v>4</v>
      </c>
      <c r="AL89" s="225" t="s">
        <v>135</v>
      </c>
      <c r="AM89" s="226"/>
      <c r="AN89" s="226" t="str">
        <f t="shared" si="57"/>
        <v/>
      </c>
      <c r="AO89" s="226"/>
      <c r="AP89" s="226" t="str">
        <f t="shared" si="58"/>
        <v/>
      </c>
      <c r="AQ89" s="226"/>
      <c r="AR89" s="226" t="str">
        <f t="shared" si="59"/>
        <v/>
      </c>
      <c r="AS89" s="226"/>
      <c r="AT89" s="226" t="str">
        <f t="shared" si="60"/>
        <v/>
      </c>
      <c r="AU89" s="226"/>
      <c r="AV89" s="226" t="str">
        <f t="shared" si="61"/>
        <v/>
      </c>
      <c r="AW89" s="226"/>
      <c r="AX89" s="226" t="str">
        <f t="shared" si="62"/>
        <v/>
      </c>
      <c r="AY89" s="226"/>
      <c r="AZ89" s="226" t="str">
        <f t="shared" si="63"/>
        <v/>
      </c>
      <c r="BA89" s="227"/>
      <c r="BB89" s="226"/>
      <c r="BC89" s="226"/>
      <c r="BD89" s="226"/>
      <c r="BE89" s="228"/>
      <c r="BF89" s="233"/>
      <c r="BG89" s="233"/>
      <c r="BH89" s="233"/>
      <c r="BI89" s="233"/>
      <c r="BJ89" s="233"/>
      <c r="BK89" s="233"/>
      <c r="BL89" s="233"/>
      <c r="BM89" s="72"/>
      <c r="BN89" s="228"/>
      <c r="BO89" s="224"/>
      <c r="BP89" s="224"/>
      <c r="BQ89" s="224"/>
      <c r="BR89" s="224"/>
      <c r="BS89" s="224"/>
      <c r="BT89" s="232"/>
      <c r="BU89" s="232"/>
      <c r="BV89" s="224"/>
      <c r="BW89" s="224"/>
      <c r="BX89" s="149"/>
      <c r="BY89" s="149"/>
      <c r="BZ89" s="149"/>
      <c r="CA89" s="149"/>
      <c r="CB89" s="149"/>
      <c r="CC89" s="149"/>
      <c r="CD89" s="149"/>
      <c r="CE89" s="149"/>
      <c r="CF89" s="149"/>
      <c r="CG89" s="149"/>
      <c r="CH89" s="149"/>
      <c r="CI89" s="149"/>
      <c r="CJ89" s="149"/>
      <c r="CK89" s="149"/>
      <c r="CL89" s="149"/>
      <c r="CM89" s="149"/>
      <c r="CN89" s="149"/>
      <c r="CO89" s="149"/>
      <c r="CP89" s="149"/>
      <c r="CQ89" s="149"/>
    </row>
    <row r="90" spans="1:95" ht="49.5" hidden="1" customHeight="1">
      <c r="A90" s="233"/>
      <c r="B90" s="234"/>
      <c r="C90" s="234"/>
      <c r="D90" s="234"/>
      <c r="E90" s="218"/>
      <c r="F90" s="218"/>
      <c r="G90" s="234"/>
      <c r="H90" s="234"/>
      <c r="I90" s="219"/>
      <c r="J90" s="233"/>
      <c r="K90" s="233"/>
      <c r="L90" s="233"/>
      <c r="M90" s="233"/>
      <c r="N90" s="233"/>
      <c r="O90" s="233"/>
      <c r="P90" s="233"/>
      <c r="Q90" s="233"/>
      <c r="R90" s="233"/>
      <c r="S90" s="233"/>
      <c r="T90" s="233"/>
      <c r="U90" s="233"/>
      <c r="V90" s="233"/>
      <c r="W90" s="233"/>
      <c r="X90" s="233"/>
      <c r="Y90" s="233"/>
      <c r="Z90" s="233"/>
      <c r="AA90" s="233"/>
      <c r="AB90" s="233"/>
      <c r="AC90" s="233"/>
      <c r="AD90" s="233"/>
      <c r="AE90" s="233"/>
      <c r="AF90" s="233"/>
      <c r="AG90" s="223">
        <f t="shared" si="43"/>
        <v>5</v>
      </c>
      <c r="AH90" s="233"/>
      <c r="AI90" s="233"/>
      <c r="AJ90" s="233"/>
      <c r="AK90" s="224">
        <v>5</v>
      </c>
      <c r="AL90" s="225" t="s">
        <v>135</v>
      </c>
      <c r="AM90" s="226"/>
      <c r="AN90" s="226" t="str">
        <f t="shared" si="57"/>
        <v/>
      </c>
      <c r="AO90" s="226"/>
      <c r="AP90" s="226" t="str">
        <f t="shared" si="58"/>
        <v/>
      </c>
      <c r="AQ90" s="226"/>
      <c r="AR90" s="226" t="str">
        <f t="shared" si="59"/>
        <v/>
      </c>
      <c r="AS90" s="226"/>
      <c r="AT90" s="226" t="str">
        <f t="shared" si="60"/>
        <v/>
      </c>
      <c r="AU90" s="226"/>
      <c r="AV90" s="226" t="str">
        <f t="shared" si="61"/>
        <v/>
      </c>
      <c r="AW90" s="226"/>
      <c r="AX90" s="226" t="str">
        <f t="shared" si="62"/>
        <v/>
      </c>
      <c r="AY90" s="226"/>
      <c r="AZ90" s="226" t="str">
        <f t="shared" si="63"/>
        <v/>
      </c>
      <c r="BA90" s="227"/>
      <c r="BB90" s="226"/>
      <c r="BC90" s="226"/>
      <c r="BD90" s="226"/>
      <c r="BE90" s="228"/>
      <c r="BF90" s="233"/>
      <c r="BG90" s="233"/>
      <c r="BH90" s="233"/>
      <c r="BI90" s="233"/>
      <c r="BJ90" s="233"/>
      <c r="BK90" s="233"/>
      <c r="BL90" s="233"/>
      <c r="BM90" s="72"/>
      <c r="BN90" s="228"/>
      <c r="BO90" s="224"/>
      <c r="BP90" s="224"/>
      <c r="BQ90" s="224"/>
      <c r="BR90" s="224"/>
      <c r="BS90" s="224"/>
      <c r="BT90" s="232"/>
      <c r="BU90" s="232"/>
      <c r="BV90" s="224"/>
      <c r="BW90" s="224"/>
      <c r="BX90" s="149"/>
      <c r="BY90" s="149"/>
      <c r="BZ90" s="149"/>
      <c r="CA90" s="149"/>
      <c r="CB90" s="149"/>
      <c r="CC90" s="149"/>
      <c r="CD90" s="149"/>
      <c r="CE90" s="149"/>
      <c r="CF90" s="149"/>
      <c r="CG90" s="149"/>
      <c r="CH90" s="149"/>
      <c r="CI90" s="149"/>
      <c r="CJ90" s="149"/>
      <c r="CK90" s="149"/>
      <c r="CL90" s="149"/>
      <c r="CM90" s="149"/>
      <c r="CN90" s="149"/>
      <c r="CO90" s="149"/>
      <c r="CP90" s="149"/>
      <c r="CQ90" s="149"/>
    </row>
    <row r="91" spans="1:95" ht="141" hidden="1" customHeight="1">
      <c r="A91" s="236"/>
      <c r="B91" s="237"/>
      <c r="C91" s="237"/>
      <c r="D91" s="237"/>
      <c r="E91" s="238"/>
      <c r="F91" s="238"/>
      <c r="G91" s="237"/>
      <c r="H91" s="237"/>
      <c r="I91" s="219"/>
      <c r="J91" s="236"/>
      <c r="K91" s="236"/>
      <c r="L91" s="236"/>
      <c r="M91" s="236"/>
      <c r="N91" s="236"/>
      <c r="O91" s="236"/>
      <c r="P91" s="236"/>
      <c r="Q91" s="236"/>
      <c r="R91" s="236"/>
      <c r="S91" s="236"/>
      <c r="T91" s="236"/>
      <c r="U91" s="236"/>
      <c r="V91" s="236"/>
      <c r="W91" s="236"/>
      <c r="X91" s="236"/>
      <c r="Y91" s="236"/>
      <c r="Z91" s="236"/>
      <c r="AA91" s="236"/>
      <c r="AB91" s="236"/>
      <c r="AC91" s="236"/>
      <c r="AD91" s="236"/>
      <c r="AE91" s="236"/>
      <c r="AF91" s="236"/>
      <c r="AG91" s="223">
        <f t="shared" si="43"/>
        <v>5</v>
      </c>
      <c r="AH91" s="236"/>
      <c r="AI91" s="236"/>
      <c r="AJ91" s="236"/>
      <c r="AK91" s="224">
        <v>6</v>
      </c>
      <c r="AL91" s="225" t="s">
        <v>135</v>
      </c>
      <c r="AM91" s="226"/>
      <c r="AN91" s="226" t="str">
        <f t="shared" si="57"/>
        <v/>
      </c>
      <c r="AO91" s="226"/>
      <c r="AP91" s="226" t="str">
        <f t="shared" si="58"/>
        <v/>
      </c>
      <c r="AQ91" s="226"/>
      <c r="AR91" s="226" t="str">
        <f t="shared" si="59"/>
        <v/>
      </c>
      <c r="AS91" s="226"/>
      <c r="AT91" s="226" t="str">
        <f t="shared" si="60"/>
        <v/>
      </c>
      <c r="AU91" s="226"/>
      <c r="AV91" s="226" t="str">
        <f t="shared" si="61"/>
        <v/>
      </c>
      <c r="AW91" s="226"/>
      <c r="AX91" s="226" t="str">
        <f t="shared" si="62"/>
        <v/>
      </c>
      <c r="AY91" s="226"/>
      <c r="AZ91" s="226" t="str">
        <f t="shared" si="63"/>
        <v/>
      </c>
      <c r="BA91" s="227"/>
      <c r="BB91" s="226"/>
      <c r="BC91" s="226"/>
      <c r="BD91" s="226"/>
      <c r="BE91" s="228"/>
      <c r="BF91" s="236"/>
      <c r="BG91" s="236"/>
      <c r="BH91" s="236"/>
      <c r="BI91" s="236"/>
      <c r="BJ91" s="236"/>
      <c r="BK91" s="236"/>
      <c r="BL91" s="236"/>
      <c r="BM91" s="43"/>
      <c r="BN91" s="228"/>
      <c r="BO91" s="224"/>
      <c r="BP91" s="224"/>
      <c r="BQ91" s="224"/>
      <c r="BR91" s="224"/>
      <c r="BS91" s="224"/>
      <c r="BT91" s="232"/>
      <c r="BU91" s="232"/>
      <c r="BV91" s="224"/>
      <c r="BW91" s="224"/>
      <c r="BX91" s="149"/>
      <c r="BY91" s="149"/>
      <c r="BZ91" s="149"/>
      <c r="CA91" s="149"/>
      <c r="CB91" s="149"/>
      <c r="CC91" s="149"/>
      <c r="CD91" s="149"/>
      <c r="CE91" s="149"/>
      <c r="CF91" s="149"/>
      <c r="CG91" s="149"/>
      <c r="CH91" s="149"/>
      <c r="CI91" s="149"/>
      <c r="CJ91" s="149"/>
      <c r="CK91" s="149"/>
      <c r="CL91" s="149"/>
      <c r="CM91" s="149"/>
      <c r="CN91" s="149"/>
      <c r="CO91" s="149"/>
      <c r="CP91" s="149"/>
      <c r="CQ91" s="149"/>
    </row>
    <row r="92" spans="1:95" ht="49.5" customHeight="1">
      <c r="A92" s="54">
        <v>21</v>
      </c>
      <c r="B92" s="55" t="s">
        <v>424</v>
      </c>
      <c r="C92" s="205" t="s">
        <v>425</v>
      </c>
      <c r="D92" s="205" t="s">
        <v>426</v>
      </c>
      <c r="E92" s="191" t="s">
        <v>427</v>
      </c>
      <c r="F92" s="191" t="s">
        <v>428</v>
      </c>
      <c r="G92" s="55" t="s">
        <v>429</v>
      </c>
      <c r="H92" s="55" t="s">
        <v>80</v>
      </c>
      <c r="I92" s="239" t="s">
        <v>99</v>
      </c>
      <c r="J92" s="54">
        <v>1</v>
      </c>
      <c r="K92" s="27" t="str">
        <f>IF(J92&lt;=0,"",IF(J92=1,"Rara vez",IF(J92=2,"Improbable",IF(J92=3,"Posible",IF(J92=4,"Probable",IF(J92=5,"Casi Seguro"))))))</f>
        <v>Rara vez</v>
      </c>
      <c r="L92" s="59">
        <f>IF(K92="","",IF(K92="Rara vez",0.2,IF(K92="Improbable",0.4,IF(K92="Posible",0.6,IF(K92="Probable",0.8,IF(K92="Casi seguro",1,))))))</f>
        <v>0.2</v>
      </c>
      <c r="M92" s="208" t="s">
        <v>82</v>
      </c>
      <c r="N92" s="208" t="s">
        <v>82</v>
      </c>
      <c r="O92" s="208" t="s">
        <v>82</v>
      </c>
      <c r="P92" s="208" t="s">
        <v>82</v>
      </c>
      <c r="Q92" s="208" t="s">
        <v>82</v>
      </c>
      <c r="R92" s="208" t="s">
        <v>82</v>
      </c>
      <c r="S92" s="208" t="s">
        <v>83</v>
      </c>
      <c r="T92" s="208" t="s">
        <v>82</v>
      </c>
      <c r="U92" s="208" t="s">
        <v>83</v>
      </c>
      <c r="V92" s="208" t="s">
        <v>82</v>
      </c>
      <c r="W92" s="208" t="s">
        <v>82</v>
      </c>
      <c r="X92" s="208" t="s">
        <v>82</v>
      </c>
      <c r="Y92" s="208" t="s">
        <v>82</v>
      </c>
      <c r="Z92" s="208" t="s">
        <v>82</v>
      </c>
      <c r="AA92" s="208" t="s">
        <v>82</v>
      </c>
      <c r="AB92" s="208" t="s">
        <v>83</v>
      </c>
      <c r="AC92" s="208" t="s">
        <v>82</v>
      </c>
      <c r="AD92" s="208" t="s">
        <v>83</v>
      </c>
      <c r="AE92" s="208" t="s">
        <v>83</v>
      </c>
      <c r="AF92" s="60">
        <f>IF(AB92="Si","19",COUNTIF(M92:AE93,"si"))</f>
        <v>14</v>
      </c>
      <c r="AG92" s="61">
        <f t="shared" si="43"/>
        <v>20</v>
      </c>
      <c r="AH92" s="27" t="str">
        <f>IF(AG92=5,"Moderado",IF(AG92=10,"Mayor",IF(AG92=20,"Catastrófico",0)))</f>
        <v>Catastrófico</v>
      </c>
      <c r="AI92" s="59">
        <f>IF(AH92="","",IF(AH92="Leve",0.2,IF(AH92="Menor",0.4,IF(AH92="Moderado",0.6,IF(AH92="Mayor",0.8,IF(AH92="Catastrófico",1,))))))</f>
        <v>1</v>
      </c>
      <c r="AJ92" s="27" t="str">
        <f>IF(OR(AND(K92="Rara vez",AH92="Moderado"),AND(K92="Improbable",AH92="Moderado")),"Moderado",IF(OR(AND(K92="Rara vez",AH92="Mayor"),AND(K92="Improbable",AH92="Mayor"),AND(K92="Posible",AH92="Moderado"),AND(K92="Probable",AH92="Moderado")),"Alta",IF(OR(AND(K92="Rara vez",AH92="Catastrófico"),AND(K92="Improbable",AH92="Catastrófico"),AND(K92="Posible",AH92="Catastrófico"),AND(K92="Probable",AH92="Catastrófico"),AND(K92="Casi seguro",AH92="Catastrófico"),AND(K92="Posible",AH92="Moderado"),AND(K92="Probable",AH92="Moderado"),AND(K92="Casi seguro",AH92="Moderado"),AND(K92="Posible",AH92="Mayor"),AND(K92="Probable",AH92="Mayor"),AND(K92="Casi seguro",AH92="Mayor")),"Extremo",)))</f>
        <v>Extremo</v>
      </c>
      <c r="AK92" s="62">
        <v>1</v>
      </c>
      <c r="AL92" s="63" t="s">
        <v>430</v>
      </c>
      <c r="AM92" s="64" t="s">
        <v>85</v>
      </c>
      <c r="AN92" s="64">
        <f t="shared" si="57"/>
        <v>15</v>
      </c>
      <c r="AO92" s="64" t="s">
        <v>86</v>
      </c>
      <c r="AP92" s="64">
        <f t="shared" si="58"/>
        <v>15</v>
      </c>
      <c r="AQ92" s="64" t="s">
        <v>87</v>
      </c>
      <c r="AR92" s="64">
        <f t="shared" si="59"/>
        <v>15</v>
      </c>
      <c r="AS92" s="64" t="s">
        <v>114</v>
      </c>
      <c r="AT92" s="64">
        <f t="shared" si="60"/>
        <v>15</v>
      </c>
      <c r="AU92" s="64" t="s">
        <v>89</v>
      </c>
      <c r="AV92" s="64">
        <f t="shared" si="61"/>
        <v>15</v>
      </c>
      <c r="AW92" s="64" t="s">
        <v>90</v>
      </c>
      <c r="AX92" s="64">
        <f t="shared" si="62"/>
        <v>15</v>
      </c>
      <c r="AY92" s="64" t="s">
        <v>91</v>
      </c>
      <c r="AZ92" s="64">
        <f t="shared" si="63"/>
        <v>15</v>
      </c>
      <c r="BA92" s="65">
        <f t="shared" ref="BA92:BA96" si="69">SUM(AN92,AP92,AR92,AT92,AV92,AX92,AZ92)</f>
        <v>105</v>
      </c>
      <c r="BB92" s="64" t="str">
        <f t="shared" ref="BB92:BB96" si="70">IF(BA92&gt;=96,"Fuerte",IF(AND(BA92&gt;=86, BA92&lt;96),"Moderado",IF(BA92&lt;86,"Débil")))</f>
        <v>Fuerte</v>
      </c>
      <c r="BC92" s="64" t="s">
        <v>92</v>
      </c>
      <c r="BD92" s="64">
        <f t="shared" ref="BD92:BD96" si="71">VALUE(IF(OR(AND(BB92="Fuerte",BC92="Fuerte")),"100",IF(OR(AND(BB92="Fuerte",BC92="Moderado"),AND(BB92="Moderado",BC92="Fuerte"),AND(BB92="Moderado",BC92="Moderado")),"50",IF(OR(AND(BB92="Fuerte",BC92="Débil"),AND(BB92="Moderado",BC92="Débil"),AND(BB92="Débil",BC92="Fuerte"),AND(BB92="Débil",BC92="Moderado"),AND(BB92="Débil",BC92="Débil")),"0",))))</f>
        <v>100</v>
      </c>
      <c r="BE92" s="66" t="str">
        <f t="shared" ref="BE92:BE96" si="72">IF(BD92=100,"Fuerte",IF(BD92=50,"Moderado",IF(BD92=0,"Débil")))</f>
        <v>Fuerte</v>
      </c>
      <c r="BF92" s="67">
        <f>AVERAGE(BD92:BD93)</f>
        <v>100</v>
      </c>
      <c r="BG92" s="67" t="str">
        <f>IF(BF92=100,"Fuerte",IF(AND(BF92&lt;=99, BF92&gt;=50),"Moderado",IF(BF92&lt;50,"Débil")))</f>
        <v>Fuerte</v>
      </c>
      <c r="BH92" s="36">
        <f>IF(BG92="Fuerte",(J92-2),IF(BG92="Moderado",(J92-1), IF(BG92="Débil",((J92-0)))))</f>
        <v>-1</v>
      </c>
      <c r="BI92" s="36" t="str">
        <f>IF(BH92&lt;=0,"Rara vez",IF(BH92=1,"Rara vez",IF(BH92=2,"Improbable",IF(BH92=3,"Posible",IF(BH92=4,"Probable",IF(BH92=5,"Casi Seguro"))))))</f>
        <v>Rara vez</v>
      </c>
      <c r="BJ92" s="59">
        <f>IF(BI92="","",IF(BI92="Rara vez",0.2,IF(BI92="Improbable",0.4,IF(BI92="Posible",0.6,IF(BI92="Probable",0.8,IF(BI92="Casi seguro",1,))))))</f>
        <v>0.2</v>
      </c>
      <c r="BK92" s="36" t="str">
        <f>IFERROR(IF(AG92=5,"Moderado",IF(AG92=10,"Mayor",IF(AG92=20,"Catastrófico",0))),"")</f>
        <v>Catastrófico</v>
      </c>
      <c r="BL92" s="59">
        <f>IF(AH92="","",IF(AH92="Moderado",0.6,IF(AH92="Mayor",0.8,IF(AH92="Catastrófico",1,))))</f>
        <v>1</v>
      </c>
      <c r="BM92" s="36" t="str">
        <f>IF(OR(AND(KBI92="Rara vez",BK92="Moderado"),AND(BI92="Improbable",BK92="Moderado")),"Moderado",IF(OR(AND(BI92="Rara vez",BK92="Mayor"),AND(BI92="Improbable",BK92="Mayor"),AND(BI92="Posible",BK92="Moderado"),AND(BI92="Probable",BK92="Moderado")),"Alta",IF(OR(AND(BI92="Rara vez",BK92="Catastrófico"),AND(BI92="Improbable",BK92="Catastrófico"),AND(BI92="Posible",BK92="Catastrófico"),AND(BI92="Probable",BK92="Catastrófico"),AND(BI92="Casi seguro",BK92="Catastrófico"),AND(BI92="Posible",BK92="Moderado"),AND(BI92="Probable",BK92="Moderado"),AND(BI92="Casi seguro",BK92="Moderado"),AND(BI92="Posible",BK92="Mayor"),AND(BI92="Probable",BK92="Mayor"),AND(BI92="Casi seguro",BK92="Mayor")),"Extremo",)))</f>
        <v>Extremo</v>
      </c>
      <c r="BN92" s="66" t="s">
        <v>93</v>
      </c>
      <c r="BO92" s="240" t="s">
        <v>431</v>
      </c>
      <c r="BP92" s="68" t="s">
        <v>344</v>
      </c>
      <c r="BQ92" s="68" t="s">
        <v>432</v>
      </c>
      <c r="BR92" s="68" t="s">
        <v>346</v>
      </c>
      <c r="BS92" s="68" t="s">
        <v>347</v>
      </c>
      <c r="BT92" s="103">
        <v>44950</v>
      </c>
      <c r="BU92" s="103">
        <v>45291</v>
      </c>
      <c r="BV92" s="62">
        <v>4432</v>
      </c>
      <c r="BW92" s="62"/>
      <c r="BX92" s="149"/>
      <c r="BY92" s="149"/>
      <c r="BZ92" s="149"/>
      <c r="CA92" s="149"/>
      <c r="CB92" s="149"/>
      <c r="CC92" s="149"/>
      <c r="CD92" s="149"/>
      <c r="CE92" s="149"/>
      <c r="CF92" s="149"/>
      <c r="CG92" s="149"/>
      <c r="CH92" s="149"/>
      <c r="CI92" s="149"/>
      <c r="CJ92" s="149"/>
      <c r="CK92" s="149"/>
      <c r="CL92" s="149"/>
      <c r="CM92" s="149"/>
      <c r="CN92" s="149"/>
      <c r="CO92" s="149"/>
      <c r="CP92" s="149"/>
      <c r="CQ92" s="149"/>
    </row>
    <row r="93" spans="1:95" ht="49.5" customHeight="1">
      <c r="A93" s="72"/>
      <c r="B93" s="73"/>
      <c r="C93" s="125"/>
      <c r="D93" s="125"/>
      <c r="E93" s="191" t="s">
        <v>433</v>
      </c>
      <c r="F93" s="191"/>
      <c r="G93" s="73"/>
      <c r="H93" s="73"/>
      <c r="I93" s="239" t="s">
        <v>81</v>
      </c>
      <c r="J93" s="72"/>
      <c r="K93" s="72"/>
      <c r="L93" s="72"/>
      <c r="M93" s="124"/>
      <c r="N93" s="124"/>
      <c r="O93" s="124"/>
      <c r="P93" s="124"/>
      <c r="Q93" s="124"/>
      <c r="R93" s="124"/>
      <c r="S93" s="124"/>
      <c r="T93" s="124"/>
      <c r="U93" s="124"/>
      <c r="V93" s="124"/>
      <c r="W93" s="124"/>
      <c r="X93" s="124"/>
      <c r="Y93" s="124"/>
      <c r="Z93" s="124"/>
      <c r="AA93" s="124"/>
      <c r="AB93" s="124"/>
      <c r="AC93" s="124"/>
      <c r="AD93" s="124"/>
      <c r="AE93" s="124"/>
      <c r="AF93" s="72"/>
      <c r="AG93" s="61">
        <f t="shared" si="43"/>
        <v>5</v>
      </c>
      <c r="AH93" s="72"/>
      <c r="AI93" s="72"/>
      <c r="AJ93" s="72"/>
      <c r="AK93" s="62">
        <v>2</v>
      </c>
      <c r="AL93" s="63" t="s">
        <v>434</v>
      </c>
      <c r="AM93" s="64" t="s">
        <v>85</v>
      </c>
      <c r="AN93" s="64">
        <f t="shared" si="57"/>
        <v>15</v>
      </c>
      <c r="AO93" s="64" t="s">
        <v>86</v>
      </c>
      <c r="AP93" s="64">
        <f t="shared" si="58"/>
        <v>15</v>
      </c>
      <c r="AQ93" s="64" t="s">
        <v>87</v>
      </c>
      <c r="AR93" s="64">
        <f t="shared" si="59"/>
        <v>15</v>
      </c>
      <c r="AS93" s="64" t="s">
        <v>114</v>
      </c>
      <c r="AT93" s="64">
        <f t="shared" si="60"/>
        <v>15</v>
      </c>
      <c r="AU93" s="64" t="s">
        <v>89</v>
      </c>
      <c r="AV93" s="64">
        <f t="shared" si="61"/>
        <v>15</v>
      </c>
      <c r="AW93" s="64" t="s">
        <v>90</v>
      </c>
      <c r="AX93" s="64">
        <f t="shared" si="62"/>
        <v>15</v>
      </c>
      <c r="AY93" s="64" t="s">
        <v>91</v>
      </c>
      <c r="AZ93" s="64">
        <f t="shared" si="63"/>
        <v>15</v>
      </c>
      <c r="BA93" s="65">
        <f t="shared" si="69"/>
        <v>105</v>
      </c>
      <c r="BB93" s="64" t="str">
        <f t="shared" si="70"/>
        <v>Fuerte</v>
      </c>
      <c r="BC93" s="64" t="s">
        <v>92</v>
      </c>
      <c r="BD93" s="64">
        <f t="shared" si="71"/>
        <v>100</v>
      </c>
      <c r="BE93" s="66" t="str">
        <f t="shared" si="72"/>
        <v>Fuerte</v>
      </c>
      <c r="BF93" s="72"/>
      <c r="BG93" s="72"/>
      <c r="BH93" s="72"/>
      <c r="BI93" s="72"/>
      <c r="BJ93" s="72"/>
      <c r="BK93" s="72"/>
      <c r="BL93" s="72"/>
      <c r="BM93" s="72"/>
      <c r="BN93" s="66" t="s">
        <v>435</v>
      </c>
      <c r="BO93" s="240" t="s">
        <v>436</v>
      </c>
      <c r="BP93" s="68" t="s">
        <v>437</v>
      </c>
      <c r="BQ93" s="68" t="s">
        <v>438</v>
      </c>
      <c r="BR93" s="68" t="s">
        <v>346</v>
      </c>
      <c r="BS93" s="68" t="s">
        <v>347</v>
      </c>
      <c r="BT93" s="103">
        <v>44950</v>
      </c>
      <c r="BU93" s="103">
        <v>45291</v>
      </c>
      <c r="BV93" s="62">
        <v>4432</v>
      </c>
      <c r="BW93" s="62"/>
      <c r="BX93" s="149"/>
      <c r="BY93" s="149"/>
      <c r="BZ93" s="149"/>
      <c r="CA93" s="149"/>
      <c r="CB93" s="149"/>
      <c r="CC93" s="149"/>
      <c r="CD93" s="149"/>
      <c r="CE93" s="149"/>
      <c r="CF93" s="149"/>
      <c r="CG93" s="149"/>
      <c r="CH93" s="149"/>
      <c r="CI93" s="149"/>
      <c r="CJ93" s="149"/>
      <c r="CK93" s="149"/>
      <c r="CL93" s="149"/>
      <c r="CM93" s="149"/>
      <c r="CN93" s="149"/>
      <c r="CO93" s="149"/>
      <c r="CP93" s="149"/>
      <c r="CQ93" s="149"/>
    </row>
    <row r="94" spans="1:95" ht="49.5" customHeight="1">
      <c r="A94" s="72"/>
      <c r="B94" s="73"/>
      <c r="C94" s="125"/>
      <c r="D94" s="125"/>
      <c r="E94" s="241" t="s">
        <v>439</v>
      </c>
      <c r="F94" s="242"/>
      <c r="G94" s="73"/>
      <c r="H94" s="73"/>
      <c r="I94" s="239" t="s">
        <v>104</v>
      </c>
      <c r="J94" s="72"/>
      <c r="K94" s="72"/>
      <c r="L94" s="72"/>
      <c r="M94" s="124"/>
      <c r="N94" s="124"/>
      <c r="O94" s="124"/>
      <c r="P94" s="124"/>
      <c r="Q94" s="124"/>
      <c r="R94" s="124"/>
      <c r="S94" s="124"/>
      <c r="T94" s="124"/>
      <c r="U94" s="124"/>
      <c r="V94" s="124"/>
      <c r="W94" s="124"/>
      <c r="X94" s="124"/>
      <c r="Y94" s="124"/>
      <c r="Z94" s="124"/>
      <c r="AA94" s="124"/>
      <c r="AB94" s="124"/>
      <c r="AC94" s="124"/>
      <c r="AD94" s="124"/>
      <c r="AE94" s="124"/>
      <c r="AF94" s="72"/>
      <c r="AG94" s="61">
        <f t="shared" si="43"/>
        <v>5</v>
      </c>
      <c r="AH94" s="72"/>
      <c r="AI94" s="72"/>
      <c r="AJ94" s="72"/>
      <c r="AK94" s="62">
        <v>3</v>
      </c>
      <c r="AL94" s="63" t="s">
        <v>440</v>
      </c>
      <c r="AM94" s="64" t="s">
        <v>85</v>
      </c>
      <c r="AN94" s="64">
        <f t="shared" si="57"/>
        <v>15</v>
      </c>
      <c r="AO94" s="64" t="s">
        <v>86</v>
      </c>
      <c r="AP94" s="64">
        <f t="shared" si="58"/>
        <v>15</v>
      </c>
      <c r="AQ94" s="64" t="s">
        <v>87</v>
      </c>
      <c r="AR94" s="64">
        <f t="shared" si="59"/>
        <v>15</v>
      </c>
      <c r="AS94" s="64" t="s">
        <v>114</v>
      </c>
      <c r="AT94" s="64">
        <f t="shared" si="60"/>
        <v>15</v>
      </c>
      <c r="AU94" s="64" t="s">
        <v>89</v>
      </c>
      <c r="AV94" s="64">
        <f t="shared" si="61"/>
        <v>15</v>
      </c>
      <c r="AW94" s="64" t="s">
        <v>90</v>
      </c>
      <c r="AX94" s="64">
        <f t="shared" si="62"/>
        <v>15</v>
      </c>
      <c r="AY94" s="64" t="s">
        <v>91</v>
      </c>
      <c r="AZ94" s="64">
        <f t="shared" si="63"/>
        <v>15</v>
      </c>
      <c r="BA94" s="65">
        <f t="shared" si="69"/>
        <v>105</v>
      </c>
      <c r="BB94" s="64" t="str">
        <f t="shared" si="70"/>
        <v>Fuerte</v>
      </c>
      <c r="BC94" s="64" t="s">
        <v>92</v>
      </c>
      <c r="BD94" s="64">
        <f t="shared" si="71"/>
        <v>100</v>
      </c>
      <c r="BE94" s="66" t="str">
        <f t="shared" si="72"/>
        <v>Fuerte</v>
      </c>
      <c r="BF94" s="72"/>
      <c r="BG94" s="72"/>
      <c r="BH94" s="72"/>
      <c r="BI94" s="72"/>
      <c r="BJ94" s="72"/>
      <c r="BK94" s="72"/>
      <c r="BL94" s="72"/>
      <c r="BM94" s="72"/>
      <c r="BN94" s="66" t="s">
        <v>93</v>
      </c>
      <c r="BO94" s="240" t="s">
        <v>441</v>
      </c>
      <c r="BP94" s="68" t="s">
        <v>442</v>
      </c>
      <c r="BQ94" s="68" t="s">
        <v>443</v>
      </c>
      <c r="BR94" s="68" t="s">
        <v>346</v>
      </c>
      <c r="BS94" s="68" t="s">
        <v>347</v>
      </c>
      <c r="BT94" s="103">
        <v>44950</v>
      </c>
      <c r="BU94" s="103">
        <v>45291</v>
      </c>
      <c r="BV94" s="62">
        <v>4432</v>
      </c>
      <c r="BW94" s="62"/>
      <c r="BX94" s="149"/>
      <c r="BY94" s="149"/>
      <c r="BZ94" s="149"/>
      <c r="CA94" s="149"/>
      <c r="CB94" s="149"/>
      <c r="CC94" s="149"/>
      <c r="CD94" s="149"/>
      <c r="CE94" s="149"/>
      <c r="CF94" s="149"/>
      <c r="CG94" s="149"/>
      <c r="CH94" s="149"/>
      <c r="CI94" s="149"/>
      <c r="CJ94" s="149"/>
      <c r="CK94" s="149"/>
      <c r="CL94" s="149"/>
      <c r="CM94" s="149"/>
      <c r="CN94" s="149"/>
      <c r="CO94" s="149"/>
      <c r="CP94" s="149"/>
      <c r="CQ94" s="149"/>
    </row>
    <row r="95" spans="1:95" ht="49.5" customHeight="1">
      <c r="A95" s="72"/>
      <c r="B95" s="73"/>
      <c r="C95" s="125"/>
      <c r="D95" s="125"/>
      <c r="E95" s="74"/>
      <c r="F95" s="74"/>
      <c r="G95" s="73"/>
      <c r="H95" s="73"/>
      <c r="I95" s="239" t="s">
        <v>194</v>
      </c>
      <c r="J95" s="72"/>
      <c r="K95" s="72"/>
      <c r="L95" s="72"/>
      <c r="M95" s="124"/>
      <c r="N95" s="124"/>
      <c r="O95" s="124"/>
      <c r="P95" s="124"/>
      <c r="Q95" s="124"/>
      <c r="R95" s="124"/>
      <c r="S95" s="124"/>
      <c r="T95" s="124"/>
      <c r="U95" s="124"/>
      <c r="V95" s="124"/>
      <c r="W95" s="124"/>
      <c r="X95" s="124"/>
      <c r="Y95" s="124"/>
      <c r="Z95" s="124"/>
      <c r="AA95" s="124"/>
      <c r="AB95" s="124"/>
      <c r="AC95" s="124"/>
      <c r="AD95" s="124"/>
      <c r="AE95" s="124"/>
      <c r="AF95" s="72"/>
      <c r="AG95" s="61">
        <f t="shared" si="43"/>
        <v>5</v>
      </c>
      <c r="AH95" s="72"/>
      <c r="AI95" s="72"/>
      <c r="AJ95" s="72"/>
      <c r="AK95" s="62">
        <v>4</v>
      </c>
      <c r="AL95" s="63" t="s">
        <v>444</v>
      </c>
      <c r="AM95" s="64" t="s">
        <v>85</v>
      </c>
      <c r="AN95" s="64">
        <f t="shared" si="57"/>
        <v>15</v>
      </c>
      <c r="AO95" s="64" t="s">
        <v>86</v>
      </c>
      <c r="AP95" s="64">
        <f t="shared" si="58"/>
        <v>15</v>
      </c>
      <c r="AQ95" s="64" t="s">
        <v>87</v>
      </c>
      <c r="AR95" s="64">
        <f t="shared" si="59"/>
        <v>15</v>
      </c>
      <c r="AS95" s="64" t="s">
        <v>88</v>
      </c>
      <c r="AT95" s="64">
        <f t="shared" si="60"/>
        <v>10</v>
      </c>
      <c r="AU95" s="64" t="s">
        <v>89</v>
      </c>
      <c r="AV95" s="64">
        <f t="shared" si="61"/>
        <v>15</v>
      </c>
      <c r="AW95" s="64" t="s">
        <v>90</v>
      </c>
      <c r="AX95" s="64">
        <f t="shared" si="62"/>
        <v>15</v>
      </c>
      <c r="AY95" s="64" t="s">
        <v>91</v>
      </c>
      <c r="AZ95" s="64">
        <f t="shared" si="63"/>
        <v>15</v>
      </c>
      <c r="BA95" s="65">
        <f t="shared" si="69"/>
        <v>100</v>
      </c>
      <c r="BB95" s="64" t="str">
        <f t="shared" si="70"/>
        <v>Fuerte</v>
      </c>
      <c r="BC95" s="64" t="s">
        <v>92</v>
      </c>
      <c r="BD95" s="64">
        <f t="shared" si="71"/>
        <v>100</v>
      </c>
      <c r="BE95" s="66" t="str">
        <f t="shared" si="72"/>
        <v>Fuerte</v>
      </c>
      <c r="BF95" s="72"/>
      <c r="BG95" s="72"/>
      <c r="BH95" s="72"/>
      <c r="BI95" s="72"/>
      <c r="BJ95" s="72"/>
      <c r="BK95" s="72"/>
      <c r="BL95" s="72"/>
      <c r="BM95" s="72"/>
      <c r="BN95" s="66" t="s">
        <v>93</v>
      </c>
      <c r="BO95" s="240" t="s">
        <v>445</v>
      </c>
      <c r="BP95" s="243" t="s">
        <v>446</v>
      </c>
      <c r="BQ95" s="243" t="s">
        <v>447</v>
      </c>
      <c r="BR95" s="68" t="s">
        <v>346</v>
      </c>
      <c r="BS95" s="68" t="s">
        <v>347</v>
      </c>
      <c r="BT95" s="103">
        <v>44950</v>
      </c>
      <c r="BU95" s="103">
        <v>45291</v>
      </c>
      <c r="BV95" s="62">
        <v>4432</v>
      </c>
      <c r="BW95" s="62"/>
      <c r="BX95" s="149"/>
      <c r="BY95" s="149"/>
      <c r="BZ95" s="149"/>
      <c r="CA95" s="149"/>
      <c r="CB95" s="149"/>
      <c r="CC95" s="149"/>
      <c r="CD95" s="149"/>
      <c r="CE95" s="149"/>
      <c r="CF95" s="149"/>
      <c r="CG95" s="149"/>
      <c r="CH95" s="149"/>
      <c r="CI95" s="149"/>
      <c r="CJ95" s="149"/>
      <c r="CK95" s="149"/>
      <c r="CL95" s="149"/>
      <c r="CM95" s="149"/>
      <c r="CN95" s="149"/>
      <c r="CO95" s="149"/>
      <c r="CP95" s="149"/>
      <c r="CQ95" s="149"/>
    </row>
    <row r="96" spans="1:95" ht="49.5" customHeight="1">
      <c r="A96" s="72"/>
      <c r="B96" s="73"/>
      <c r="C96" s="125"/>
      <c r="D96" s="125"/>
      <c r="E96" s="74"/>
      <c r="F96" s="74"/>
      <c r="G96" s="73"/>
      <c r="H96" s="73"/>
      <c r="I96" s="239" t="s">
        <v>193</v>
      </c>
      <c r="J96" s="72"/>
      <c r="K96" s="72"/>
      <c r="L96" s="72"/>
      <c r="M96" s="124"/>
      <c r="N96" s="124"/>
      <c r="O96" s="124"/>
      <c r="P96" s="124"/>
      <c r="Q96" s="124"/>
      <c r="R96" s="124"/>
      <c r="S96" s="124"/>
      <c r="T96" s="124"/>
      <c r="U96" s="124"/>
      <c r="V96" s="124"/>
      <c r="W96" s="124"/>
      <c r="X96" s="124"/>
      <c r="Y96" s="124"/>
      <c r="Z96" s="124"/>
      <c r="AA96" s="124"/>
      <c r="AB96" s="124"/>
      <c r="AC96" s="124"/>
      <c r="AD96" s="124"/>
      <c r="AE96" s="124"/>
      <c r="AF96" s="72"/>
      <c r="AG96" s="61">
        <f t="shared" si="43"/>
        <v>5</v>
      </c>
      <c r="AH96" s="72"/>
      <c r="AI96" s="72"/>
      <c r="AJ96" s="72"/>
      <c r="AK96" s="62">
        <v>5</v>
      </c>
      <c r="AL96" s="63" t="s">
        <v>448</v>
      </c>
      <c r="AM96" s="64" t="s">
        <v>85</v>
      </c>
      <c r="AN96" s="64">
        <f t="shared" si="57"/>
        <v>15</v>
      </c>
      <c r="AO96" s="64" t="s">
        <v>86</v>
      </c>
      <c r="AP96" s="64">
        <f t="shared" si="58"/>
        <v>15</v>
      </c>
      <c r="AQ96" s="64" t="s">
        <v>87</v>
      </c>
      <c r="AR96" s="64">
        <f t="shared" si="59"/>
        <v>15</v>
      </c>
      <c r="AS96" s="64" t="s">
        <v>88</v>
      </c>
      <c r="AT96" s="64">
        <f t="shared" si="60"/>
        <v>10</v>
      </c>
      <c r="AU96" s="64" t="s">
        <v>89</v>
      </c>
      <c r="AV96" s="64">
        <f t="shared" si="61"/>
        <v>15</v>
      </c>
      <c r="AW96" s="64" t="s">
        <v>90</v>
      </c>
      <c r="AX96" s="64">
        <f t="shared" si="62"/>
        <v>15</v>
      </c>
      <c r="AY96" s="64" t="s">
        <v>91</v>
      </c>
      <c r="AZ96" s="64">
        <f t="shared" si="63"/>
        <v>15</v>
      </c>
      <c r="BA96" s="65">
        <f t="shared" si="69"/>
        <v>100</v>
      </c>
      <c r="BB96" s="64" t="str">
        <f t="shared" si="70"/>
        <v>Fuerte</v>
      </c>
      <c r="BC96" s="64" t="s">
        <v>92</v>
      </c>
      <c r="BD96" s="64">
        <f t="shared" si="71"/>
        <v>100</v>
      </c>
      <c r="BE96" s="66" t="str">
        <f t="shared" si="72"/>
        <v>Fuerte</v>
      </c>
      <c r="BF96" s="72"/>
      <c r="BG96" s="72"/>
      <c r="BH96" s="72"/>
      <c r="BI96" s="72"/>
      <c r="BJ96" s="72"/>
      <c r="BK96" s="72"/>
      <c r="BL96" s="72"/>
      <c r="BM96" s="72"/>
      <c r="BN96" s="66" t="s">
        <v>93</v>
      </c>
      <c r="BO96" s="240" t="s">
        <v>449</v>
      </c>
      <c r="BP96" s="68" t="s">
        <v>450</v>
      </c>
      <c r="BQ96" s="68" t="s">
        <v>451</v>
      </c>
      <c r="BR96" s="68" t="s">
        <v>346</v>
      </c>
      <c r="BS96" s="68" t="s">
        <v>347</v>
      </c>
      <c r="BT96" s="103">
        <v>44950</v>
      </c>
      <c r="BU96" s="103">
        <v>45291</v>
      </c>
      <c r="BV96" s="62">
        <v>4432</v>
      </c>
      <c r="BW96" s="62"/>
      <c r="BX96" s="149"/>
      <c r="BY96" s="149"/>
      <c r="BZ96" s="149"/>
      <c r="CA96" s="149"/>
      <c r="CB96" s="149"/>
      <c r="CC96" s="149"/>
      <c r="CD96" s="149"/>
      <c r="CE96" s="149"/>
      <c r="CF96" s="149"/>
      <c r="CG96" s="149"/>
      <c r="CH96" s="149"/>
      <c r="CI96" s="149"/>
      <c r="CJ96" s="149"/>
      <c r="CK96" s="149"/>
      <c r="CL96" s="149"/>
      <c r="CM96" s="149"/>
      <c r="CN96" s="149"/>
      <c r="CO96" s="149"/>
      <c r="CP96" s="149"/>
      <c r="CQ96" s="149"/>
    </row>
    <row r="97" spans="1:95" ht="96" customHeight="1">
      <c r="A97" s="147">
        <v>22</v>
      </c>
      <c r="B97" s="76" t="s">
        <v>452</v>
      </c>
      <c r="C97" s="76" t="s">
        <v>453</v>
      </c>
      <c r="D97" s="76" t="s">
        <v>454</v>
      </c>
      <c r="E97" s="76" t="s">
        <v>455</v>
      </c>
      <c r="F97" s="76" t="s">
        <v>456</v>
      </c>
      <c r="G97" s="76" t="s">
        <v>457</v>
      </c>
      <c r="H97" s="76" t="s">
        <v>80</v>
      </c>
      <c r="I97" s="76" t="s">
        <v>81</v>
      </c>
      <c r="J97" s="244">
        <v>4</v>
      </c>
      <c r="K97" s="245" t="str">
        <f>IF(J97&lt;=0,"",IF(J97=1,"Rara vez",IF(J97=2,"Improbable",IF(J97=3,"Posible",IF(J97=4,"Probable",IF(J97=5,"Casi Seguro"))))))</f>
        <v>Probable</v>
      </c>
      <c r="L97" s="246">
        <f>IF(K97="","",IF(K97="Rara vez",0.2,IF(K97="Improbable",0.4,IF(K97="Posible",0.6,IF(K97="Probable",0.8,IF(K97="Casi seguro",1,))))))</f>
        <v>0.8</v>
      </c>
      <c r="M97" s="246" t="s">
        <v>82</v>
      </c>
      <c r="N97" s="246" t="s">
        <v>82</v>
      </c>
      <c r="O97" s="246" t="s">
        <v>83</v>
      </c>
      <c r="P97" s="246" t="s">
        <v>83</v>
      </c>
      <c r="Q97" s="246" t="s">
        <v>82</v>
      </c>
      <c r="R97" s="246" t="s">
        <v>83</v>
      </c>
      <c r="S97" s="246" t="s">
        <v>83</v>
      </c>
      <c r="T97" s="246" t="s">
        <v>83</v>
      </c>
      <c r="U97" s="246" t="s">
        <v>82</v>
      </c>
      <c r="V97" s="246" t="s">
        <v>83</v>
      </c>
      <c r="W97" s="246" t="s">
        <v>82</v>
      </c>
      <c r="X97" s="246" t="s">
        <v>82</v>
      </c>
      <c r="Y97" s="246" t="s">
        <v>83</v>
      </c>
      <c r="Z97" s="246" t="s">
        <v>82</v>
      </c>
      <c r="AA97" s="246" t="s">
        <v>83</v>
      </c>
      <c r="AB97" s="246" t="s">
        <v>83</v>
      </c>
      <c r="AC97" s="246" t="s">
        <v>83</v>
      </c>
      <c r="AD97" s="246" t="s">
        <v>83</v>
      </c>
      <c r="AE97" s="246" t="s">
        <v>83</v>
      </c>
      <c r="AF97" s="247">
        <f>IF(AB97="Si","19",COUNTIF(M97:AE97,"si"))</f>
        <v>7</v>
      </c>
      <c r="AG97" s="61">
        <f t="shared" si="43"/>
        <v>10</v>
      </c>
      <c r="AH97" s="245" t="str">
        <f>IF(AG97=5,"Moderado",IF(AG97=10,"Mayor",IF(AG97=20,"Catastrófico",0)))</f>
        <v>Mayor</v>
      </c>
      <c r="AI97" s="246">
        <f>IF(AH97="","",IF(AH97="Moderado",0.6,IF(AH97="Mayor",0.8,IF(AH97="Catastrófico",1,))))</f>
        <v>0.8</v>
      </c>
      <c r="AJ97" s="245" t="str">
        <f>IF(OR(AND(K97="Rara vez",AH97="Moderado"),AND(K97="Improbable",AH97="Moderado")),"Moderado",IF(OR(AND(K97="Rara vez",AH97="Mayor"),AND(K97="Improbable",AH97="Mayor"),AND(K97="Posible",AH97="Moderado"),AND(K97="Probable",AH97="Moderado")),"Alta",IF(OR(AND(K97="Rara vez",AH97="Catastrófico"),AND(K97="Improbable",AH97="Catastrófico"),AND(K97="Posible",AH97="Catastrófico"),AND(K97="Probable",AH97="Catastrófico"),AND(K97="Casi seguro",AH97="Catastrófico"),AND(K97="Posible",AH97="Moderado"),AND(K97="Probable",AH97="Moderado"),AND(K97="Casi seguro",AH97="Moderado"),AND(K97="Posible",AH97="Mayor"),AND(K97="Probable",AH97="Mayor"),AND(K97="Casi seguro",AH97="Mayor")),"Extremo",)))</f>
        <v>Extremo</v>
      </c>
      <c r="AK97" s="80">
        <v>1</v>
      </c>
      <c r="AL97" s="91" t="s">
        <v>458</v>
      </c>
      <c r="AM97" s="82" t="s">
        <v>85</v>
      </c>
      <c r="AN97" s="82">
        <f t="shared" si="57"/>
        <v>15</v>
      </c>
      <c r="AO97" s="82" t="s">
        <v>86</v>
      </c>
      <c r="AP97" s="82">
        <f t="shared" si="58"/>
        <v>15</v>
      </c>
      <c r="AQ97" s="82" t="s">
        <v>87</v>
      </c>
      <c r="AR97" s="82">
        <f t="shared" si="59"/>
        <v>15</v>
      </c>
      <c r="AS97" s="82" t="s">
        <v>114</v>
      </c>
      <c r="AT97" s="82">
        <f t="shared" si="60"/>
        <v>15</v>
      </c>
      <c r="AU97" s="82" t="s">
        <v>89</v>
      </c>
      <c r="AV97" s="82">
        <f t="shared" si="61"/>
        <v>15</v>
      </c>
      <c r="AW97" s="64" t="s">
        <v>90</v>
      </c>
      <c r="AX97" s="82">
        <f t="shared" si="62"/>
        <v>15</v>
      </c>
      <c r="AY97" s="64" t="s">
        <v>91</v>
      </c>
      <c r="AZ97" s="82">
        <f t="shared" si="63"/>
        <v>15</v>
      </c>
      <c r="BA97" s="83">
        <f>SUM(AN97,AP97,AR97,AT97,AV97,AX97,AZ97)</f>
        <v>105</v>
      </c>
      <c r="BB97" s="82" t="str">
        <f>IF(BA97&gt;=96,"Fuerte",IF(AND(BA97&gt;=86, BA97&lt;96),"Moderado",IF(BA97&lt;86,"Débil")))</f>
        <v>Fuerte</v>
      </c>
      <c r="BC97" s="82" t="s">
        <v>92</v>
      </c>
      <c r="BD97" s="82">
        <f>VALUE(IF(OR(AND(BB97="Fuerte",BC97="Fuerte")),"100",IF(OR(AND(BB97="Fuerte",BC97="Moderado"),AND(BB97="Moderado",BC97="Fuerte"),AND(BB97="Moderado",BC97="Moderado")),"50",IF(OR(AND(BB97="Fuerte",BC97="Débil"),AND(BB97="Moderado",BC97="Débil"),AND(BB97="Débil",BC97="Fuerte"),AND(BB97="Débil",BC97="Moderado"),AND(BB97="Débil",BC97="Débil")),"0",))))</f>
        <v>100</v>
      </c>
      <c r="BE97" s="84" t="str">
        <f>IF(BD97=100,"Fuerte",IF(BD97=50,"Moderado",IF(BD97=0,"Débil")))</f>
        <v>Fuerte</v>
      </c>
      <c r="BF97" s="84">
        <f>AVERAGE(BD97:BD97)</f>
        <v>100</v>
      </c>
      <c r="BG97" s="84" t="str">
        <f>IF(BF97=100,"Fuerte",IF(AND(BF97&lt;=99, BF97&gt;=50),"Moderado",IF(BF97&lt;50,"Débil")))</f>
        <v>Fuerte</v>
      </c>
      <c r="BH97" s="41">
        <f>IF(BG97="Fuerte",(J97-2),IF(BG97="Moderado",(J97-1), IF(BG97="Débil",((J97-0)))))</f>
        <v>2</v>
      </c>
      <c r="BI97" s="41" t="str">
        <f>IF(BH97&lt;=0,"",IF(BH97=1,"Rara vez",IF(BH97=2,"Improbable",IF(BH97=3,"Posible",IF(BH97=4,"Probable",IF(BH97=5,"Casi Seguro"))))))</f>
        <v>Improbable</v>
      </c>
      <c r="BJ97" s="248">
        <f>IF(BI97="","",IF(BI97="Rara vez",0.2,IF(BI97="Improbable",0.4,IF(BI97="Posible",0.6,IF(BI97="Probable",0.8,IF(BI97="Casi seguro",1,))))))</f>
        <v>0.4</v>
      </c>
      <c r="BK97" s="41" t="str">
        <f>IFERROR(IF(AG97=5,"Moderado",IF(AG97=10,"Mayor",IF(AG97=20,"Catastrófico",0))),"")</f>
        <v>Mayor</v>
      </c>
      <c r="BL97" s="248">
        <f>IF(AH97="","",IF(AH97="Moderado",0.6,IF(AH97="Mayor",0.8,IF(AH97="Catastrófico",1,))))</f>
        <v>0.8</v>
      </c>
      <c r="BM97" s="249" t="str">
        <f>IF(OR(AND(KBI97="Rara vez",BK97="Moderado"),AND(BI97="Improbable",BK97="Moderado")),"Moderado",IF(OR(AND(BI97="Rara vez",BK97="Mayor"),AND(BI97="Improbable",BK97="Mayor"),AND(BI97="Posible",BK97="Moderado"),AND(BI97="Probable",BK97="Moderado")),"Alta",IF(OR(AND(BI97="Rara vez",BK97="Catastrófico"),AND(BI97="Improbable",BK97="Catastrófico"),AND(BI97="Posible",BK97="Catastrófico"),AND(BI97="Probable",BK97="Catastrófico"),AND(BI97="Casi seguro",BK97="Catastrófico"),AND(BI97="Posible",BK97="Moderado"),AND(BI97="Probable",BK97="Moderado"),AND(BI97="Casi seguro",BK97="Moderado"),AND(BI97="Posible",BK97="Mayor"),AND(BI97="Probable",BK97="Mayor"),AND(BI97="Casi seguro",BK97="Mayor")),"Extremo",)))</f>
        <v>Alta</v>
      </c>
      <c r="BN97" s="84" t="s">
        <v>93</v>
      </c>
      <c r="BO97" s="250" t="s">
        <v>459</v>
      </c>
      <c r="BP97" s="95" t="s">
        <v>460</v>
      </c>
      <c r="BQ97" s="95" t="s">
        <v>461</v>
      </c>
      <c r="BR97" s="95" t="s">
        <v>452</v>
      </c>
      <c r="BS97" s="95" t="s">
        <v>462</v>
      </c>
      <c r="BT97" s="97">
        <v>44927</v>
      </c>
      <c r="BU97" s="97">
        <v>45291</v>
      </c>
      <c r="BV97" s="62">
        <v>4649</v>
      </c>
      <c r="BW97" s="80"/>
      <c r="BX97" s="149"/>
      <c r="BY97" s="149"/>
      <c r="BZ97" s="149"/>
      <c r="CA97" s="149"/>
      <c r="CB97" s="149"/>
      <c r="CC97" s="149"/>
      <c r="CD97" s="149"/>
      <c r="CE97" s="149"/>
      <c r="CF97" s="149"/>
      <c r="CG97" s="149"/>
      <c r="CH97" s="149"/>
      <c r="CI97" s="149"/>
      <c r="CJ97" s="149"/>
      <c r="CK97" s="149"/>
      <c r="CL97" s="149"/>
      <c r="CM97" s="149"/>
      <c r="CN97" s="149"/>
      <c r="CO97" s="149"/>
      <c r="CP97" s="149"/>
      <c r="CQ97" s="149"/>
    </row>
    <row r="98" spans="1:95" ht="409.5">
      <c r="A98" s="54">
        <v>23</v>
      </c>
      <c r="B98" s="55" t="s">
        <v>463</v>
      </c>
      <c r="C98" s="55" t="s">
        <v>464</v>
      </c>
      <c r="D98" s="55" t="s">
        <v>465</v>
      </c>
      <c r="E98" s="74" t="s">
        <v>466</v>
      </c>
      <c r="F98" s="74" t="s">
        <v>467</v>
      </c>
      <c r="G98" s="55" t="s">
        <v>468</v>
      </c>
      <c r="H98" s="55" t="s">
        <v>80</v>
      </c>
      <c r="I98" s="92" t="s">
        <v>81</v>
      </c>
      <c r="J98" s="78">
        <v>5</v>
      </c>
      <c r="K98" s="27" t="str">
        <f>IF(J98&lt;=0,"",IF(J98=1,"Rara vez",IF(J98=2,"Improbable",IF(J98=3,"Posible",IF(J98=4,"Probable",IF(J98=5,"Casi Seguro"))))))</f>
        <v>Casi Seguro</v>
      </c>
      <c r="L98" s="59">
        <f>IF(K98="","",IF(K98="Rara vez",0.2,IF(K98="Improbable",0.4,IF(K98="Posible",0.6,IF(K98="Probable",0.8,IF(K98="Casi seguro",1,))))))</f>
        <v>1</v>
      </c>
      <c r="M98" s="193" t="s">
        <v>82</v>
      </c>
      <c r="N98" s="193" t="s">
        <v>82</v>
      </c>
      <c r="O98" s="193" t="s">
        <v>82</v>
      </c>
      <c r="P98" s="193" t="s">
        <v>82</v>
      </c>
      <c r="Q98" s="193" t="s">
        <v>82</v>
      </c>
      <c r="R98" s="193" t="s">
        <v>82</v>
      </c>
      <c r="S98" s="193" t="s">
        <v>82</v>
      </c>
      <c r="T98" s="193" t="s">
        <v>82</v>
      </c>
      <c r="U98" s="193" t="s">
        <v>82</v>
      </c>
      <c r="V98" s="193" t="s">
        <v>82</v>
      </c>
      <c r="W98" s="193" t="s">
        <v>82</v>
      </c>
      <c r="X98" s="193" t="s">
        <v>82</v>
      </c>
      <c r="Y98" s="193" t="s">
        <v>82</v>
      </c>
      <c r="Z98" s="193" t="s">
        <v>82</v>
      </c>
      <c r="AA98" s="193" t="s">
        <v>82</v>
      </c>
      <c r="AB98" s="193" t="s">
        <v>83</v>
      </c>
      <c r="AC98" s="193" t="s">
        <v>82</v>
      </c>
      <c r="AD98" s="193" t="s">
        <v>82</v>
      </c>
      <c r="AE98" s="193" t="s">
        <v>83</v>
      </c>
      <c r="AF98" s="60">
        <f>IF(AB98="Si","19",COUNTIF(M98:AE99,"si"))</f>
        <v>17</v>
      </c>
      <c r="AG98" s="61">
        <f t="shared" si="43"/>
        <v>20</v>
      </c>
      <c r="AH98" s="27" t="str">
        <f>IF(AG98=5,"Moderado",IF(AG98=10,"Mayor",IF(AG98=20,"Catastrófico",0)))</f>
        <v>Catastrófico</v>
      </c>
      <c r="AI98" s="59">
        <f>IF(AH98="","",IF(AH98="Moderado",0.6,IF(AH98="Mayor",0.8,IF(AH98="Catastrófico",1,))))</f>
        <v>1</v>
      </c>
      <c r="AJ98" s="27" t="str">
        <f>IF(OR(AND(K98="Rara vez",AH98="Moderado"),AND(K98="Improbable",AH98="Moderado")),"Moderado",IF(OR(AND(K98="Rara vez",AH98="Mayor"),AND(K98="Improbable",AH98="Mayor"),AND(K98="Posible",AH98="Moderado"),AND(K98="Probable",AH98="Moderado")),"Alta",IF(OR(AND(K98="Rara vez",AH98="Catastrófico"),AND(K98="Improbable",AH98="Catastrófico"),AND(K98="Posible",AH98="Catastrófico"),AND(K98="Probable",AH98="Catastrófico"),AND(K98="Casi seguro",AH98="Catastrófico"),AND(K98="Posible",AH98="Moderado"),AND(K98="Probable",AH98="Moderado"),AND(K98="Casi seguro",AH98="Moderado"),AND(K98="Posible",AH98="Mayor"),AND(K98="Probable",AH98="Mayor"),AND(K98="Casi seguro",AH98="Mayor")),"Extremo",)))</f>
        <v>Extremo</v>
      </c>
      <c r="AK98" s="80">
        <v>1</v>
      </c>
      <c r="AL98" s="93" t="s">
        <v>469</v>
      </c>
      <c r="AM98" s="82" t="s">
        <v>85</v>
      </c>
      <c r="AN98" s="82">
        <f t="shared" si="57"/>
        <v>15</v>
      </c>
      <c r="AO98" s="82" t="s">
        <v>86</v>
      </c>
      <c r="AP98" s="82">
        <f t="shared" si="58"/>
        <v>15</v>
      </c>
      <c r="AQ98" s="82" t="s">
        <v>87</v>
      </c>
      <c r="AR98" s="82">
        <f t="shared" si="59"/>
        <v>15</v>
      </c>
      <c r="AS98" s="82" t="s">
        <v>88</v>
      </c>
      <c r="AT98" s="82">
        <f t="shared" si="60"/>
        <v>10</v>
      </c>
      <c r="AU98" s="82" t="s">
        <v>89</v>
      </c>
      <c r="AV98" s="82">
        <f t="shared" si="61"/>
        <v>15</v>
      </c>
      <c r="AW98" s="64" t="s">
        <v>90</v>
      </c>
      <c r="AX98" s="82">
        <f t="shared" si="62"/>
        <v>15</v>
      </c>
      <c r="AY98" s="64" t="s">
        <v>91</v>
      </c>
      <c r="AZ98" s="82">
        <f t="shared" si="63"/>
        <v>15</v>
      </c>
      <c r="BA98" s="83">
        <f>SUM(AN98,AP98,AR98,AT98,AV98,AX98,AZ98)</f>
        <v>100</v>
      </c>
      <c r="BB98" s="82" t="str">
        <f>IF(BA98&gt;=96,"Fuerte",IF(AND(BA98&gt;=86, BA98&lt;96),"Moderado",IF(BA98&lt;86,"Débil")))</f>
        <v>Fuerte</v>
      </c>
      <c r="BC98" s="82" t="s">
        <v>92</v>
      </c>
      <c r="BD98" s="82">
        <f>VALUE(IF(OR(AND(BB98="Fuerte",BC98="Fuerte")),"100",IF(OR(AND(BB98="Fuerte",BC98="Moderado"),AND(BB98="Moderado",BC98="Fuerte"),AND(BB98="Moderado",BC98="Moderado")),"50",IF(OR(AND(BB98="Fuerte",BC98="Débil"),AND(BB98="Moderado",BC98="Débil"),AND(BB98="Débil",BC98="Fuerte"),AND(BB98="Débil",BC98="Moderado"),AND(BB98="Débil",BC98="Débil")),"0",))))</f>
        <v>100</v>
      </c>
      <c r="BE98" s="84" t="str">
        <f>IF(BD98=100,"Fuerte",IF(BD98=50,"Moderado",IF(BD98=0,"Débil")))</f>
        <v>Fuerte</v>
      </c>
      <c r="BF98" s="85">
        <f>AVERAGE(BD98:BD102)</f>
        <v>100</v>
      </c>
      <c r="BG98" s="85" t="str">
        <f>IF(BF98=100,"Fuerte",IF(AND(BF98&lt;=99, BF98&gt;=50),"Moderado",IF(BF98&lt;50,"Débil")))</f>
        <v>Fuerte</v>
      </c>
      <c r="BH98" s="36">
        <f>IF(BG98="Fuerte",(J98-2),IF(BG98="Moderado",(J98-1), IF(BG98="Débil",((J98-0)))))</f>
        <v>3</v>
      </c>
      <c r="BI98" s="36" t="str">
        <f>IF(BH98&lt;=0,"",IF(BH98=1,"Rara vez",IF(BH98=2,"Improbable",IF(BH98=3,"Posible",IF(BH98=4,"Probable",IF(BH98=5,"Casi Seguro"))))))</f>
        <v>Posible</v>
      </c>
      <c r="BJ98" s="86">
        <f>IF(BI98="","",IF(BI98="Rara vez",0.2,IF(BI98="Improbable",0.4,IF(BI98="Posible",0.6,IF(BI98="Probable",0.8,IF(BI98="Casi seguro",1,))))))</f>
        <v>0.6</v>
      </c>
      <c r="BK98" s="36" t="str">
        <f>IFERROR(IF(AG98=5,"Moderado",IF(AG98=10,"Mayor",IF(AG98=20,"Catastrófico",0))),"")</f>
        <v>Catastrófico</v>
      </c>
      <c r="BL98" s="86">
        <f>IF(AH98="","",IF(AH98="Moderado",0.6,IF(AH98="Mayor",0.8,IF(AH98="Catastrófico",1,))))</f>
        <v>1</v>
      </c>
      <c r="BM98" s="87" t="str">
        <f>IF(OR(AND(KBI98="Rara vez",BK98="Moderado"),AND(BI98="Improbable",BK98="Moderado")),"Moderado",IF(OR(AND(BI98="Rara vez",BK98="Mayor"),AND(BI98="Improbable",BK98="Mayor"),AND(BI98="Posible",BK98="Moderado"),AND(BI98="Probable",BK98="Moderado")),"Alta",IF(OR(AND(BI98="Rara vez",BK98="Catastrófico"),AND(BI98="Improbable",BK98="Catastrófico"),AND(BI98="Posible",BK98="Catastrófico"),AND(BI98="Probable",BK98="Catastrófico"),AND(BI98="Casi seguro",BK98="Catastrófico"),AND(BI98="Posible",BK98="Moderado"),AND(BI98="Probable",BK98="Moderado"),AND(BI98="Casi seguro",BK98="Moderado"),AND(BI98="Posible",BK98="Mayor"),AND(BI98="Probable",BK98="Mayor"),AND(BI98="Casi seguro",BK98="Mayor")),"Extremo",)))</f>
        <v>Extremo</v>
      </c>
      <c r="BN98" s="88" t="s">
        <v>93</v>
      </c>
      <c r="BO98" s="251" t="s">
        <v>470</v>
      </c>
      <c r="BP98" s="107" t="s">
        <v>471</v>
      </c>
      <c r="BQ98" s="107" t="s">
        <v>472</v>
      </c>
      <c r="BR98" s="107" t="s">
        <v>473</v>
      </c>
      <c r="BS98" s="107" t="s">
        <v>474</v>
      </c>
      <c r="BT98" s="97">
        <v>45029</v>
      </c>
      <c r="BU98" s="97" t="s">
        <v>475</v>
      </c>
      <c r="BV98" s="80">
        <v>4480</v>
      </c>
      <c r="BW98" s="80"/>
      <c r="BX98" s="149"/>
      <c r="BY98" s="149"/>
      <c r="BZ98" s="149"/>
      <c r="CA98" s="149"/>
      <c r="CB98" s="149"/>
      <c r="CC98" s="149"/>
      <c r="CD98" s="149"/>
      <c r="CE98" s="149"/>
      <c r="CF98" s="149"/>
      <c r="CG98" s="149"/>
      <c r="CH98" s="149"/>
      <c r="CI98" s="149"/>
      <c r="CJ98" s="149"/>
      <c r="CK98" s="149"/>
      <c r="CL98" s="149"/>
      <c r="CM98" s="149"/>
      <c r="CN98" s="149"/>
      <c r="CO98" s="149"/>
      <c r="CP98" s="149"/>
      <c r="CQ98" s="149"/>
    </row>
    <row r="99" spans="1:95" ht="49.5" customHeight="1">
      <c r="A99" s="72"/>
      <c r="B99" s="73"/>
      <c r="C99" s="73"/>
      <c r="D99" s="73"/>
      <c r="E99" s="74"/>
      <c r="F99" s="74"/>
      <c r="G99" s="73"/>
      <c r="H99" s="73"/>
      <c r="I99" s="92" t="s">
        <v>222</v>
      </c>
      <c r="J99" s="72"/>
      <c r="K99" s="72"/>
      <c r="L99" s="72"/>
      <c r="M99" s="196"/>
      <c r="N99" s="196"/>
      <c r="O99" s="196"/>
      <c r="P99" s="196"/>
      <c r="Q99" s="196"/>
      <c r="R99" s="196"/>
      <c r="S99" s="196"/>
      <c r="T99" s="196"/>
      <c r="U99" s="196"/>
      <c r="V99" s="196"/>
      <c r="W99" s="196"/>
      <c r="X99" s="196"/>
      <c r="Y99" s="196"/>
      <c r="Z99" s="196"/>
      <c r="AA99" s="196"/>
      <c r="AB99" s="196"/>
      <c r="AC99" s="196"/>
      <c r="AD99" s="196"/>
      <c r="AE99" s="196"/>
      <c r="AF99" s="72"/>
      <c r="AG99" s="61">
        <f t="shared" si="43"/>
        <v>5</v>
      </c>
      <c r="AH99" s="72"/>
      <c r="AI99" s="72"/>
      <c r="AJ99" s="72"/>
      <c r="AK99" s="80">
        <v>2</v>
      </c>
      <c r="AL99" s="91" t="s">
        <v>135</v>
      </c>
      <c r="AM99" s="82"/>
      <c r="AN99" s="82" t="str">
        <f t="shared" si="57"/>
        <v/>
      </c>
      <c r="AO99" s="82"/>
      <c r="AP99" s="82" t="str">
        <f t="shared" si="58"/>
        <v/>
      </c>
      <c r="AQ99" s="82"/>
      <c r="AR99" s="82" t="str">
        <f t="shared" si="59"/>
        <v/>
      </c>
      <c r="AS99" s="82"/>
      <c r="AT99" s="82" t="str">
        <f t="shared" si="60"/>
        <v/>
      </c>
      <c r="AU99" s="82"/>
      <c r="AV99" s="82" t="str">
        <f t="shared" si="61"/>
        <v/>
      </c>
      <c r="AW99" s="64"/>
      <c r="AX99" s="82" t="str">
        <f t="shared" si="62"/>
        <v/>
      </c>
      <c r="AY99" s="64"/>
      <c r="AZ99" s="82" t="str">
        <f t="shared" si="63"/>
        <v/>
      </c>
      <c r="BA99" s="83"/>
      <c r="BB99" s="82"/>
      <c r="BC99" s="82"/>
      <c r="BD99" s="82"/>
      <c r="BE99" s="84"/>
      <c r="BF99" s="72"/>
      <c r="BG99" s="72"/>
      <c r="BH99" s="72"/>
      <c r="BI99" s="72"/>
      <c r="BJ99" s="72"/>
      <c r="BK99" s="72"/>
      <c r="BL99" s="72"/>
      <c r="BM99" s="72"/>
      <c r="BN99" s="88" t="s">
        <v>435</v>
      </c>
      <c r="BO99" s="252" t="s">
        <v>476</v>
      </c>
      <c r="BP99" s="95" t="s">
        <v>477</v>
      </c>
      <c r="BQ99" s="107" t="s">
        <v>300</v>
      </c>
      <c r="BR99" s="107" t="s">
        <v>478</v>
      </c>
      <c r="BS99" s="107" t="s">
        <v>479</v>
      </c>
      <c r="BT99" s="97">
        <v>45029</v>
      </c>
      <c r="BU99" s="97" t="s">
        <v>480</v>
      </c>
      <c r="BV99" s="80">
        <v>4480</v>
      </c>
      <c r="BW99" s="80"/>
      <c r="BX99" s="149"/>
      <c r="BY99" s="149"/>
      <c r="BZ99" s="149"/>
      <c r="CA99" s="149"/>
      <c r="CB99" s="149"/>
      <c r="CC99" s="149"/>
      <c r="CD99" s="149"/>
      <c r="CE99" s="149"/>
      <c r="CF99" s="149"/>
      <c r="CG99" s="149"/>
      <c r="CH99" s="149"/>
      <c r="CI99" s="149"/>
      <c r="CJ99" s="149"/>
      <c r="CK99" s="149"/>
      <c r="CL99" s="149"/>
      <c r="CM99" s="149"/>
      <c r="CN99" s="149"/>
      <c r="CO99" s="149"/>
      <c r="CP99" s="149"/>
      <c r="CQ99" s="149"/>
    </row>
    <row r="100" spans="1:95" ht="49.5" customHeight="1">
      <c r="A100" s="72"/>
      <c r="B100" s="73"/>
      <c r="C100" s="73"/>
      <c r="D100" s="73"/>
      <c r="E100" s="74"/>
      <c r="F100" s="74"/>
      <c r="G100" s="73"/>
      <c r="H100" s="73"/>
      <c r="I100" s="92"/>
      <c r="J100" s="72"/>
      <c r="K100" s="72"/>
      <c r="L100" s="72"/>
      <c r="M100" s="196"/>
      <c r="N100" s="196"/>
      <c r="O100" s="196"/>
      <c r="P100" s="196"/>
      <c r="Q100" s="196"/>
      <c r="R100" s="196"/>
      <c r="S100" s="196"/>
      <c r="T100" s="196"/>
      <c r="U100" s="196"/>
      <c r="V100" s="196"/>
      <c r="W100" s="196"/>
      <c r="X100" s="196"/>
      <c r="Y100" s="196"/>
      <c r="Z100" s="196"/>
      <c r="AA100" s="196"/>
      <c r="AB100" s="196"/>
      <c r="AC100" s="196"/>
      <c r="AD100" s="196"/>
      <c r="AE100" s="196"/>
      <c r="AF100" s="72"/>
      <c r="AG100" s="61"/>
      <c r="AH100" s="72"/>
      <c r="AI100" s="72"/>
      <c r="AJ100" s="72"/>
      <c r="AK100" s="80"/>
      <c r="AL100" s="91"/>
      <c r="AM100" s="82"/>
      <c r="AN100" s="82"/>
      <c r="AO100" s="82"/>
      <c r="AP100" s="82"/>
      <c r="AQ100" s="82"/>
      <c r="AR100" s="82"/>
      <c r="AS100" s="82"/>
      <c r="AT100" s="82"/>
      <c r="AU100" s="82"/>
      <c r="AV100" s="82"/>
      <c r="AW100" s="64"/>
      <c r="AX100" s="82"/>
      <c r="AY100" s="64"/>
      <c r="AZ100" s="82"/>
      <c r="BA100" s="83"/>
      <c r="BB100" s="82"/>
      <c r="BC100" s="82"/>
      <c r="BD100" s="82"/>
      <c r="BE100" s="84"/>
      <c r="BF100" s="72"/>
      <c r="BG100" s="72"/>
      <c r="BH100" s="72"/>
      <c r="BI100" s="72"/>
      <c r="BJ100" s="72"/>
      <c r="BK100" s="72"/>
      <c r="BL100" s="72"/>
      <c r="BM100" s="72"/>
      <c r="BN100" s="88" t="s">
        <v>435</v>
      </c>
      <c r="BO100" s="252" t="s">
        <v>481</v>
      </c>
      <c r="BP100" s="95" t="s">
        <v>482</v>
      </c>
      <c r="BQ100" s="95" t="s">
        <v>483</v>
      </c>
      <c r="BR100" s="95" t="s">
        <v>484</v>
      </c>
      <c r="BS100" s="95" t="s">
        <v>485</v>
      </c>
      <c r="BT100" s="97">
        <v>45029</v>
      </c>
      <c r="BU100" s="97" t="s">
        <v>480</v>
      </c>
      <c r="BV100" s="80">
        <v>4480</v>
      </c>
      <c r="BW100" s="80"/>
      <c r="BX100" s="149"/>
      <c r="BY100" s="149"/>
      <c r="BZ100" s="149"/>
      <c r="CA100" s="149"/>
      <c r="CB100" s="149"/>
      <c r="CC100" s="149"/>
      <c r="CD100" s="149"/>
      <c r="CE100" s="149"/>
      <c r="CF100" s="149"/>
      <c r="CG100" s="149"/>
      <c r="CH100" s="149"/>
      <c r="CI100" s="149"/>
      <c r="CJ100" s="149"/>
      <c r="CK100" s="149"/>
      <c r="CL100" s="149"/>
      <c r="CM100" s="149"/>
      <c r="CN100" s="149"/>
      <c r="CO100" s="149"/>
      <c r="CP100" s="149"/>
      <c r="CQ100" s="149"/>
    </row>
    <row r="101" spans="1:95" ht="49.5" customHeight="1">
      <c r="A101" s="72"/>
      <c r="B101" s="73"/>
      <c r="C101" s="73"/>
      <c r="D101" s="73"/>
      <c r="E101" s="74"/>
      <c r="F101" s="74"/>
      <c r="G101" s="73"/>
      <c r="H101" s="73"/>
      <c r="I101" s="92" t="s">
        <v>99</v>
      </c>
      <c r="J101" s="72"/>
      <c r="K101" s="72"/>
      <c r="L101" s="72"/>
      <c r="M101" s="196"/>
      <c r="N101" s="196"/>
      <c r="O101" s="196"/>
      <c r="P101" s="196"/>
      <c r="Q101" s="196"/>
      <c r="R101" s="196"/>
      <c r="S101" s="196"/>
      <c r="T101" s="196"/>
      <c r="U101" s="196"/>
      <c r="V101" s="196"/>
      <c r="W101" s="196"/>
      <c r="X101" s="196"/>
      <c r="Y101" s="196"/>
      <c r="Z101" s="196"/>
      <c r="AA101" s="196"/>
      <c r="AB101" s="196"/>
      <c r="AC101" s="196"/>
      <c r="AD101" s="196"/>
      <c r="AE101" s="196"/>
      <c r="AF101" s="72"/>
      <c r="AG101" s="61">
        <f t="shared" si="43"/>
        <v>5</v>
      </c>
      <c r="AH101" s="72"/>
      <c r="AI101" s="72"/>
      <c r="AJ101" s="72"/>
      <c r="AK101" s="80">
        <v>3</v>
      </c>
      <c r="AL101" s="91" t="s">
        <v>135</v>
      </c>
      <c r="AM101" s="82"/>
      <c r="AN101" s="82" t="str">
        <f t="shared" si="57"/>
        <v/>
      </c>
      <c r="AO101" s="82"/>
      <c r="AP101" s="82" t="str">
        <f t="shared" si="58"/>
        <v/>
      </c>
      <c r="AQ101" s="82"/>
      <c r="AR101" s="82" t="str">
        <f t="shared" si="59"/>
        <v/>
      </c>
      <c r="AS101" s="82"/>
      <c r="AT101" s="82" t="str">
        <f t="shared" si="60"/>
        <v/>
      </c>
      <c r="AU101" s="82"/>
      <c r="AV101" s="82" t="str">
        <f t="shared" si="61"/>
        <v/>
      </c>
      <c r="AW101" s="64"/>
      <c r="AX101" s="82" t="str">
        <f t="shared" si="62"/>
        <v/>
      </c>
      <c r="AY101" s="64"/>
      <c r="AZ101" s="82" t="str">
        <f t="shared" si="63"/>
        <v/>
      </c>
      <c r="BA101" s="83"/>
      <c r="BB101" s="82"/>
      <c r="BC101" s="82"/>
      <c r="BD101" s="82"/>
      <c r="BE101" s="84"/>
      <c r="BF101" s="72"/>
      <c r="BG101" s="72"/>
      <c r="BH101" s="72"/>
      <c r="BI101" s="72"/>
      <c r="BJ101" s="72"/>
      <c r="BK101" s="72"/>
      <c r="BL101" s="72"/>
      <c r="BM101" s="72"/>
      <c r="BN101" s="88" t="s">
        <v>435</v>
      </c>
      <c r="BO101" s="252" t="s">
        <v>486</v>
      </c>
      <c r="BP101" s="95" t="s">
        <v>487</v>
      </c>
      <c r="BQ101" s="95" t="s">
        <v>488</v>
      </c>
      <c r="BR101" s="95" t="s">
        <v>489</v>
      </c>
      <c r="BS101" s="95" t="s">
        <v>490</v>
      </c>
      <c r="BT101" s="97">
        <v>45029</v>
      </c>
      <c r="BU101" s="97" t="s">
        <v>480</v>
      </c>
      <c r="BV101" s="80">
        <v>4480</v>
      </c>
      <c r="BW101" s="80"/>
      <c r="BX101" s="149"/>
      <c r="BY101" s="149"/>
      <c r="BZ101" s="149"/>
      <c r="CA101" s="149"/>
      <c r="CB101" s="149"/>
      <c r="CC101" s="149"/>
      <c r="CD101" s="149"/>
      <c r="CE101" s="149"/>
      <c r="CF101" s="149"/>
      <c r="CG101" s="149"/>
      <c r="CH101" s="149"/>
      <c r="CI101" s="149"/>
      <c r="CJ101" s="149"/>
      <c r="CK101" s="149"/>
      <c r="CL101" s="149"/>
      <c r="CM101" s="149"/>
      <c r="CN101" s="149"/>
      <c r="CO101" s="149"/>
      <c r="CP101" s="149"/>
      <c r="CQ101" s="149"/>
    </row>
    <row r="102" spans="1:95" ht="49.5" customHeight="1">
      <c r="A102" s="72"/>
      <c r="B102" s="73"/>
      <c r="C102" s="73"/>
      <c r="D102" s="73"/>
      <c r="E102" s="74"/>
      <c r="F102" s="74"/>
      <c r="G102" s="73"/>
      <c r="H102" s="73"/>
      <c r="I102" s="92" t="s">
        <v>104</v>
      </c>
      <c r="J102" s="72"/>
      <c r="K102" s="72"/>
      <c r="L102" s="72"/>
      <c r="M102" s="196"/>
      <c r="N102" s="196"/>
      <c r="O102" s="196"/>
      <c r="P102" s="196"/>
      <c r="Q102" s="196"/>
      <c r="R102" s="196"/>
      <c r="S102" s="196"/>
      <c r="T102" s="196"/>
      <c r="U102" s="196"/>
      <c r="V102" s="196"/>
      <c r="W102" s="196"/>
      <c r="X102" s="196"/>
      <c r="Y102" s="196"/>
      <c r="Z102" s="196"/>
      <c r="AA102" s="196"/>
      <c r="AB102" s="196"/>
      <c r="AC102" s="196"/>
      <c r="AD102" s="196"/>
      <c r="AE102" s="196"/>
      <c r="AF102" s="72"/>
      <c r="AG102" s="61">
        <f t="shared" si="43"/>
        <v>5</v>
      </c>
      <c r="AH102" s="72"/>
      <c r="AI102" s="72"/>
      <c r="AJ102" s="72"/>
      <c r="AK102" s="80">
        <v>4</v>
      </c>
      <c r="AL102" s="91" t="s">
        <v>135</v>
      </c>
      <c r="AM102" s="82"/>
      <c r="AN102" s="82" t="str">
        <f t="shared" si="57"/>
        <v/>
      </c>
      <c r="AO102" s="82"/>
      <c r="AP102" s="82" t="str">
        <f t="shared" si="58"/>
        <v/>
      </c>
      <c r="AQ102" s="82"/>
      <c r="AR102" s="82" t="str">
        <f t="shared" si="59"/>
        <v/>
      </c>
      <c r="AS102" s="82"/>
      <c r="AT102" s="82" t="str">
        <f t="shared" si="60"/>
        <v/>
      </c>
      <c r="AU102" s="82"/>
      <c r="AV102" s="82" t="str">
        <f t="shared" si="61"/>
        <v/>
      </c>
      <c r="AW102" s="64"/>
      <c r="AX102" s="82" t="str">
        <f t="shared" si="62"/>
        <v/>
      </c>
      <c r="AY102" s="64"/>
      <c r="AZ102" s="82" t="str">
        <f t="shared" si="63"/>
        <v/>
      </c>
      <c r="BA102" s="83"/>
      <c r="BB102" s="82"/>
      <c r="BC102" s="82"/>
      <c r="BD102" s="82"/>
      <c r="BE102" s="84"/>
      <c r="BF102" s="72"/>
      <c r="BG102" s="72"/>
      <c r="BH102" s="72"/>
      <c r="BI102" s="72"/>
      <c r="BJ102" s="72"/>
      <c r="BK102" s="72"/>
      <c r="BL102" s="72"/>
      <c r="BM102" s="72"/>
      <c r="BN102" s="88" t="s">
        <v>435</v>
      </c>
      <c r="BO102" s="252" t="s">
        <v>491</v>
      </c>
      <c r="BP102" s="95" t="s">
        <v>492</v>
      </c>
      <c r="BQ102" s="95" t="s">
        <v>493</v>
      </c>
      <c r="BR102" s="95" t="s">
        <v>494</v>
      </c>
      <c r="BS102" s="95" t="s">
        <v>495</v>
      </c>
      <c r="BT102" s="97">
        <v>45029</v>
      </c>
      <c r="BU102" s="97" t="s">
        <v>480</v>
      </c>
      <c r="BV102" s="80">
        <v>4480</v>
      </c>
      <c r="BW102" s="80"/>
      <c r="BX102" s="149"/>
      <c r="BY102" s="149"/>
      <c r="BZ102" s="149"/>
      <c r="CA102" s="149"/>
      <c r="CB102" s="149"/>
      <c r="CC102" s="149"/>
      <c r="CD102" s="149"/>
      <c r="CE102" s="149"/>
      <c r="CF102" s="149"/>
      <c r="CG102" s="149"/>
      <c r="CH102" s="149"/>
      <c r="CI102" s="149"/>
      <c r="CJ102" s="149"/>
      <c r="CK102" s="149"/>
      <c r="CL102" s="149"/>
      <c r="CM102" s="149"/>
      <c r="CN102" s="149"/>
      <c r="CO102" s="149"/>
      <c r="CP102" s="149"/>
      <c r="CQ102" s="149"/>
    </row>
    <row r="103" spans="1:95" ht="270" customHeight="1">
      <c r="A103" s="147">
        <v>24</v>
      </c>
      <c r="B103" s="76" t="s">
        <v>496</v>
      </c>
      <c r="C103" s="76" t="s">
        <v>497</v>
      </c>
      <c r="D103" s="76" t="s">
        <v>498</v>
      </c>
      <c r="E103" s="122" t="s">
        <v>499</v>
      </c>
      <c r="F103" s="122" t="s">
        <v>500</v>
      </c>
      <c r="G103" s="76" t="s">
        <v>501</v>
      </c>
      <c r="H103" s="76" t="s">
        <v>80</v>
      </c>
      <c r="I103" s="76" t="s">
        <v>99</v>
      </c>
      <c r="J103" s="147">
        <v>2</v>
      </c>
      <c r="K103" s="245" t="str">
        <f>IF(J103&lt;=0,"",IF(J103=1,"Rara vez",IF(J103=2,"Improbable",IF(J103=3,"Posible",IF(J103=4,"Probable",IF(J103=5,"Casi Seguro"))))))</f>
        <v>Improbable</v>
      </c>
      <c r="L103" s="246">
        <f>IF(K103="","",IF(K103="Rara vez",0.2,IF(K103="Improbable",0.4,IF(K103="Posible",0.6,IF(K103="Probable",0.8,IF(K103="Casi seguro",1,))))))</f>
        <v>0.4</v>
      </c>
      <c r="M103" s="246" t="s">
        <v>83</v>
      </c>
      <c r="N103" s="246" t="s">
        <v>82</v>
      </c>
      <c r="O103" s="246" t="s">
        <v>83</v>
      </c>
      <c r="P103" s="246" t="s">
        <v>83</v>
      </c>
      <c r="Q103" s="246" t="s">
        <v>83</v>
      </c>
      <c r="R103" s="246" t="s">
        <v>83</v>
      </c>
      <c r="S103" s="246" t="s">
        <v>83</v>
      </c>
      <c r="T103" s="246" t="s">
        <v>83</v>
      </c>
      <c r="U103" s="246" t="s">
        <v>83</v>
      </c>
      <c r="V103" s="246" t="s">
        <v>82</v>
      </c>
      <c r="W103" s="246" t="s">
        <v>83</v>
      </c>
      <c r="X103" s="246" t="s">
        <v>82</v>
      </c>
      <c r="Y103" s="246" t="s">
        <v>83</v>
      </c>
      <c r="Z103" s="246" t="s">
        <v>82</v>
      </c>
      <c r="AA103" s="246" t="s">
        <v>82</v>
      </c>
      <c r="AB103" s="246" t="s">
        <v>83</v>
      </c>
      <c r="AC103" s="246" t="s">
        <v>82</v>
      </c>
      <c r="AD103" s="246" t="s">
        <v>83</v>
      </c>
      <c r="AE103" s="246" t="s">
        <v>83</v>
      </c>
      <c r="AF103" s="247">
        <f>IF(AB103="Si","19",COUNTIF(M103:AE103,"si"))</f>
        <v>6</v>
      </c>
      <c r="AG103" s="61">
        <f t="shared" si="43"/>
        <v>10</v>
      </c>
      <c r="AH103" s="245" t="str">
        <f>IF(AG103=5,"Moderado",IF(AG103=10,"Mayor",IF(AG103=20,"Catastrófico",0)))</f>
        <v>Mayor</v>
      </c>
      <c r="AI103" s="246">
        <v>0.6</v>
      </c>
      <c r="AJ103" s="245" t="str">
        <f>IF(OR(AND(K103="Rara vez",AH103="Moderado"),AND(K103="Improbable",AH103="Moderado")),"Moderado",IF(OR(AND(K103="Rara vez",AH103="Mayor"),AND(K103="Improbable",AH103="Mayor"),AND(K103="Posible",AH103="Moderado"),AND(K103="Probable",AH103="Moderado")),"Alta",IF(OR(AND(K103="Rara vez",AH103="Catastrófico"),AND(K103="Improbable",AH103="Catastrófico"),AND(K103="Posible",AH103="Catastrófico"),AND(K103="Probable",AH103="Catastrófico"),AND(K103="Casi seguro",AH103="Catastrófico"),AND(K103="Posible",AH103="Moderado"),AND(K103="Probable",AH103="Moderado"),AND(K103="Casi seguro",AH103="Moderado"),AND(K103="Posible",AH103="Mayor"),AND(K103="Probable",AH103="Mayor"),AND(K103="Casi seguro",AH103="Mayor")),"Extremo",)))</f>
        <v>Alta</v>
      </c>
      <c r="AK103" s="62">
        <v>1</v>
      </c>
      <c r="AL103" s="253" t="s">
        <v>502</v>
      </c>
      <c r="AM103" s="64" t="s">
        <v>85</v>
      </c>
      <c r="AN103" s="64">
        <f t="shared" si="57"/>
        <v>15</v>
      </c>
      <c r="AO103" s="64" t="s">
        <v>86</v>
      </c>
      <c r="AP103" s="64">
        <f t="shared" si="58"/>
        <v>15</v>
      </c>
      <c r="AQ103" s="64" t="s">
        <v>87</v>
      </c>
      <c r="AR103" s="64">
        <f t="shared" si="59"/>
        <v>15</v>
      </c>
      <c r="AS103" s="64" t="s">
        <v>88</v>
      </c>
      <c r="AT103" s="64">
        <f t="shared" si="60"/>
        <v>10</v>
      </c>
      <c r="AU103" s="64" t="s">
        <v>89</v>
      </c>
      <c r="AV103" s="64">
        <f t="shared" si="61"/>
        <v>15</v>
      </c>
      <c r="AW103" s="64" t="s">
        <v>90</v>
      </c>
      <c r="AX103" s="64">
        <f t="shared" si="62"/>
        <v>15</v>
      </c>
      <c r="AY103" s="64" t="s">
        <v>91</v>
      </c>
      <c r="AZ103" s="64">
        <f t="shared" si="63"/>
        <v>15</v>
      </c>
      <c r="BA103" s="65">
        <f>SUM(AN103,AP103,AR103,AT103,AV103,AX103,AZ103)</f>
        <v>100</v>
      </c>
      <c r="BB103" s="64" t="str">
        <f>IF(BA103&gt;=96,"Fuerte",IF(AND(BA103&gt;=86, BA103&lt;96),"Moderado",IF(BA103&lt;86,"Débil")))</f>
        <v>Fuerte</v>
      </c>
      <c r="BC103" s="64" t="s">
        <v>92</v>
      </c>
      <c r="BD103" s="64">
        <f>VALUE(IF(OR(AND(BB103="Fuerte",BC103="Fuerte")),"100",IF(OR(AND(BB103="Fuerte",BC103="Moderado"),AND(BB103="Moderado",BC103="Fuerte"),AND(BB103="Moderado",BC103="Moderado")),"50",IF(OR(AND(BB103="Fuerte",BC103="Débil"),AND(BB103="Moderado",BC103="Débil"),AND(BB103="Débil",BC103="Fuerte"),AND(BB103="Débil",BC103="Moderado"),AND(BB103="Débil",BC103="Débil")),"0",))))</f>
        <v>100</v>
      </c>
      <c r="BE103" s="66" t="str">
        <f>IF(BD103=100,"Fuerte",IF(BD103=50,"Moderado",IF(BD103=0,"Débil")))</f>
        <v>Fuerte</v>
      </c>
      <c r="BF103" s="66">
        <f>AVERAGE(BD103:BD103)</f>
        <v>100</v>
      </c>
      <c r="BG103" s="66" t="str">
        <f>IF(BF103=100,"Fuerte",IF(AND(BF103&lt;=99, BF103&gt;=50),"Moderado",IF(BF103&lt;50,"Débil")))</f>
        <v>Fuerte</v>
      </c>
      <c r="BH103" s="41">
        <f>IF(BG103="Fuerte",(J103-2),IF(BG103="Moderado",(J103-1), IF(BG103="Débil",((J103-0)))))</f>
        <v>0</v>
      </c>
      <c r="BI103" s="41" t="str">
        <f>IF(BH103&lt;=0,"Rara vez",IF(BH103=1,"Rara vez",IF(BH103=2,"Improbable",IF(BH103=3,"Posible",IF(BH103=4,"Probable",IF(BH103=5,"Casi Seguro"))))))</f>
        <v>Rara vez</v>
      </c>
      <c r="BJ103" s="246">
        <f>IF(BI103="","",IF(BI103="Rara vez",0.2,IF(BI103="Improbable",0.4,IF(BI103="Posible",0.6,IF(BI103="Probable",0.8,IF(BI103="Casi seguro",1,))))))</f>
        <v>0.2</v>
      </c>
      <c r="BK103" s="41" t="str">
        <f>IFERROR(IF(AG103=5,"Moderado",IF(AG103=10,"Mayor",IF(AG103=20,"Catastrófico",0))),"")</f>
        <v>Mayor</v>
      </c>
      <c r="BL103" s="246">
        <f>IF(AH103="","",IF(AH103="Moderado",0.6,IF(AH103="Mayor",0.8,IF(AH103="Catastrófico",1,))))</f>
        <v>0.8</v>
      </c>
      <c r="BM103" s="41" t="str">
        <f>IF(OR(AND(KBI103="Rara vez",BK103="Moderado"),AND(BI103="Improbable",BK103="Moderado")),"Moderado",IF(OR(AND(BI103="Rara vez",BK103="Mayor"),AND(BI103="Improbable",BK103="Mayor"),AND(BI103="Posible",BK103="Moderado"),AND(BI103="Probable",BK103="Moderado")),"Alta",IF(OR(AND(BI103="Rara vez",BK103="Catastrófico"),AND(BI103="Improbable",BK103="Catastrófico"),AND(BI103="Posible",BK103="Catastrófico"),AND(BI103="Probable",BK103="Catastrófico"),AND(BI103="Casi seguro",BK103="Catastrófico"),AND(BI103="Posible",BK103="Moderado"),AND(BI103="Probable",BK103="Moderado"),AND(BI103="Casi seguro",BK103="Moderado"),AND(BI103="Posible",BK103="Mayor"),AND(BI103="Probable",BK103="Mayor"),AND(BI103="Casi seguro",BK103="Mayor")),"Extremo",)))</f>
        <v>Alta</v>
      </c>
      <c r="BN103" s="66" t="s">
        <v>93</v>
      </c>
      <c r="BO103" s="254" t="s">
        <v>503</v>
      </c>
      <c r="BP103" s="95" t="s">
        <v>504</v>
      </c>
      <c r="BQ103" s="95" t="s">
        <v>504</v>
      </c>
      <c r="BR103" s="95" t="s">
        <v>505</v>
      </c>
      <c r="BS103" s="95" t="s">
        <v>506</v>
      </c>
      <c r="BT103" s="89">
        <v>44991</v>
      </c>
      <c r="BU103" s="89">
        <v>45291</v>
      </c>
      <c r="BV103" s="89">
        <v>4455</v>
      </c>
      <c r="BW103" s="62"/>
      <c r="BX103" s="7"/>
      <c r="BY103" s="7"/>
      <c r="BZ103" s="7"/>
      <c r="CA103" s="7"/>
      <c r="CB103" s="7"/>
      <c r="CC103" s="7"/>
      <c r="CD103" s="7"/>
      <c r="CE103" s="7"/>
      <c r="CF103" s="7"/>
      <c r="CG103" s="7"/>
      <c r="CH103" s="7"/>
      <c r="CI103" s="7"/>
      <c r="CJ103" s="7"/>
      <c r="CK103" s="7"/>
      <c r="CL103" s="7"/>
      <c r="CM103" s="7"/>
      <c r="CN103" s="7"/>
      <c r="CO103" s="7"/>
      <c r="CP103" s="7"/>
      <c r="CQ103" s="7"/>
    </row>
    <row r="104" spans="1:95" ht="105" customHeight="1">
      <c r="A104" s="78">
        <v>25</v>
      </c>
      <c r="B104" s="55" t="s">
        <v>507</v>
      </c>
      <c r="C104" s="55" t="s">
        <v>508</v>
      </c>
      <c r="D104" s="55" t="s">
        <v>509</v>
      </c>
      <c r="E104" s="75" t="s">
        <v>510</v>
      </c>
      <c r="F104" s="75" t="s">
        <v>511</v>
      </c>
      <c r="G104" s="55" t="s">
        <v>512</v>
      </c>
      <c r="H104" s="55" t="s">
        <v>80</v>
      </c>
      <c r="I104" s="76" t="s">
        <v>104</v>
      </c>
      <c r="J104" s="78">
        <v>4</v>
      </c>
      <c r="K104" s="27" t="str">
        <f>IF(J104&lt;=0,"",IF(J104=1,"Rara vez",IF(J104=2,"Improbable",IF(J104=3,"Posible",IF(J104=4,"Probable",IF(J104=5,"Casi Seguro"))))))</f>
        <v>Probable</v>
      </c>
      <c r="L104" s="59">
        <f>IF(K104="","",IF(K104="Rara vez",0.2,IF(K104="Improbable",0.4,IF(K104="Posible",0.6,IF(K104="Probable",0.8,IF(K104="Casi seguro",1,))))))</f>
        <v>0.8</v>
      </c>
      <c r="M104" s="59" t="s">
        <v>82</v>
      </c>
      <c r="N104" s="59" t="s">
        <v>82</v>
      </c>
      <c r="O104" s="59" t="s">
        <v>83</v>
      </c>
      <c r="P104" s="59" t="s">
        <v>83</v>
      </c>
      <c r="Q104" s="59" t="s">
        <v>82</v>
      </c>
      <c r="R104" s="59" t="s">
        <v>82</v>
      </c>
      <c r="S104" s="59" t="s">
        <v>83</v>
      </c>
      <c r="T104" s="59" t="s">
        <v>83</v>
      </c>
      <c r="U104" s="59" t="s">
        <v>83</v>
      </c>
      <c r="V104" s="59" t="s">
        <v>82</v>
      </c>
      <c r="W104" s="59" t="s">
        <v>82</v>
      </c>
      <c r="X104" s="59" t="s">
        <v>82</v>
      </c>
      <c r="Y104" s="59" t="s">
        <v>82</v>
      </c>
      <c r="Z104" s="59" t="s">
        <v>82</v>
      </c>
      <c r="AA104" s="59" t="s">
        <v>83</v>
      </c>
      <c r="AB104" s="59" t="s">
        <v>83</v>
      </c>
      <c r="AC104" s="59" t="s">
        <v>82</v>
      </c>
      <c r="AD104" s="59" t="s">
        <v>83</v>
      </c>
      <c r="AE104" s="59" t="s">
        <v>83</v>
      </c>
      <c r="AF104" s="60">
        <f>IF(AB104="Si","19",COUNTIF(M104:AE105,"si"))</f>
        <v>10</v>
      </c>
      <c r="AG104" s="61">
        <f t="shared" si="43"/>
        <v>10</v>
      </c>
      <c r="AH104" s="27" t="str">
        <f>IF(AG104=5,"Moderado",IF(AG104=10,"Mayor",IF(AG104=20,"Catastrófico",0)))</f>
        <v>Mayor</v>
      </c>
      <c r="AI104" s="59">
        <f>IF(AH104="","",IF(AH104="Moderado",0.6,IF(AH104="Mayor",0.8,IF(AH104="Catastrófico",1,))))</f>
        <v>0.8</v>
      </c>
      <c r="AJ104" s="27" t="str">
        <f>IF(OR(AND(K104="Rara vez",AH104="Moderado"),AND(K104="Improbable",AH104="Moderado")),"Moderado",IF(OR(AND(K104="Rara vez",AH104="Mayor"),AND(K104="Improbable",AH104="Mayor"),AND(K104="Posible",AH104="Moderado"),AND(K104="Probable",AH104="Moderado")),"Alta",IF(OR(AND(K104="Rara vez",AH104="Catastrófico"),AND(K104="Improbable",AH104="Catastrófico"),AND(K104="Posible",AH104="Catastrófico"),AND(K104="Probable",AH104="Catastrófico"),AND(K104="Casi seguro",AH104="Catastrófico"),AND(K104="Posible",AH104="Moderado"),AND(K104="Probable",AH104="Moderado"),AND(K104="Casi seguro",AH104="Moderado"),AND(K104="Posible",AH104="Mayor"),AND(K104="Probable",AH104="Mayor"),AND(K104="Casi seguro",AH104="Mayor")),"Extremo",)))</f>
        <v>Extremo</v>
      </c>
      <c r="AK104" s="80">
        <v>1</v>
      </c>
      <c r="AL104" s="91" t="s">
        <v>513</v>
      </c>
      <c r="AM104" s="82" t="s">
        <v>85</v>
      </c>
      <c r="AN104" s="82">
        <f t="shared" si="57"/>
        <v>15</v>
      </c>
      <c r="AO104" s="82" t="s">
        <v>86</v>
      </c>
      <c r="AP104" s="82">
        <f t="shared" si="58"/>
        <v>15</v>
      </c>
      <c r="AQ104" s="82" t="s">
        <v>87</v>
      </c>
      <c r="AR104" s="82">
        <f t="shared" si="59"/>
        <v>15</v>
      </c>
      <c r="AS104" s="82" t="s">
        <v>114</v>
      </c>
      <c r="AT104" s="82">
        <f t="shared" si="60"/>
        <v>15</v>
      </c>
      <c r="AU104" s="82" t="s">
        <v>89</v>
      </c>
      <c r="AV104" s="82">
        <f t="shared" si="61"/>
        <v>15</v>
      </c>
      <c r="AW104" s="64" t="s">
        <v>90</v>
      </c>
      <c r="AX104" s="82">
        <f t="shared" si="62"/>
        <v>15</v>
      </c>
      <c r="AY104" s="64" t="s">
        <v>91</v>
      </c>
      <c r="AZ104" s="82">
        <f t="shared" si="63"/>
        <v>15</v>
      </c>
      <c r="BA104" s="83">
        <f t="shared" ref="BA104:BA105" si="73">SUM(AN104,AP104,AR104,AT104,AV104,AX104,AZ104)</f>
        <v>105</v>
      </c>
      <c r="BB104" s="82" t="str">
        <f t="shared" ref="BB104:BB105" si="74">IF(BA104&gt;=96,"Fuerte",IF(AND(BA104&gt;=86, BA104&lt;96),"Moderado",IF(BA104&lt;86,"Débil")))</f>
        <v>Fuerte</v>
      </c>
      <c r="BC104" s="82" t="s">
        <v>92</v>
      </c>
      <c r="BD104" s="82">
        <f t="shared" ref="BD104:BD105" si="75">VALUE(IF(OR(AND(BB104="Fuerte",BC104="Fuerte")),"100",IF(OR(AND(BB104="Fuerte",BC104="Moderado"),AND(BB104="Moderado",BC104="Fuerte"),AND(BB104="Moderado",BC104="Moderado")),"50",IF(OR(AND(BB104="Fuerte",BC104="Débil"),AND(BB104="Moderado",BC104="Débil"),AND(BB104="Débil",BC104="Fuerte"),AND(BB104="Débil",BC104="Moderado"),AND(BB104="Débil",BC104="Débil")),"0",))))</f>
        <v>100</v>
      </c>
      <c r="BE104" s="84" t="str">
        <f t="shared" ref="BE104:BE105" si="76">IF(BD104=100,"Fuerte",IF(BD104=50,"Moderado",IF(BD104=0,"Débil")))</f>
        <v>Fuerte</v>
      </c>
      <c r="BF104" s="85">
        <f>AVERAGE(BD104:BD107)</f>
        <v>100</v>
      </c>
      <c r="BG104" s="85" t="str">
        <f>IF(BF104=100,"Fuerte",IF(AND(BF104&lt;=99, BF104&gt;=50),"Moderado",IF(BF104&lt;50,"Débil")))</f>
        <v>Fuerte</v>
      </c>
      <c r="BH104" s="36">
        <f>IF(BG104="Fuerte",(J104-2),IF(BG104="Moderado",(J104-1), IF(BG104="Débil",((J104-0)))))</f>
        <v>2</v>
      </c>
      <c r="BI104" s="36" t="str">
        <f>IF(BH104&lt;=0,"",IF(BH104=1,"Rara vez",IF(BH104=2,"Improbable",IF(BH104=3,"Posible",IF(BH104=4,"Probable",IF(BH104=5,"Casi Seguro"))))))</f>
        <v>Improbable</v>
      </c>
      <c r="BJ104" s="86">
        <f>IF(BI104="","",IF(BI104="Rara vez",0.2,IF(BI104="Improbable",0.4,IF(BI104="Posible",0.6,IF(BI104="Probable",0.8,IF(BI104="Casi seguro",1,))))))</f>
        <v>0.4</v>
      </c>
      <c r="BK104" s="36" t="str">
        <f>IFERROR(IF(AG104=5,"Moderado",IF(AG104=10,"Mayor",IF(AG104=20,"Catastrófico",0))),"")</f>
        <v>Mayor</v>
      </c>
      <c r="BL104" s="86">
        <f>IF(AH104="","",IF(AH104="Moderado",0.6,IF(AH104="Mayor",0.8,IF(AH104="Catastrófico",1,))))</f>
        <v>0.8</v>
      </c>
      <c r="BM104" s="87" t="str">
        <f>IF(OR(AND(KBI104="Rara vez",BK104="Moderado"),AND(BI104="Improbable",BK104="Moderado")),"Moderado",IF(OR(AND(BI104="Rara vez",BK104="Mayor"),AND(BI104="Improbable",BK104="Mayor"),AND(BI104="Posible",BK104="Moderado"),AND(BI104="Probable",BK104="Moderado")),"Alta",IF(OR(AND(BI104="Rara vez",BK104="Catastrófico"),AND(BI104="Improbable",BK104="Catastrófico"),AND(BI104="Posible",BK104="Catastrófico"),AND(BI104="Probable",BK104="Catastrófico"),AND(BI104="Casi seguro",BK104="Catastrófico"),AND(BI104="Posible",BK104="Moderado"),AND(BI104="Probable",BK104="Moderado"),AND(BI104="Casi seguro",BK104="Moderado"),AND(BI104="Posible",BK104="Mayor"),AND(BI104="Probable",BK104="Mayor"),AND(BI104="Casi seguro",BK104="Mayor")),"Extremo",)))</f>
        <v>Alta</v>
      </c>
      <c r="BN104" s="84" t="s">
        <v>93</v>
      </c>
      <c r="BO104" s="107" t="s">
        <v>514</v>
      </c>
      <c r="BP104" s="107" t="s">
        <v>515</v>
      </c>
      <c r="BQ104" s="107" t="s">
        <v>516</v>
      </c>
      <c r="BR104" s="107" t="s">
        <v>517</v>
      </c>
      <c r="BS104" s="107" t="s">
        <v>518</v>
      </c>
      <c r="BT104" s="204" t="s">
        <v>519</v>
      </c>
      <c r="BU104" s="204" t="s">
        <v>520</v>
      </c>
      <c r="BV104" s="19"/>
      <c r="BW104" s="62"/>
      <c r="BX104" s="149"/>
      <c r="BY104" s="149"/>
      <c r="BZ104" s="149"/>
      <c r="CA104" s="149"/>
      <c r="CB104" s="149"/>
      <c r="CC104" s="149"/>
      <c r="CD104" s="149"/>
      <c r="CE104" s="149"/>
      <c r="CF104" s="149"/>
      <c r="CG104" s="149"/>
      <c r="CH104" s="149"/>
      <c r="CI104" s="149"/>
      <c r="CJ104" s="149"/>
      <c r="CK104" s="149"/>
      <c r="CL104" s="149"/>
      <c r="CM104" s="149"/>
      <c r="CN104" s="149"/>
      <c r="CO104" s="149"/>
      <c r="CP104" s="149"/>
      <c r="CQ104" s="149"/>
    </row>
    <row r="105" spans="1:95" ht="133.5" customHeight="1">
      <c r="A105" s="72"/>
      <c r="B105" s="73"/>
      <c r="C105" s="73"/>
      <c r="D105" s="73"/>
      <c r="E105" s="74" t="s">
        <v>521</v>
      </c>
      <c r="F105" s="74"/>
      <c r="G105" s="73"/>
      <c r="H105" s="73"/>
      <c r="I105" s="76" t="s">
        <v>193</v>
      </c>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61">
        <f t="shared" si="43"/>
        <v>5</v>
      </c>
      <c r="AH105" s="72"/>
      <c r="AI105" s="72"/>
      <c r="AJ105" s="72"/>
      <c r="AK105" s="80">
        <v>2</v>
      </c>
      <c r="AL105" s="91" t="s">
        <v>522</v>
      </c>
      <c r="AM105" s="82" t="s">
        <v>85</v>
      </c>
      <c r="AN105" s="82">
        <f t="shared" si="57"/>
        <v>15</v>
      </c>
      <c r="AO105" s="82" t="s">
        <v>86</v>
      </c>
      <c r="AP105" s="82">
        <f t="shared" si="58"/>
        <v>15</v>
      </c>
      <c r="AQ105" s="82" t="s">
        <v>87</v>
      </c>
      <c r="AR105" s="82">
        <f t="shared" si="59"/>
        <v>15</v>
      </c>
      <c r="AS105" s="82" t="s">
        <v>114</v>
      </c>
      <c r="AT105" s="82">
        <f t="shared" si="60"/>
        <v>15</v>
      </c>
      <c r="AU105" s="82" t="s">
        <v>89</v>
      </c>
      <c r="AV105" s="82">
        <f t="shared" si="61"/>
        <v>15</v>
      </c>
      <c r="AW105" s="64" t="s">
        <v>90</v>
      </c>
      <c r="AX105" s="82">
        <f t="shared" si="62"/>
        <v>15</v>
      </c>
      <c r="AY105" s="64" t="s">
        <v>91</v>
      </c>
      <c r="AZ105" s="82">
        <f t="shared" si="63"/>
        <v>15</v>
      </c>
      <c r="BA105" s="83">
        <f t="shared" si="73"/>
        <v>105</v>
      </c>
      <c r="BB105" s="82" t="str">
        <f t="shared" si="74"/>
        <v>Fuerte</v>
      </c>
      <c r="BC105" s="82" t="s">
        <v>92</v>
      </c>
      <c r="BD105" s="82">
        <f t="shared" si="75"/>
        <v>100</v>
      </c>
      <c r="BE105" s="84" t="str">
        <f t="shared" si="76"/>
        <v>Fuerte</v>
      </c>
      <c r="BF105" s="72"/>
      <c r="BG105" s="72"/>
      <c r="BH105" s="72"/>
      <c r="BI105" s="72"/>
      <c r="BJ105" s="72"/>
      <c r="BK105" s="72"/>
      <c r="BL105" s="72"/>
      <c r="BM105" s="72"/>
      <c r="BN105" s="255" t="s">
        <v>93</v>
      </c>
      <c r="BO105" s="107" t="s">
        <v>523</v>
      </c>
      <c r="BP105" s="107" t="s">
        <v>515</v>
      </c>
      <c r="BQ105" s="107" t="s">
        <v>516</v>
      </c>
      <c r="BR105" s="107" t="s">
        <v>517</v>
      </c>
      <c r="BS105" s="107" t="s">
        <v>518</v>
      </c>
      <c r="BT105" s="204" t="s">
        <v>519</v>
      </c>
      <c r="BU105" s="204" t="s">
        <v>520</v>
      </c>
      <c r="BV105" s="62"/>
      <c r="BW105" s="62"/>
      <c r="BX105" s="149"/>
      <c r="BY105" s="149"/>
      <c r="BZ105" s="149"/>
      <c r="CA105" s="149"/>
      <c r="CB105" s="149"/>
      <c r="CC105" s="149"/>
      <c r="CD105" s="149"/>
      <c r="CE105" s="149"/>
      <c r="CF105" s="149"/>
      <c r="CG105" s="149"/>
      <c r="CH105" s="149"/>
      <c r="CI105" s="149"/>
      <c r="CJ105" s="149"/>
      <c r="CK105" s="149"/>
      <c r="CL105" s="149"/>
      <c r="CM105" s="149"/>
      <c r="CN105" s="149"/>
      <c r="CO105" s="149"/>
      <c r="CP105" s="149"/>
      <c r="CQ105" s="149"/>
    </row>
    <row r="106" spans="1:95" ht="15.75" customHeight="1">
      <c r="A106" s="72"/>
      <c r="B106" s="73"/>
      <c r="C106" s="73"/>
      <c r="D106" s="73"/>
      <c r="E106" s="74"/>
      <c r="F106" s="74"/>
      <c r="G106" s="73"/>
      <c r="H106" s="73"/>
      <c r="I106" s="76" t="s">
        <v>194</v>
      </c>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61">
        <f t="shared" si="43"/>
        <v>5</v>
      </c>
      <c r="AH106" s="72"/>
      <c r="AI106" s="72"/>
      <c r="AJ106" s="72"/>
      <c r="AK106" s="80">
        <v>3</v>
      </c>
      <c r="AL106" s="91" t="s">
        <v>135</v>
      </c>
      <c r="AM106" s="82"/>
      <c r="AN106" s="82" t="str">
        <f t="shared" si="57"/>
        <v/>
      </c>
      <c r="AO106" s="82"/>
      <c r="AP106" s="82" t="str">
        <f t="shared" si="58"/>
        <v/>
      </c>
      <c r="AQ106" s="82"/>
      <c r="AR106" s="82" t="str">
        <f t="shared" si="59"/>
        <v/>
      </c>
      <c r="AS106" s="82"/>
      <c r="AT106" s="82" t="str">
        <f t="shared" si="60"/>
        <v/>
      </c>
      <c r="AU106" s="82"/>
      <c r="AV106" s="82" t="str">
        <f t="shared" si="61"/>
        <v/>
      </c>
      <c r="AW106" s="64"/>
      <c r="AX106" s="82" t="str">
        <f t="shared" si="62"/>
        <v/>
      </c>
      <c r="AY106" s="64"/>
      <c r="AZ106" s="82" t="str">
        <f t="shared" si="63"/>
        <v/>
      </c>
      <c r="BA106" s="83"/>
      <c r="BB106" s="82"/>
      <c r="BC106" s="82"/>
      <c r="BD106" s="82"/>
      <c r="BE106" s="84"/>
      <c r="BF106" s="72"/>
      <c r="BG106" s="72"/>
      <c r="BH106" s="72"/>
      <c r="BI106" s="72"/>
      <c r="BJ106" s="72"/>
      <c r="BK106" s="72"/>
      <c r="BL106" s="72"/>
      <c r="BM106" s="72"/>
      <c r="BN106" s="84"/>
      <c r="BO106" s="62"/>
      <c r="BP106" s="62"/>
      <c r="BQ106" s="62"/>
      <c r="BR106" s="62"/>
      <c r="BS106" s="62"/>
      <c r="BT106" s="89"/>
      <c r="BU106" s="89"/>
      <c r="BV106" s="62"/>
      <c r="BW106" s="62"/>
      <c r="BX106" s="149"/>
      <c r="BY106" s="149"/>
      <c r="BZ106" s="149"/>
      <c r="CA106" s="149"/>
      <c r="CB106" s="149"/>
      <c r="CC106" s="149"/>
      <c r="CD106" s="149"/>
      <c r="CE106" s="149"/>
      <c r="CF106" s="149"/>
      <c r="CG106" s="149"/>
      <c r="CH106" s="149"/>
      <c r="CI106" s="149"/>
      <c r="CJ106" s="149"/>
      <c r="CK106" s="149"/>
      <c r="CL106" s="149"/>
      <c r="CM106" s="149"/>
      <c r="CN106" s="149"/>
      <c r="CO106" s="149"/>
      <c r="CP106" s="149"/>
      <c r="CQ106" s="149"/>
    </row>
    <row r="107" spans="1:95" ht="15.75" customHeight="1">
      <c r="A107" s="72"/>
      <c r="B107" s="73"/>
      <c r="C107" s="73"/>
      <c r="D107" s="73"/>
      <c r="E107" s="74"/>
      <c r="F107" s="74"/>
      <c r="G107" s="73"/>
      <c r="H107" s="73"/>
      <c r="I107" s="76" t="s">
        <v>81</v>
      </c>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61">
        <f t="shared" si="43"/>
        <v>5</v>
      </c>
      <c r="AH107" s="72"/>
      <c r="AI107" s="72"/>
      <c r="AJ107" s="72"/>
      <c r="AK107" s="80">
        <v>4</v>
      </c>
      <c r="AL107" s="91" t="s">
        <v>135</v>
      </c>
      <c r="AM107" s="82"/>
      <c r="AN107" s="82" t="str">
        <f t="shared" si="57"/>
        <v/>
      </c>
      <c r="AO107" s="82"/>
      <c r="AP107" s="82" t="str">
        <f t="shared" si="58"/>
        <v/>
      </c>
      <c r="AQ107" s="82"/>
      <c r="AR107" s="82" t="str">
        <f t="shared" si="59"/>
        <v/>
      </c>
      <c r="AS107" s="82"/>
      <c r="AT107" s="82" t="str">
        <f t="shared" si="60"/>
        <v/>
      </c>
      <c r="AU107" s="82"/>
      <c r="AV107" s="82" t="str">
        <f t="shared" si="61"/>
        <v/>
      </c>
      <c r="AW107" s="64"/>
      <c r="AX107" s="82" t="str">
        <f t="shared" si="62"/>
        <v/>
      </c>
      <c r="AY107" s="64"/>
      <c r="AZ107" s="82" t="str">
        <f t="shared" si="63"/>
        <v/>
      </c>
      <c r="BA107" s="83"/>
      <c r="BB107" s="82"/>
      <c r="BC107" s="82"/>
      <c r="BD107" s="82"/>
      <c r="BE107" s="84"/>
      <c r="BF107" s="72"/>
      <c r="BG107" s="72"/>
      <c r="BH107" s="72"/>
      <c r="BI107" s="72"/>
      <c r="BJ107" s="72"/>
      <c r="BK107" s="72"/>
      <c r="BL107" s="72"/>
      <c r="BM107" s="72"/>
      <c r="BN107" s="84"/>
      <c r="BO107" s="62"/>
      <c r="BP107" s="62"/>
      <c r="BQ107" s="62"/>
      <c r="BR107" s="62"/>
      <c r="BS107" s="62"/>
      <c r="BT107" s="89"/>
      <c r="BU107" s="89"/>
      <c r="BV107" s="62"/>
      <c r="BW107" s="62"/>
      <c r="BX107" s="149"/>
      <c r="BY107" s="149"/>
      <c r="BZ107" s="149"/>
      <c r="CA107" s="149"/>
      <c r="CB107" s="149"/>
      <c r="CC107" s="149"/>
      <c r="CD107" s="149"/>
      <c r="CE107" s="149"/>
      <c r="CF107" s="149"/>
      <c r="CG107" s="149"/>
      <c r="CH107" s="149"/>
      <c r="CI107" s="149"/>
      <c r="CJ107" s="149"/>
      <c r="CK107" s="149"/>
      <c r="CL107" s="149"/>
      <c r="CM107" s="149"/>
      <c r="CN107" s="149"/>
      <c r="CO107" s="149"/>
      <c r="CP107" s="149"/>
      <c r="CQ107" s="149"/>
    </row>
    <row r="108" spans="1:95" ht="112.5" customHeight="1">
      <c r="A108" s="256">
        <v>26</v>
      </c>
      <c r="B108" s="123" t="s">
        <v>524</v>
      </c>
      <c r="C108" s="76" t="s">
        <v>525</v>
      </c>
      <c r="D108" s="76" t="s">
        <v>526</v>
      </c>
      <c r="E108" s="76" t="s">
        <v>527</v>
      </c>
      <c r="F108" s="76" t="s">
        <v>527</v>
      </c>
      <c r="G108" s="76" t="s">
        <v>528</v>
      </c>
      <c r="H108" s="76" t="s">
        <v>80</v>
      </c>
      <c r="I108" s="76" t="s">
        <v>104</v>
      </c>
      <c r="J108" s="244">
        <v>2</v>
      </c>
      <c r="K108" s="257" t="str">
        <f>IF(J108&lt;=0,"",IF(J108=1,"Rara vez",IF(J108=2,"Improbable",IF(J108=3,"Posible",IF(J108=4,"Probable",IF(J108=5,"Casi Seguro"))))))</f>
        <v>Improbable</v>
      </c>
      <c r="L108" s="246">
        <f>IF(K108="","",IF(K108="Rara vez",0.2,IF(K108="Improbable",0.4,IF(K108="Posible",0.6,IF(K108="Probable",0.8,IF(K108="Casi seguro",1,))))))</f>
        <v>0.4</v>
      </c>
      <c r="M108" s="246" t="s">
        <v>82</v>
      </c>
      <c r="N108" s="246" t="s">
        <v>82</v>
      </c>
      <c r="O108" s="246" t="s">
        <v>82</v>
      </c>
      <c r="P108" s="246" t="s">
        <v>82</v>
      </c>
      <c r="Q108" s="246" t="s">
        <v>82</v>
      </c>
      <c r="R108" s="246" t="s">
        <v>82</v>
      </c>
      <c r="S108" s="258" t="s">
        <v>82</v>
      </c>
      <c r="T108" s="246" t="s">
        <v>82</v>
      </c>
      <c r="U108" s="246" t="s">
        <v>83</v>
      </c>
      <c r="V108" s="246" t="s">
        <v>82</v>
      </c>
      <c r="W108" s="246" t="s">
        <v>82</v>
      </c>
      <c r="X108" s="246" t="s">
        <v>82</v>
      </c>
      <c r="Y108" s="246" t="s">
        <v>82</v>
      </c>
      <c r="Z108" s="246" t="s">
        <v>82</v>
      </c>
      <c r="AA108" s="246" t="s">
        <v>82</v>
      </c>
      <c r="AB108" s="258" t="s">
        <v>83</v>
      </c>
      <c r="AC108" s="246" t="s">
        <v>82</v>
      </c>
      <c r="AD108" s="246" t="s">
        <v>82</v>
      </c>
      <c r="AE108" s="246" t="s">
        <v>83</v>
      </c>
      <c r="AF108" s="247">
        <f>IF(AB108="Si","19",COUNTIF(M108:AE108,"si"))</f>
        <v>16</v>
      </c>
      <c r="AG108" s="61">
        <f t="shared" si="43"/>
        <v>20</v>
      </c>
      <c r="AH108" s="257" t="str">
        <f>IF(AG108=5,"Moderado",IF(AG108=10,"Mayor",IF(AG108=20,"Catastrófico",0)))</f>
        <v>Catastrófico</v>
      </c>
      <c r="AI108" s="246">
        <f>IF(AH108="","",IF(AH108="Moderado",0.6,IF(AH108="Mayor",0.8,IF(AH108="Catastrófico",1,))))</f>
        <v>1</v>
      </c>
      <c r="AJ108" s="257" t="str">
        <f>IF(OR(AND(K108="Rara vez",AH108="Moderado"),AND(K108="Improbable",AH108="Moderado")),"Moderado",IF(OR(AND(K108="Rara vez",AH108="Mayor"),AND(K108="Improbable",AH108="Mayor"),AND(K108="Posible",AH108="Moderado"),AND(K108="Probable",AH108="Moderado")),"Alta",IF(OR(AND(K108="Rara vez",AH108="Catastrófico"),AND(K108="Improbable",AH108="Catastrófico"),AND(K108="Posible",AH108="Catastrófico"),AND(K108="Probable",AH108="Catastrófico"),AND(K108="Casi seguro",AH108="Catastrófico"),AND(K108="Posible",AH108="Moderado"),AND(K108="Probable",AH108="Moderado"),AND(K108="Casi seguro",AH108="Moderado"),AND(K108="Posible",AH108="Mayor"),AND(K108="Probable",AH108="Mayor"),AND(K108="Casi seguro",AH108="Mayor")),"Extremo",)))</f>
        <v>Extremo</v>
      </c>
      <c r="AK108" s="259">
        <v>1</v>
      </c>
      <c r="AL108" s="260" t="s">
        <v>529</v>
      </c>
      <c r="AM108" s="261" t="s">
        <v>530</v>
      </c>
      <c r="AN108" s="82">
        <f t="shared" si="57"/>
        <v>0</v>
      </c>
      <c r="AO108" s="261" t="s">
        <v>216</v>
      </c>
      <c r="AP108" s="82">
        <f t="shared" si="58"/>
        <v>0</v>
      </c>
      <c r="AQ108" s="82" t="s">
        <v>87</v>
      </c>
      <c r="AR108" s="82">
        <f t="shared" si="59"/>
        <v>15</v>
      </c>
      <c r="AS108" s="261" t="s">
        <v>88</v>
      </c>
      <c r="AT108" s="82">
        <f t="shared" si="60"/>
        <v>10</v>
      </c>
      <c r="AU108" s="82" t="s">
        <v>89</v>
      </c>
      <c r="AV108" s="82">
        <f t="shared" si="61"/>
        <v>15</v>
      </c>
      <c r="AW108" s="64" t="s">
        <v>90</v>
      </c>
      <c r="AX108" s="82">
        <f t="shared" si="62"/>
        <v>15</v>
      </c>
      <c r="AY108" s="64" t="s">
        <v>91</v>
      </c>
      <c r="AZ108" s="82">
        <f t="shared" si="63"/>
        <v>15</v>
      </c>
      <c r="BA108" s="83">
        <f t="shared" ref="BA108" si="77">SUM(AN108,AP108,AR108,AT108,AV108,AX108,AZ108)</f>
        <v>70</v>
      </c>
      <c r="BB108" s="82" t="str">
        <f t="shared" ref="BB108" si="78">IF(BA108&gt;=96,"Fuerte",IF(AND(BA108&gt;=86, BA108&lt;96),"Moderado",IF(BA108&lt;86,"Débil")))</f>
        <v>Débil</v>
      </c>
      <c r="BC108" s="82" t="s">
        <v>92</v>
      </c>
      <c r="BD108" s="82">
        <f t="shared" ref="BD108" si="79">VALUE(IF(OR(AND(BB108="Fuerte",BC108="Fuerte")),"100",IF(OR(AND(BB108="Fuerte",BC108="Moderado"),AND(BB108="Moderado",BC108="Fuerte"),AND(BB108="Moderado",BC108="Moderado")),"50",IF(OR(AND(BB108="Fuerte",BC108="Débil"),AND(BB108="Moderado",BC108="Débil"),AND(BB108="Débil",BC108="Fuerte"),AND(BB108="Débil",BC108="Moderado"),AND(BB108="Débil",BC108="Débil")),"0",))))</f>
        <v>0</v>
      </c>
      <c r="BE108" s="84" t="str">
        <f t="shared" ref="BE108" si="80">IF(BD108=100,"Fuerte",IF(BD108=50,"Moderado",IF(BD108=0,"Débil")))</f>
        <v>Débil</v>
      </c>
      <c r="BF108" s="84">
        <f>AVERAGE(BD108:BD108)</f>
        <v>0</v>
      </c>
      <c r="BG108" s="84" t="str">
        <f>IF(BF108=100,"Fuerte",IF(AND(BF108&lt;=99, BF108&gt;=50),"Moderado",IF(BF108&lt;50,"Débil")))</f>
        <v>Débil</v>
      </c>
      <c r="BH108" s="41">
        <f>IF(BG108="Fuerte",(J108-2),IF(BG108="Moderado",(J108-1), IF(BG108="Débil",((J108-0)))))</f>
        <v>2</v>
      </c>
      <c r="BI108" s="41" t="str">
        <f>IF(BH108&lt;=0,"",IF(BH108=1,"Rara vez",IF(BH108=2,"Improbable",IF(BH108=3,"Posible",IF(BH108=4,"Probable",IF(BH108=5,"Casi Seguro"))))))</f>
        <v>Improbable</v>
      </c>
      <c r="BJ108" s="248">
        <f>IF(BI108="","",IF(BI108="Rara vez",0.2,IF(BI108="Improbable",0.4,IF(BI108="Posible",0.6,IF(BI108="Probable",0.8,IF(BI108="Casi seguro",1,))))))</f>
        <v>0.4</v>
      </c>
      <c r="BK108" s="262" t="str">
        <f>IFERROR(IF(AG108=5,"Moderado",IF(AG108=10,"Mayor",IF(AG108=20,"Catastrófico",0))),"")</f>
        <v>Catastrófico</v>
      </c>
      <c r="BL108" s="248">
        <f>IF(AH108="","",IF(AH108="Moderado",0.6,IF(AH108="Mayor",0.8,IF(AH108="Catastrófico",1,))))</f>
        <v>1</v>
      </c>
      <c r="BM108" s="263" t="str">
        <f>IF(OR(AND(KBI108="Rara vez",BK108="Moderado"),AND(BI108="Improbable",BK108="Moderado")),"Moderado",IF(OR(AND(BI108="Rara vez",BK108="Mayor"),AND(BI108="Improbable",BK108="Mayor"),AND(BI108="Posible",BK108="Moderado"),AND(BI108="Probable",BK108="Moderado")),"Alta",IF(OR(AND(BI108="Rara vez",BK108="Catastrófico"),AND(BI108="Improbable",BK108="Catastrófico"),AND(BI108="Posible",BK108="Catastrófico"),AND(BI108="Probable",BK108="Catastrófico"),AND(BI108="Casi seguro",BK108="Catastrófico"),AND(BI108="Posible",BK108="Moderado"),AND(BI108="Probable",BK108="Moderado"),AND(BI108="Casi seguro",BK108="Moderado"),AND(BI108="Posible",BK108="Mayor"),AND(BI108="Probable",BK108="Mayor"),AND(BI108="Casi seguro",BK108="Mayor")),"Extremo",)))</f>
        <v>Extremo</v>
      </c>
      <c r="BN108" s="84" t="s">
        <v>93</v>
      </c>
      <c r="BO108" s="264" t="s">
        <v>531</v>
      </c>
      <c r="BP108" s="264" t="s">
        <v>532</v>
      </c>
      <c r="BQ108" s="264" t="s">
        <v>378</v>
      </c>
      <c r="BR108" s="264" t="s">
        <v>533</v>
      </c>
      <c r="BS108" s="265"/>
      <c r="BT108" s="266">
        <v>45423</v>
      </c>
      <c r="BU108" s="266">
        <v>45382</v>
      </c>
      <c r="BV108" s="95">
        <v>4607</v>
      </c>
      <c r="BW108" s="80"/>
      <c r="BX108" s="149"/>
      <c r="BY108" s="149"/>
      <c r="BZ108" s="149"/>
      <c r="CA108" s="149"/>
      <c r="CB108" s="149"/>
      <c r="CC108" s="149"/>
      <c r="CD108" s="149"/>
      <c r="CE108" s="149"/>
      <c r="CF108" s="149"/>
      <c r="CG108" s="149"/>
      <c r="CH108" s="149"/>
      <c r="CI108" s="149"/>
      <c r="CJ108" s="149"/>
      <c r="CK108" s="149"/>
      <c r="CL108" s="149"/>
      <c r="CM108" s="149"/>
      <c r="CN108" s="149"/>
      <c r="CO108" s="149"/>
      <c r="CP108" s="149"/>
      <c r="CQ108" s="149"/>
    </row>
    <row r="109" spans="1:95" ht="102" customHeight="1">
      <c r="A109" s="267">
        <v>27</v>
      </c>
      <c r="B109" s="123" t="s">
        <v>524</v>
      </c>
      <c r="C109" s="76" t="s">
        <v>525</v>
      </c>
      <c r="D109" s="76" t="s">
        <v>526</v>
      </c>
      <c r="E109" s="76" t="s">
        <v>534</v>
      </c>
      <c r="F109" s="76" t="s">
        <v>534</v>
      </c>
      <c r="G109" s="76" t="s">
        <v>535</v>
      </c>
      <c r="H109" s="76" t="s">
        <v>80</v>
      </c>
      <c r="I109" s="76" t="s">
        <v>193</v>
      </c>
      <c r="J109" s="244">
        <v>2</v>
      </c>
      <c r="K109" s="257" t="str">
        <f>IF(J109&lt;=0,"",IF(J109=1,"Rara vez",IF(J109=2,"Improbable",IF(J109=3,"Posible",IF(J109=4,"Probable",IF(J109=5,"Casi Seguro"))))))</f>
        <v>Improbable</v>
      </c>
      <c r="L109" s="246">
        <f>IF(K109="","",IF(K109="Rara vez",0.2,IF(K109="Improbable",0.4,IF(K109="Posible",0.6,IF(K109="Probable",0.8,IF(K109="Casi seguro",1,))))))</f>
        <v>0.4</v>
      </c>
      <c r="M109" s="246" t="s">
        <v>82</v>
      </c>
      <c r="N109" s="246" t="s">
        <v>82</v>
      </c>
      <c r="O109" s="246" t="s">
        <v>82</v>
      </c>
      <c r="P109" s="246" t="s">
        <v>82</v>
      </c>
      <c r="Q109" s="246" t="s">
        <v>82</v>
      </c>
      <c r="R109" s="246" t="s">
        <v>82</v>
      </c>
      <c r="S109" s="258" t="s">
        <v>82</v>
      </c>
      <c r="T109" s="246" t="s">
        <v>82</v>
      </c>
      <c r="U109" s="258" t="s">
        <v>82</v>
      </c>
      <c r="V109" s="246" t="s">
        <v>82</v>
      </c>
      <c r="W109" s="246" t="s">
        <v>82</v>
      </c>
      <c r="X109" s="246" t="s">
        <v>82</v>
      </c>
      <c r="Y109" s="246" t="s">
        <v>82</v>
      </c>
      <c r="Z109" s="246" t="s">
        <v>82</v>
      </c>
      <c r="AA109" s="246" t="s">
        <v>82</v>
      </c>
      <c r="AB109" s="246" t="s">
        <v>82</v>
      </c>
      <c r="AC109" s="246" t="s">
        <v>82</v>
      </c>
      <c r="AD109" s="246" t="s">
        <v>82</v>
      </c>
      <c r="AE109" s="246" t="s">
        <v>82</v>
      </c>
      <c r="AF109" s="247" t="str">
        <f>IF(AB109="Si","19",COUNTIF(M109:AE109,"si"))</f>
        <v>19</v>
      </c>
      <c r="AG109" s="61">
        <f t="shared" si="43"/>
        <v>20</v>
      </c>
      <c r="AH109" s="257" t="str">
        <f>IF(AG109=5,"Moderado",IF(AG109=10,"Mayor",IF(AG109=20,"Catastrófico",0)))</f>
        <v>Catastrófico</v>
      </c>
      <c r="AI109" s="246">
        <f>IF(AH109="","",IF(AH109="Leve",0.2,IF(AH109="Menor",0.4,IF(AH109="Moderado",0.6,IF(AH109="Mayor",0.8,IF(AH109="Catastrófico",1,))))))</f>
        <v>1</v>
      </c>
      <c r="AJ109" s="257" t="str">
        <f>IF(OR(AND(K109="Rara vez",AH109="Moderado"),AND(K109="Improbable",AH109="Moderado")),"Moderado",IF(OR(AND(K109="Rara vez",AH109="Mayor"),AND(K109="Improbable",AH109="Mayor"),AND(K109="Posible",AH109="Moderado"),AND(K109="Probable",AH109="Moderado")),"Alta",IF(OR(AND(K109="Rara vez",AH109="Catastrófico"),AND(K109="Improbable",AH109="Catastrófico"),AND(K109="Posible",AH109="Catastrófico"),AND(K109="Probable",AH109="Catastrófico"),AND(K109="Casi seguro",AH109="Catastrófico"),AND(K109="Posible",AH109="Moderado"),AND(K109="Probable",AH109="Moderado"),AND(K109="Casi seguro",AH109="Moderado"),AND(K109="Posible",AH109="Mayor"),AND(K109="Probable",AH109="Mayor"),AND(K109="Casi seguro",AH109="Mayor")),"Extremo",)))</f>
        <v>Extremo</v>
      </c>
      <c r="AK109" s="259">
        <v>1</v>
      </c>
      <c r="AL109" s="260" t="s">
        <v>536</v>
      </c>
      <c r="AM109" s="255" t="s">
        <v>530</v>
      </c>
      <c r="AN109" s="82">
        <f t="shared" si="57"/>
        <v>0</v>
      </c>
      <c r="AO109" s="255" t="s">
        <v>216</v>
      </c>
      <c r="AP109" s="82">
        <f t="shared" si="58"/>
        <v>0</v>
      </c>
      <c r="AQ109" s="84" t="s">
        <v>87</v>
      </c>
      <c r="AR109" s="82">
        <f t="shared" si="59"/>
        <v>15</v>
      </c>
      <c r="AS109" s="255" t="s">
        <v>88</v>
      </c>
      <c r="AT109" s="82">
        <f t="shared" si="60"/>
        <v>10</v>
      </c>
      <c r="AU109" s="84" t="s">
        <v>89</v>
      </c>
      <c r="AV109" s="82">
        <f t="shared" si="61"/>
        <v>15</v>
      </c>
      <c r="AW109" s="66" t="s">
        <v>90</v>
      </c>
      <c r="AX109" s="82">
        <f t="shared" si="62"/>
        <v>15</v>
      </c>
      <c r="AY109" s="66" t="s">
        <v>91</v>
      </c>
      <c r="AZ109" s="82">
        <f t="shared" si="63"/>
        <v>15</v>
      </c>
      <c r="BA109" s="83">
        <f>SUM(AN109,AP109,AR109,AT109,AV109,AX109,AZ109)</f>
        <v>70</v>
      </c>
      <c r="BB109" s="82" t="str">
        <f>IF(BA109&gt;=96,"Fuerte",IF(AND(BA109&gt;=86, BA109&lt;96),"Moderado",IF(BA109&lt;86,"Débil")))</f>
        <v>Débil</v>
      </c>
      <c r="BC109" s="82" t="s">
        <v>92</v>
      </c>
      <c r="BD109" s="82">
        <f>VALUE(IF(OR(AND(BB109="Fuerte",BC109="Fuerte")),"100",IF(OR(AND(BB109="Fuerte",BC109="Moderado"),AND(BB109="Moderado",BC109="Fuerte"),AND(BB109="Moderado",BC109="Moderado")),"50",IF(OR(AND(BB109="Fuerte",BC109="Débil"),AND(BB109="Moderado",BC109="Débil"),AND(BB109="Débil",BC109="Fuerte"),AND(BB109="Débil",BC109="Moderado"),AND(BB109="Débil",BC109="Débil")),"0",))))</f>
        <v>0</v>
      </c>
      <c r="BE109" s="84" t="str">
        <f>IF(BD109=100,"Fuerte",IF(BD109=50,"Moderado",IF(BD109=0,"Débil")))</f>
        <v>Débil</v>
      </c>
      <c r="BF109" s="84">
        <f>AVERAGE(BD109:BD109)</f>
        <v>0</v>
      </c>
      <c r="BG109" s="84" t="str">
        <f>IF(BF109=100,"Fuerte",IF(AND(BF109&lt;=99, BF109&gt;=50),"Moderado",IF(BF109&lt;50,"Débil")))</f>
        <v>Débil</v>
      </c>
      <c r="BH109" s="41">
        <f>IF(BG109="Fuerte",(J109-2),IF(BG109="Moderado",(J109-1), IF(BG109="Débil",((J109-0)))))</f>
        <v>2</v>
      </c>
      <c r="BI109" s="41" t="str">
        <f>IF(BH109&lt;=0,"",IF(BH109=1,"Rara vez",IF(BH109=2,"Improbable",IF(BH109=3,"Posible",IF(BH109=4,"Probable",IF(BH109=5,"Casi Seguro"))))))</f>
        <v>Improbable</v>
      </c>
      <c r="BJ109" s="248">
        <f>IF(BI109="","",IF(BI109="Rara vez",0.2,IF(BI109="Improbable",0.4,IF(BI109="Posible",0.6,IF(BI109="Probable",0.8,IF(BI109="Casi seguro",1,))))))</f>
        <v>0.4</v>
      </c>
      <c r="BK109" s="262" t="str">
        <f>IFERROR(IF(AG109=5,"Moderado",IF(AG109=10,"Mayor",IF(AG109=20,"Catastrófico",0))),"")</f>
        <v>Catastrófico</v>
      </c>
      <c r="BL109" s="248">
        <f>IF(AH109="","",IF(AH109="Moderado",0.6,IF(AH109="Mayor",0.8,IF(AH109="Catastrófico",1,))))</f>
        <v>1</v>
      </c>
      <c r="BM109" s="263" t="str">
        <f>IF(OR(AND(KBI109="Rara vez",BK109="Moderado"),AND(BI109="Improbable",BK109="Moderado")),"Moderado",IF(OR(AND(BI109="Rara vez",BK109="Mayor"),AND(BI109="Improbable",BK109="Mayor"),AND(BI109="Posible",BK109="Moderado"),AND(BI109="Probable",BK109="Moderado")),"Alta",IF(OR(AND(BI109="Rara vez",BK109="Catastrófico"),AND(BI109="Improbable",BK109="Catastrófico"),AND(BI109="Posible",BK109="Catastrófico"),AND(BI109="Probable",BK109="Catastrófico"),AND(BI109="Casi seguro",BK109="Catastrófico"),AND(BI109="Posible",BK109="Moderado"),AND(BI109="Probable",BK109="Moderado"),AND(BI109="Casi seguro",BK109="Moderado"),AND(BI109="Posible",BK109="Mayor"),AND(BI109="Probable",BK109="Mayor"),AND(BI109="Casi seguro",BK109="Mayor")),"Extremo",)))</f>
        <v>Extremo</v>
      </c>
      <c r="BN109" s="255" t="s">
        <v>93</v>
      </c>
      <c r="BO109" s="264" t="s">
        <v>537</v>
      </c>
      <c r="BP109" s="265" t="s">
        <v>538</v>
      </c>
      <c r="BQ109" s="265" t="s">
        <v>539</v>
      </c>
      <c r="BR109" s="264" t="s">
        <v>533</v>
      </c>
      <c r="BS109" s="265"/>
      <c r="BT109" s="266">
        <v>45423</v>
      </c>
      <c r="BU109" s="266">
        <v>45382</v>
      </c>
      <c r="BV109" s="95">
        <v>4608</v>
      </c>
      <c r="BW109" s="80"/>
      <c r="BX109" s="149"/>
      <c r="BY109" s="149"/>
      <c r="BZ109" s="149"/>
      <c r="CA109" s="149"/>
      <c r="CB109" s="149"/>
      <c r="CC109" s="149"/>
      <c r="CD109" s="149"/>
      <c r="CE109" s="149"/>
      <c r="CF109" s="149"/>
      <c r="CG109" s="149"/>
      <c r="CH109" s="149"/>
      <c r="CI109" s="149"/>
      <c r="CJ109" s="149"/>
      <c r="CK109" s="149"/>
      <c r="CL109" s="149"/>
      <c r="CM109" s="149"/>
      <c r="CN109" s="149"/>
      <c r="CO109" s="149"/>
      <c r="CP109" s="149"/>
      <c r="CQ109" s="149"/>
    </row>
    <row r="110" spans="1:95" ht="120.75" customHeight="1">
      <c r="A110" s="268">
        <v>28</v>
      </c>
      <c r="B110" s="123" t="s">
        <v>524</v>
      </c>
      <c r="C110" s="76" t="s">
        <v>525</v>
      </c>
      <c r="D110" s="76" t="s">
        <v>526</v>
      </c>
      <c r="E110" s="92" t="s">
        <v>540</v>
      </c>
      <c r="F110" s="92" t="s">
        <v>541</v>
      </c>
      <c r="G110" s="76" t="s">
        <v>542</v>
      </c>
      <c r="H110" s="76" t="s">
        <v>80</v>
      </c>
      <c r="I110" s="76" t="s">
        <v>193</v>
      </c>
      <c r="J110" s="244">
        <v>3</v>
      </c>
      <c r="K110" s="257" t="str">
        <f>IF(J110&lt;=0,"",IF(J110=1,"Rara vez",IF(J110=2,"Improbable",IF(J110=3,"Posible",IF(J110=4,"Probable",IF(J110=5,"Casi Seguro"))))))</f>
        <v>Posible</v>
      </c>
      <c r="L110" s="246">
        <f>IF(K110="","",IF(K110="Rara vez",0.2,IF(K110="Improbable",0.4,IF(K110="Posible",0.6,IF(K110="Probable",0.8,IF(K110="Casi seguro",1,))))))</f>
        <v>0.6</v>
      </c>
      <c r="M110" s="246" t="s">
        <v>82</v>
      </c>
      <c r="N110" s="246" t="s">
        <v>82</v>
      </c>
      <c r="O110" s="246" t="s">
        <v>82</v>
      </c>
      <c r="P110" s="246" t="s">
        <v>82</v>
      </c>
      <c r="Q110" s="246" t="s">
        <v>82</v>
      </c>
      <c r="R110" s="258" t="s">
        <v>82</v>
      </c>
      <c r="S110" s="258" t="s">
        <v>82</v>
      </c>
      <c r="T110" s="258" t="s">
        <v>82</v>
      </c>
      <c r="U110" s="246" t="s">
        <v>83</v>
      </c>
      <c r="V110" s="246" t="s">
        <v>82</v>
      </c>
      <c r="W110" s="246" t="s">
        <v>82</v>
      </c>
      <c r="X110" s="246" t="s">
        <v>82</v>
      </c>
      <c r="Y110" s="246" t="s">
        <v>82</v>
      </c>
      <c r="Z110" s="246" t="s">
        <v>82</v>
      </c>
      <c r="AA110" s="246" t="s">
        <v>82</v>
      </c>
      <c r="AB110" s="258" t="s">
        <v>83</v>
      </c>
      <c r="AC110" s="246" t="s">
        <v>82</v>
      </c>
      <c r="AD110" s="246" t="s">
        <v>82</v>
      </c>
      <c r="AE110" s="246" t="s">
        <v>83</v>
      </c>
      <c r="AF110" s="247">
        <f>IF(AB110="Si","19",COUNTIF(M110:AE110,"si"))</f>
        <v>16</v>
      </c>
      <c r="AG110" s="61">
        <f t="shared" si="43"/>
        <v>20</v>
      </c>
      <c r="AH110" s="257" t="str">
        <f>IF(AG110=5,"Moderado",IF(AG110=10,"Mayor",IF(AG110=20,"Catastrófico",0)))</f>
        <v>Catastrófico</v>
      </c>
      <c r="AI110" s="246">
        <f>IF(AH110="","",IF(AH110="Leve",0.2,IF(AH110="Menor",0.4,IF(AH110="Moderado",0.6,IF(AH110="Mayor",0.8,IF(AH110="Catastrófico",1,))))))</f>
        <v>1</v>
      </c>
      <c r="AJ110" s="257" t="str">
        <f>IF(OR(AND(K110="Rara vez",AH110="Moderado"),AND(K110="Improbable",AH110="Moderado")),"Moderado",IF(OR(AND(K110="Rara vez",AH110="Mayor"),AND(K110="Improbable",AH110="Mayor"),AND(K110="Posible",AH110="Moderado"),AND(K110="Probable",AH110="Moderado")),"Alta",IF(OR(AND(K110="Rara vez",AH110="Catastrófico"),AND(K110="Improbable",AH110="Catastrófico"),AND(K110="Posible",AH110="Catastrófico"),AND(K110="Probable",AH110="Catastrófico"),AND(K110="Casi seguro",AH110="Catastrófico"),AND(K110="Posible",AH110="Moderado"),AND(K110="Probable",AH110="Moderado"),AND(K110="Casi seguro",AH110="Moderado"),AND(K110="Posible",AH110="Mayor"),AND(K110="Probable",AH110="Mayor"),AND(K110="Casi seguro",AH110="Mayor")),"Extremo",)))</f>
        <v>Extremo</v>
      </c>
      <c r="AK110" s="259">
        <v>1</v>
      </c>
      <c r="AL110" s="260" t="s">
        <v>543</v>
      </c>
      <c r="AM110" s="255" t="s">
        <v>530</v>
      </c>
      <c r="AN110" s="82">
        <f t="shared" si="57"/>
        <v>0</v>
      </c>
      <c r="AO110" s="255" t="s">
        <v>216</v>
      </c>
      <c r="AP110" s="82">
        <f t="shared" si="58"/>
        <v>0</v>
      </c>
      <c r="AQ110" s="84" t="s">
        <v>87</v>
      </c>
      <c r="AR110" s="82">
        <f t="shared" si="59"/>
        <v>15</v>
      </c>
      <c r="AS110" s="84" t="s">
        <v>114</v>
      </c>
      <c r="AT110" s="82">
        <f t="shared" si="60"/>
        <v>15</v>
      </c>
      <c r="AU110" s="84" t="s">
        <v>89</v>
      </c>
      <c r="AV110" s="82">
        <f t="shared" si="61"/>
        <v>15</v>
      </c>
      <c r="AW110" s="66" t="s">
        <v>90</v>
      </c>
      <c r="AX110" s="82">
        <f t="shared" si="62"/>
        <v>15</v>
      </c>
      <c r="AY110" s="66" t="s">
        <v>91</v>
      </c>
      <c r="AZ110" s="82">
        <f t="shared" si="63"/>
        <v>15</v>
      </c>
      <c r="BA110" s="83">
        <f>SUM(AN110,AP110,AR110,AT110,AV110,AX110,AZ110)</f>
        <v>75</v>
      </c>
      <c r="BB110" s="82" t="str">
        <f>IF(BA110&gt;=96,"Fuerte",IF(AND(BA110&gt;=86, BA110&lt;96),"Moderado",IF(BA110&lt;86,"Débil")))</f>
        <v>Débil</v>
      </c>
      <c r="BC110" s="82" t="s">
        <v>92</v>
      </c>
      <c r="BD110" s="82">
        <f>VALUE(IF(OR(AND(BB110="Fuerte",BC110="Fuerte")),"100",IF(OR(AND(BB110="Fuerte",BC110="Moderado"),AND(BB110="Moderado",BC110="Fuerte"),AND(BB110="Moderado",BC110="Moderado")),"50",IF(OR(AND(BB110="Fuerte",BC110="Débil"),AND(BB110="Moderado",BC110="Débil"),AND(BB110="Débil",BC110="Fuerte"),AND(BB110="Débil",BC110="Moderado"),AND(BB110="Débil",BC110="Débil")),"0",))))</f>
        <v>0</v>
      </c>
      <c r="BE110" s="84" t="str">
        <f>IF(BD110=100,"Fuerte",IF(BD110=50,"Moderado",IF(BD110=0,"Débil")))</f>
        <v>Débil</v>
      </c>
      <c r="BF110" s="84">
        <f>AVERAGE(BD110:BD110)</f>
        <v>0</v>
      </c>
      <c r="BG110" s="84" t="str">
        <f>IF(BF110=100,"Fuerte",IF(AND(BF110&lt;=99, BF110&gt;=50),"Moderado",IF(BF110&lt;50,"Débil")))</f>
        <v>Débil</v>
      </c>
      <c r="BH110" s="41">
        <f>IF(BG110="Fuerte",(J110-2),IF(BG110="Moderado",(J110-1), IF(BG110="Débil",((J110-0)))))</f>
        <v>3</v>
      </c>
      <c r="BI110" s="41" t="str">
        <f>IF(BH110&lt;=0,"",IF(BH110=1,"Rara vez",IF(BH110=2,"Improbable",IF(BH110=3,"Posible",IF(BH110=4,"Probable",IF(BH110=5,"Casi Seguro"))))))</f>
        <v>Posible</v>
      </c>
      <c r="BJ110" s="248">
        <f>IF(BI110="","",IF(BI110="Rara vez",0.2,IF(BI110="Improbable",0.4,IF(BI110="Posible",0.6,IF(BI110="Probable",0.8,IF(BI110="Casi seguro",1,))))))</f>
        <v>0.6</v>
      </c>
      <c r="BK110" s="262" t="str">
        <f>IFERROR(IF(AG110=5,"Moderado",IF(AG110=10,"Mayor",IF(AG110=20,"Catastrófico",0))),"")</f>
        <v>Catastrófico</v>
      </c>
      <c r="BL110" s="248">
        <f>IF(AH110="","",IF(AH110="Moderado",0.6,IF(AH110="Mayor",0.8,IF(AH110="Catastrófico",1,))))</f>
        <v>1</v>
      </c>
      <c r="BM110" s="263" t="str">
        <f>IF(OR(AND(KBI110="Rara vez",BK110="Moderado"),AND(BI110="Improbable",BK110="Moderado")),"Moderado",IF(OR(AND(BI110="Rara vez",BK110="Mayor"),AND(BI110="Improbable",BK110="Mayor"),AND(BI110="Posible",BK110="Moderado"),AND(BI110="Probable",BK110="Moderado")),"Alta",IF(OR(AND(BI110="Rara vez",BK110="Catastrófico"),AND(BI110="Improbable",BK110="Catastrófico"),AND(BI110="Posible",BK110="Catastrófico"),AND(BI110="Probable",BK110="Catastrófico"),AND(BI110="Casi seguro",BK110="Catastrófico"),AND(BI110="Posible",BK110="Moderado"),AND(BI110="Probable",BK110="Moderado"),AND(BI110="Casi seguro",BK110="Moderado"),AND(BI110="Posible",BK110="Mayor"),AND(BI110="Probable",BK110="Mayor"),AND(BI110="Casi seguro",BK110="Mayor")),"Extremo",)))</f>
        <v>Extremo</v>
      </c>
      <c r="BN110" s="255" t="s">
        <v>93</v>
      </c>
      <c r="BO110" s="264" t="s">
        <v>544</v>
      </c>
      <c r="BP110" s="264" t="s">
        <v>545</v>
      </c>
      <c r="BQ110" s="264" t="s">
        <v>546</v>
      </c>
      <c r="BR110" s="264" t="s">
        <v>547</v>
      </c>
      <c r="BS110" s="264"/>
      <c r="BT110" s="266">
        <v>45423</v>
      </c>
      <c r="BU110" s="266">
        <v>45382</v>
      </c>
      <c r="BV110" s="95">
        <v>4606</v>
      </c>
      <c r="BW110" s="80"/>
      <c r="BX110" s="149"/>
      <c r="BY110" s="149"/>
      <c r="BZ110" s="149"/>
      <c r="CA110" s="149"/>
      <c r="CB110" s="149"/>
      <c r="CC110" s="149"/>
      <c r="CD110" s="149"/>
      <c r="CE110" s="149"/>
      <c r="CF110" s="149"/>
      <c r="CG110" s="149"/>
      <c r="CH110" s="149"/>
      <c r="CI110" s="149"/>
      <c r="CJ110" s="149"/>
      <c r="CK110" s="149"/>
      <c r="CL110" s="149"/>
      <c r="CM110" s="149"/>
      <c r="CN110" s="149"/>
      <c r="CO110" s="149"/>
      <c r="CP110" s="149"/>
      <c r="CQ110" s="149"/>
    </row>
    <row r="111" spans="1:95" ht="16.5" customHeight="1">
      <c r="A111" s="269"/>
      <c r="B111" s="270" t="s">
        <v>548</v>
      </c>
      <c r="C111" s="269"/>
      <c r="D111" s="269"/>
      <c r="E111" s="269"/>
      <c r="F111" s="269"/>
      <c r="G111" s="149"/>
      <c r="H111" s="271"/>
      <c r="I111" s="271"/>
      <c r="J111" s="149"/>
      <c r="K111" s="149"/>
      <c r="L111" s="149"/>
      <c r="M111" s="149"/>
      <c r="N111" s="149"/>
      <c r="O111" s="149"/>
      <c r="P111" s="149"/>
      <c r="Q111" s="149"/>
      <c r="R111" s="149"/>
      <c r="S111" s="149"/>
      <c r="T111" s="149"/>
      <c r="U111" s="149"/>
      <c r="V111" s="149"/>
      <c r="W111" s="149"/>
      <c r="X111" s="149"/>
      <c r="Y111" s="149"/>
      <c r="Z111" s="149"/>
      <c r="AA111" s="149"/>
      <c r="AB111" s="149"/>
      <c r="AC111" s="149"/>
      <c r="AD111" s="149"/>
      <c r="AE111" s="149"/>
      <c r="AF111" s="149"/>
      <c r="AG111" s="149"/>
      <c r="AH111" s="149"/>
      <c r="AI111" s="149"/>
      <c r="AJ111" s="149"/>
      <c r="AK111" s="149"/>
      <c r="AL111" s="149"/>
      <c r="AM111" s="149"/>
      <c r="AN111" s="149"/>
      <c r="AO111" s="149"/>
      <c r="AP111" s="149"/>
      <c r="AQ111" s="149"/>
      <c r="AR111" s="149"/>
      <c r="AS111" s="149"/>
      <c r="AT111" s="149"/>
      <c r="AU111" s="149"/>
      <c r="AV111" s="149"/>
      <c r="AW111" s="149"/>
      <c r="AX111" s="149"/>
      <c r="AY111" s="149"/>
      <c r="AZ111" s="149"/>
      <c r="BA111" s="149"/>
      <c r="BB111" s="149"/>
      <c r="BC111" s="149"/>
      <c r="BD111" s="149"/>
      <c r="BE111" s="149"/>
      <c r="BF111" s="149"/>
      <c r="BG111" s="149"/>
      <c r="BH111" s="149"/>
      <c r="BI111" s="149"/>
      <c r="BJ111" s="149"/>
      <c r="BK111" s="149"/>
      <c r="BL111" s="149"/>
      <c r="BM111" s="149"/>
      <c r="BN111" s="149"/>
      <c r="BO111" s="149"/>
      <c r="BP111" s="149"/>
      <c r="BQ111" s="149"/>
      <c r="BR111" s="149"/>
      <c r="BS111" s="149"/>
      <c r="BT111" s="149"/>
      <c r="BU111" s="149"/>
      <c r="BV111" s="149"/>
      <c r="BW111" s="149"/>
      <c r="BX111" s="149"/>
      <c r="BY111" s="149"/>
      <c r="BZ111" s="149"/>
      <c r="CA111" s="149"/>
      <c r="CB111" s="149"/>
      <c r="CC111" s="149"/>
      <c r="CD111" s="149"/>
      <c r="CE111" s="149"/>
      <c r="CF111" s="149"/>
      <c r="CG111" s="149"/>
      <c r="CH111" s="149"/>
      <c r="CI111" s="149"/>
      <c r="CJ111" s="149"/>
      <c r="CK111" s="149"/>
      <c r="CL111" s="149"/>
      <c r="CM111" s="149"/>
      <c r="CN111" s="149"/>
      <c r="CO111" s="149"/>
      <c r="CP111" s="149"/>
      <c r="CQ111" s="149"/>
    </row>
    <row r="112" spans="1:95" ht="16.5" customHeight="1">
      <c r="A112" s="269"/>
      <c r="B112" s="272" t="s">
        <v>549</v>
      </c>
      <c r="C112" s="269"/>
      <c r="D112" s="269"/>
      <c r="E112" s="269"/>
      <c r="F112" s="269"/>
      <c r="G112" s="149"/>
      <c r="H112" s="271"/>
      <c r="I112" s="271"/>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c r="AH112" s="149"/>
      <c r="AI112" s="149"/>
      <c r="AJ112" s="149"/>
      <c r="AK112" s="149"/>
      <c r="AL112" s="149"/>
      <c r="AM112" s="149"/>
      <c r="AN112" s="149"/>
      <c r="AO112" s="149"/>
      <c r="AP112" s="149"/>
      <c r="AQ112" s="149"/>
      <c r="AR112" s="149"/>
      <c r="AS112" s="149"/>
      <c r="AT112" s="149"/>
      <c r="AU112" s="149"/>
      <c r="AV112" s="149"/>
      <c r="AW112" s="149"/>
      <c r="AX112" s="149"/>
      <c r="AY112" s="149"/>
      <c r="AZ112" s="149"/>
      <c r="BA112" s="149"/>
      <c r="BB112" s="149"/>
      <c r="BC112" s="149"/>
      <c r="BD112" s="149"/>
      <c r="BE112" s="149"/>
      <c r="BF112" s="149"/>
      <c r="BG112" s="149"/>
      <c r="BH112" s="149"/>
      <c r="BI112" s="149"/>
      <c r="BJ112" s="149"/>
      <c r="BK112" s="149"/>
      <c r="BL112" s="149"/>
      <c r="BM112" s="149"/>
      <c r="BN112" s="149"/>
      <c r="BO112" s="149"/>
      <c r="BP112" s="149"/>
      <c r="BQ112" s="149"/>
      <c r="BR112" s="149"/>
      <c r="BS112" s="149"/>
      <c r="BT112" s="149"/>
      <c r="BU112" s="149"/>
      <c r="BV112" s="149"/>
      <c r="BW112" s="149"/>
      <c r="BX112" s="149"/>
      <c r="BY112" s="149"/>
      <c r="BZ112" s="149"/>
      <c r="CA112" s="149"/>
      <c r="CB112" s="149"/>
      <c r="CC112" s="149"/>
      <c r="CD112" s="149"/>
      <c r="CE112" s="149"/>
      <c r="CF112" s="149"/>
      <c r="CG112" s="149"/>
      <c r="CH112" s="149"/>
      <c r="CI112" s="149"/>
      <c r="CJ112" s="149"/>
      <c r="CK112" s="149"/>
      <c r="CL112" s="149"/>
      <c r="CM112" s="149"/>
      <c r="CN112" s="149"/>
      <c r="CO112" s="149"/>
      <c r="CP112" s="149"/>
      <c r="CQ112" s="149"/>
    </row>
    <row r="113" spans="1:95" ht="16.5" customHeight="1">
      <c r="A113" s="269"/>
      <c r="B113" s="269"/>
      <c r="C113" s="269"/>
      <c r="D113" s="269"/>
      <c r="E113" s="269"/>
      <c r="F113" s="269"/>
      <c r="G113" s="149"/>
      <c r="H113" s="271"/>
      <c r="I113" s="271"/>
      <c r="J113" s="149"/>
      <c r="K113" s="149"/>
      <c r="L113" s="149"/>
      <c r="M113" s="149"/>
      <c r="N113" s="149"/>
      <c r="O113" s="149"/>
      <c r="P113" s="149"/>
      <c r="Q113" s="149"/>
      <c r="R113" s="149"/>
      <c r="S113" s="149"/>
      <c r="T113" s="149"/>
      <c r="U113" s="149"/>
      <c r="V113" s="149"/>
      <c r="W113" s="149"/>
      <c r="X113" s="149"/>
      <c r="Y113" s="149"/>
      <c r="Z113" s="149"/>
      <c r="AA113" s="149"/>
      <c r="AB113" s="149"/>
      <c r="AC113" s="149"/>
      <c r="AD113" s="149"/>
      <c r="AE113" s="149"/>
      <c r="AF113" s="149"/>
      <c r="AG113" s="149"/>
      <c r="AH113" s="149"/>
      <c r="AI113" s="149"/>
      <c r="AJ113" s="149"/>
      <c r="AK113" s="149"/>
      <c r="AL113" s="149"/>
      <c r="AM113" s="149"/>
      <c r="AN113" s="149"/>
      <c r="AO113" s="149"/>
      <c r="AP113" s="149"/>
      <c r="AQ113" s="149"/>
      <c r="AR113" s="149"/>
      <c r="AS113" s="149"/>
      <c r="AT113" s="149"/>
      <c r="AU113" s="149"/>
      <c r="AV113" s="149"/>
      <c r="AW113" s="149"/>
      <c r="AX113" s="149"/>
      <c r="AY113" s="149"/>
      <c r="AZ113" s="149"/>
      <c r="BA113" s="149"/>
      <c r="BB113" s="149"/>
      <c r="BC113" s="149"/>
      <c r="BD113" s="149"/>
      <c r="BE113" s="149"/>
      <c r="BF113" s="149"/>
      <c r="BG113" s="149"/>
      <c r="BH113" s="149"/>
      <c r="BI113" s="149"/>
      <c r="BJ113" s="149"/>
      <c r="BK113" s="149"/>
      <c r="BL113" s="149"/>
      <c r="BM113" s="149"/>
      <c r="BN113" s="149"/>
      <c r="BO113" s="149"/>
      <c r="BP113" s="149"/>
      <c r="BQ113" s="149"/>
      <c r="BR113" s="149"/>
      <c r="BS113" s="149"/>
      <c r="BT113" s="149"/>
      <c r="BU113" s="149"/>
      <c r="BV113" s="149"/>
      <c r="BW113" s="149"/>
      <c r="BX113" s="149"/>
      <c r="BY113" s="149"/>
      <c r="BZ113" s="149"/>
      <c r="CA113" s="149"/>
      <c r="CB113" s="149"/>
      <c r="CC113" s="149"/>
      <c r="CD113" s="149"/>
      <c r="CE113" s="149"/>
      <c r="CF113" s="149"/>
      <c r="CG113" s="149"/>
      <c r="CH113" s="149"/>
      <c r="CI113" s="149"/>
      <c r="CJ113" s="149"/>
      <c r="CK113" s="149"/>
      <c r="CL113" s="149"/>
      <c r="CM113" s="149"/>
      <c r="CN113" s="149"/>
      <c r="CO113" s="149"/>
      <c r="CP113" s="149"/>
      <c r="CQ113" s="149"/>
    </row>
    <row r="114" spans="1:95" ht="16.5" customHeight="1">
      <c r="A114" s="269"/>
      <c r="B114" s="269"/>
      <c r="C114" s="269"/>
      <c r="D114" s="269"/>
      <c r="E114" s="269"/>
      <c r="F114" s="269"/>
      <c r="G114" s="149"/>
      <c r="H114" s="271"/>
      <c r="I114" s="271"/>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c r="AH114" s="149"/>
      <c r="AI114" s="149"/>
      <c r="AJ114" s="149"/>
      <c r="AK114" s="149"/>
      <c r="AL114" s="149"/>
      <c r="AM114" s="149"/>
      <c r="AN114" s="149"/>
      <c r="AO114" s="149"/>
      <c r="AP114" s="149"/>
      <c r="AQ114" s="149"/>
      <c r="AR114" s="149"/>
      <c r="AS114" s="149"/>
      <c r="AT114" s="149"/>
      <c r="AU114" s="149"/>
      <c r="AV114" s="149"/>
      <c r="AW114" s="149"/>
      <c r="AX114" s="149"/>
      <c r="AY114" s="149"/>
      <c r="AZ114" s="149"/>
      <c r="BA114" s="149"/>
      <c r="BB114" s="149"/>
      <c r="BC114" s="149"/>
      <c r="BD114" s="149"/>
      <c r="BE114" s="149"/>
      <c r="BF114" s="149"/>
      <c r="BG114" s="149"/>
      <c r="BH114" s="149"/>
      <c r="BI114" s="149"/>
      <c r="BJ114" s="149"/>
      <c r="BK114" s="149"/>
      <c r="BL114" s="149"/>
      <c r="BM114" s="149"/>
      <c r="BN114" s="149"/>
      <c r="BO114" s="149"/>
      <c r="BP114" s="149"/>
      <c r="BQ114" s="149"/>
      <c r="BR114" s="149"/>
      <c r="BS114" s="149"/>
      <c r="BT114" s="149"/>
      <c r="BU114" s="149"/>
      <c r="BV114" s="149"/>
      <c r="BW114" s="149"/>
      <c r="BX114" s="149"/>
      <c r="BY114" s="149"/>
      <c r="BZ114" s="149"/>
      <c r="CA114" s="149"/>
      <c r="CB114" s="149"/>
      <c r="CC114" s="149"/>
      <c r="CD114" s="149"/>
      <c r="CE114" s="149"/>
      <c r="CF114" s="149"/>
      <c r="CG114" s="149"/>
      <c r="CH114" s="149"/>
      <c r="CI114" s="149"/>
      <c r="CJ114" s="149"/>
      <c r="CK114" s="149"/>
      <c r="CL114" s="149"/>
      <c r="CM114" s="149"/>
      <c r="CN114" s="149"/>
      <c r="CO114" s="149"/>
      <c r="CP114" s="149"/>
      <c r="CQ114" s="149"/>
    </row>
    <row r="115" spans="1:95" ht="16.5" customHeight="1">
      <c r="A115" s="269"/>
      <c r="B115" s="269"/>
      <c r="C115" s="269"/>
      <c r="D115" s="269"/>
      <c r="E115" s="269"/>
      <c r="F115" s="269"/>
      <c r="G115" s="149"/>
      <c r="H115" s="271"/>
      <c r="I115" s="271"/>
      <c r="J115" s="149"/>
      <c r="K115" s="149"/>
      <c r="L115" s="149"/>
      <c r="M115" s="149"/>
      <c r="N115" s="149"/>
      <c r="O115" s="149"/>
      <c r="P115" s="149"/>
      <c r="Q115" s="149"/>
      <c r="R115" s="149"/>
      <c r="S115" s="149"/>
      <c r="T115" s="149"/>
      <c r="U115" s="149"/>
      <c r="V115" s="149"/>
      <c r="W115" s="149"/>
      <c r="X115" s="149"/>
      <c r="Y115" s="149"/>
      <c r="Z115" s="149"/>
      <c r="AA115" s="149"/>
      <c r="AB115" s="149"/>
      <c r="AC115" s="149"/>
      <c r="AD115" s="149"/>
      <c r="AE115" s="149"/>
      <c r="AF115" s="149"/>
      <c r="AG115" s="149"/>
      <c r="AH115" s="149"/>
      <c r="AI115" s="149"/>
      <c r="AJ115" s="149"/>
      <c r="AK115" s="149"/>
      <c r="AL115" s="149"/>
      <c r="AM115" s="149"/>
      <c r="AN115" s="149"/>
      <c r="AO115" s="149"/>
      <c r="AP115" s="149"/>
      <c r="AQ115" s="149"/>
      <c r="AR115" s="149"/>
      <c r="AS115" s="149"/>
      <c r="AT115" s="149"/>
      <c r="AU115" s="149"/>
      <c r="AV115" s="149"/>
      <c r="AW115" s="149"/>
      <c r="AX115" s="149"/>
      <c r="AY115" s="149"/>
      <c r="AZ115" s="149"/>
      <c r="BA115" s="149"/>
      <c r="BB115" s="149"/>
      <c r="BC115" s="149"/>
      <c r="BD115" s="149"/>
      <c r="BE115" s="149"/>
      <c r="BF115" s="149"/>
      <c r="BG115" s="149"/>
      <c r="BH115" s="149"/>
      <c r="BI115" s="149"/>
      <c r="BJ115" s="149"/>
      <c r="BK115" s="149"/>
      <c r="BL115" s="149"/>
      <c r="BM115" s="149"/>
      <c r="BN115" s="149"/>
      <c r="BO115" s="149"/>
      <c r="BP115" s="149"/>
      <c r="BQ115" s="149"/>
      <c r="BR115" s="149"/>
      <c r="BS115" s="149"/>
      <c r="BT115" s="149"/>
      <c r="BU115" s="149"/>
      <c r="BV115" s="149"/>
      <c r="BW115" s="149"/>
      <c r="BX115" s="149"/>
      <c r="BY115" s="149"/>
      <c r="BZ115" s="149"/>
      <c r="CA115" s="149"/>
      <c r="CB115" s="149"/>
      <c r="CC115" s="149"/>
      <c r="CD115" s="149"/>
      <c r="CE115" s="149"/>
      <c r="CF115" s="149"/>
      <c r="CG115" s="149"/>
      <c r="CH115" s="149"/>
      <c r="CI115" s="149"/>
      <c r="CJ115" s="149"/>
      <c r="CK115" s="149"/>
      <c r="CL115" s="149"/>
      <c r="CM115" s="149"/>
      <c r="CN115" s="149"/>
      <c r="CO115" s="149"/>
      <c r="CP115" s="149"/>
      <c r="CQ115" s="149"/>
    </row>
    <row r="116" spans="1:95" ht="16.5" customHeight="1">
      <c r="A116" s="269"/>
      <c r="B116" s="269"/>
      <c r="C116" s="269"/>
      <c r="D116" s="269"/>
      <c r="E116" s="269"/>
      <c r="F116" s="269"/>
      <c r="G116" s="149"/>
      <c r="H116" s="271"/>
      <c r="I116" s="271"/>
      <c r="J116" s="149"/>
      <c r="K116" s="149"/>
      <c r="L116" s="149"/>
      <c r="M116" s="149"/>
      <c r="N116" s="149"/>
      <c r="O116" s="149"/>
      <c r="P116" s="149"/>
      <c r="Q116" s="149"/>
      <c r="R116" s="149"/>
      <c r="S116" s="149"/>
      <c r="T116" s="149"/>
      <c r="U116" s="149"/>
      <c r="V116" s="149"/>
      <c r="W116" s="149"/>
      <c r="X116" s="149"/>
      <c r="Y116" s="149"/>
      <c r="Z116" s="149"/>
      <c r="AA116" s="149"/>
      <c r="AB116" s="149"/>
      <c r="AC116" s="149"/>
      <c r="AD116" s="149"/>
      <c r="AE116" s="149"/>
      <c r="AF116" s="149"/>
      <c r="AG116" s="149"/>
      <c r="AH116" s="149"/>
      <c r="AI116" s="149"/>
      <c r="AJ116" s="149"/>
      <c r="AK116" s="149"/>
      <c r="AL116" s="149"/>
      <c r="AM116" s="149"/>
      <c r="AN116" s="149"/>
      <c r="AO116" s="149"/>
      <c r="AP116" s="149"/>
      <c r="AQ116" s="149"/>
      <c r="AR116" s="149"/>
      <c r="AS116" s="149"/>
      <c r="AT116" s="149"/>
      <c r="AU116" s="149"/>
      <c r="AV116" s="149"/>
      <c r="AW116" s="149"/>
      <c r="AX116" s="149"/>
      <c r="AY116" s="149"/>
      <c r="AZ116" s="149"/>
      <c r="BA116" s="149"/>
      <c r="BB116" s="149"/>
      <c r="BC116" s="149"/>
      <c r="BD116" s="149"/>
      <c r="BE116" s="149"/>
      <c r="BF116" s="149"/>
      <c r="BG116" s="149"/>
      <c r="BH116" s="149"/>
      <c r="BI116" s="149"/>
      <c r="BJ116" s="149"/>
      <c r="BK116" s="149"/>
      <c r="BL116" s="149"/>
      <c r="BM116" s="149"/>
      <c r="BN116" s="149"/>
      <c r="BO116" s="149"/>
      <c r="BP116" s="149"/>
      <c r="BQ116" s="149"/>
      <c r="BR116" s="149"/>
      <c r="BS116" s="149"/>
      <c r="BT116" s="149"/>
      <c r="BU116" s="149"/>
      <c r="BV116" s="149"/>
      <c r="BW116" s="149"/>
      <c r="BX116" s="149"/>
      <c r="BY116" s="149"/>
      <c r="BZ116" s="149"/>
      <c r="CA116" s="149"/>
      <c r="CB116" s="149"/>
      <c r="CC116" s="149"/>
      <c r="CD116" s="149"/>
      <c r="CE116" s="149"/>
      <c r="CF116" s="149"/>
      <c r="CG116" s="149"/>
      <c r="CH116" s="149"/>
      <c r="CI116" s="149"/>
      <c r="CJ116" s="149"/>
      <c r="CK116" s="149"/>
      <c r="CL116" s="149"/>
      <c r="CM116" s="149"/>
      <c r="CN116" s="149"/>
      <c r="CO116" s="149"/>
      <c r="CP116" s="149"/>
      <c r="CQ116" s="149"/>
    </row>
    <row r="117" spans="1:95" ht="16.5" customHeight="1">
      <c r="A117" s="269"/>
      <c r="B117" s="269"/>
      <c r="C117" s="269"/>
      <c r="D117" s="269"/>
      <c r="E117" s="269"/>
      <c r="F117" s="269"/>
      <c r="G117" s="149"/>
      <c r="H117" s="271"/>
      <c r="I117" s="271"/>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c r="AH117" s="149"/>
      <c r="AI117" s="149"/>
      <c r="AJ117" s="149"/>
      <c r="AK117" s="149"/>
      <c r="AL117" s="149"/>
      <c r="AM117" s="149"/>
      <c r="AN117" s="149"/>
      <c r="AO117" s="149"/>
      <c r="AP117" s="149"/>
      <c r="AQ117" s="149"/>
      <c r="AR117" s="149"/>
      <c r="AS117" s="149"/>
      <c r="AT117" s="149"/>
      <c r="AU117" s="149"/>
      <c r="AV117" s="149"/>
      <c r="AW117" s="149"/>
      <c r="AX117" s="149"/>
      <c r="AY117" s="149"/>
      <c r="AZ117" s="149"/>
      <c r="BA117" s="149"/>
      <c r="BB117" s="149"/>
      <c r="BC117" s="149"/>
      <c r="BD117" s="149"/>
      <c r="BE117" s="149"/>
      <c r="BF117" s="149"/>
      <c r="BG117" s="149"/>
      <c r="BH117" s="149"/>
      <c r="BI117" s="149"/>
      <c r="BJ117" s="149"/>
      <c r="BK117" s="149"/>
      <c r="BL117" s="149"/>
      <c r="BM117" s="149"/>
      <c r="BN117" s="149"/>
      <c r="BO117" s="149"/>
      <c r="BP117" s="149"/>
      <c r="BQ117" s="149"/>
      <c r="BR117" s="149"/>
      <c r="BS117" s="149"/>
      <c r="BT117" s="149"/>
      <c r="BU117" s="149"/>
      <c r="BV117" s="149"/>
      <c r="BW117" s="149"/>
      <c r="BX117" s="149"/>
      <c r="BY117" s="149"/>
      <c r="BZ117" s="149"/>
      <c r="CA117" s="149"/>
      <c r="CB117" s="149"/>
      <c r="CC117" s="149"/>
      <c r="CD117" s="149"/>
      <c r="CE117" s="149"/>
      <c r="CF117" s="149"/>
      <c r="CG117" s="149"/>
      <c r="CH117" s="149"/>
      <c r="CI117" s="149"/>
      <c r="CJ117" s="149"/>
      <c r="CK117" s="149"/>
      <c r="CL117" s="149"/>
      <c r="CM117" s="149"/>
      <c r="CN117" s="149"/>
      <c r="CO117" s="149"/>
      <c r="CP117" s="149"/>
      <c r="CQ117" s="149"/>
    </row>
    <row r="118" spans="1:95" ht="16.5" customHeight="1">
      <c r="A118" s="269"/>
      <c r="B118" s="269"/>
      <c r="C118" s="269"/>
      <c r="D118" s="269"/>
      <c r="E118" s="269"/>
      <c r="F118" s="269"/>
      <c r="G118" s="149"/>
      <c r="H118" s="271"/>
      <c r="I118" s="271"/>
      <c r="J118" s="149"/>
      <c r="K118" s="149"/>
      <c r="L118" s="149"/>
      <c r="M118" s="149"/>
      <c r="N118" s="149"/>
      <c r="O118" s="149"/>
      <c r="P118" s="149"/>
      <c r="Q118" s="149"/>
      <c r="R118" s="149"/>
      <c r="S118" s="149"/>
      <c r="T118" s="149"/>
      <c r="U118" s="149"/>
      <c r="V118" s="149"/>
      <c r="W118" s="149"/>
      <c r="X118" s="149"/>
      <c r="Y118" s="149"/>
      <c r="Z118" s="149"/>
      <c r="AA118" s="149"/>
      <c r="AB118" s="149"/>
      <c r="AC118" s="149"/>
      <c r="AD118" s="149"/>
      <c r="AE118" s="149"/>
      <c r="AF118" s="149"/>
      <c r="AG118" s="149"/>
      <c r="AH118" s="149"/>
      <c r="AI118" s="149"/>
      <c r="AJ118" s="149"/>
      <c r="AK118" s="149"/>
      <c r="AL118" s="149"/>
      <c r="AM118" s="149"/>
      <c r="AN118" s="149"/>
      <c r="AO118" s="149"/>
      <c r="AP118" s="149"/>
      <c r="AQ118" s="149"/>
      <c r="AR118" s="149"/>
      <c r="AS118" s="149"/>
      <c r="AT118" s="149"/>
      <c r="AU118" s="149"/>
      <c r="AV118" s="149"/>
      <c r="AW118" s="149"/>
      <c r="AX118" s="149"/>
      <c r="AY118" s="149"/>
      <c r="AZ118" s="149"/>
      <c r="BA118" s="149"/>
      <c r="BB118" s="149"/>
      <c r="BC118" s="149"/>
      <c r="BD118" s="149"/>
      <c r="BE118" s="149"/>
      <c r="BF118" s="149"/>
      <c r="BG118" s="149"/>
      <c r="BH118" s="149"/>
      <c r="BI118" s="149"/>
      <c r="BJ118" s="149"/>
      <c r="BK118" s="149"/>
      <c r="BL118" s="149"/>
      <c r="BM118" s="149"/>
      <c r="BN118" s="149"/>
      <c r="BO118" s="149"/>
      <c r="BP118" s="149"/>
      <c r="BQ118" s="149"/>
      <c r="BR118" s="149"/>
      <c r="BS118" s="149"/>
      <c r="BT118" s="149"/>
      <c r="BU118" s="149"/>
      <c r="BV118" s="149"/>
      <c r="BW118" s="149"/>
      <c r="BX118" s="149"/>
      <c r="BY118" s="149"/>
      <c r="BZ118" s="149"/>
      <c r="CA118" s="149"/>
      <c r="CB118" s="149"/>
      <c r="CC118" s="149"/>
      <c r="CD118" s="149"/>
      <c r="CE118" s="149"/>
      <c r="CF118" s="149"/>
      <c r="CG118" s="149"/>
      <c r="CH118" s="149"/>
      <c r="CI118" s="149"/>
      <c r="CJ118" s="149"/>
      <c r="CK118" s="149"/>
      <c r="CL118" s="149"/>
      <c r="CM118" s="149"/>
      <c r="CN118" s="149"/>
      <c r="CO118" s="149"/>
      <c r="CP118" s="149"/>
      <c r="CQ118" s="149"/>
    </row>
    <row r="119" spans="1:95" ht="16.5" customHeight="1">
      <c r="A119" s="269"/>
      <c r="B119" s="269"/>
      <c r="C119" s="269"/>
      <c r="D119" s="269"/>
      <c r="E119" s="269"/>
      <c r="F119" s="269"/>
      <c r="G119" s="149"/>
      <c r="H119" s="271"/>
      <c r="I119" s="271"/>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c r="AH119" s="149"/>
      <c r="AI119" s="149"/>
      <c r="AJ119" s="149"/>
      <c r="AK119" s="149"/>
      <c r="AL119" s="149"/>
      <c r="AM119" s="149"/>
      <c r="AN119" s="149"/>
      <c r="AO119" s="149"/>
      <c r="AP119" s="149"/>
      <c r="AQ119" s="149"/>
      <c r="AR119" s="149"/>
      <c r="AS119" s="149"/>
      <c r="AT119" s="149"/>
      <c r="AU119" s="149"/>
      <c r="AV119" s="149"/>
      <c r="AW119" s="149"/>
      <c r="AX119" s="149"/>
      <c r="AY119" s="149"/>
      <c r="AZ119" s="149"/>
      <c r="BA119" s="149"/>
      <c r="BB119" s="149"/>
      <c r="BC119" s="149"/>
      <c r="BD119" s="149"/>
      <c r="BE119" s="149"/>
      <c r="BF119" s="149"/>
      <c r="BG119" s="149"/>
      <c r="BH119" s="149"/>
      <c r="BI119" s="149"/>
      <c r="BJ119" s="149"/>
      <c r="BK119" s="149"/>
      <c r="BL119" s="149"/>
      <c r="BM119" s="149"/>
      <c r="BN119" s="149"/>
      <c r="BO119" s="149"/>
      <c r="BP119" s="149"/>
      <c r="BQ119" s="149"/>
      <c r="BR119" s="149"/>
      <c r="BS119" s="149"/>
      <c r="BT119" s="149"/>
      <c r="BU119" s="149"/>
      <c r="BV119" s="149"/>
      <c r="BW119" s="149"/>
      <c r="BX119" s="149"/>
      <c r="BY119" s="149"/>
      <c r="BZ119" s="149"/>
      <c r="CA119" s="149"/>
      <c r="CB119" s="149"/>
      <c r="CC119" s="149"/>
      <c r="CD119" s="149"/>
      <c r="CE119" s="149"/>
      <c r="CF119" s="149"/>
      <c r="CG119" s="149"/>
      <c r="CH119" s="149"/>
      <c r="CI119" s="149"/>
      <c r="CJ119" s="149"/>
      <c r="CK119" s="149"/>
      <c r="CL119" s="149"/>
      <c r="CM119" s="149"/>
      <c r="CN119" s="149"/>
      <c r="CO119" s="149"/>
      <c r="CP119" s="149"/>
      <c r="CQ119" s="149"/>
    </row>
    <row r="120" spans="1:95" ht="16.5" customHeight="1">
      <c r="A120" s="269"/>
      <c r="B120" s="269"/>
      <c r="C120" s="269"/>
      <c r="D120" s="269"/>
      <c r="E120" s="269"/>
      <c r="F120" s="269"/>
      <c r="G120" s="149"/>
      <c r="H120" s="271"/>
      <c r="I120" s="271"/>
      <c r="J120" s="149"/>
      <c r="K120" s="149"/>
      <c r="L120" s="149"/>
      <c r="M120" s="149"/>
      <c r="N120" s="149"/>
      <c r="O120" s="149"/>
      <c r="P120" s="149"/>
      <c r="Q120" s="149"/>
      <c r="R120" s="149"/>
      <c r="S120" s="149"/>
      <c r="T120" s="149"/>
      <c r="U120" s="149"/>
      <c r="V120" s="149"/>
      <c r="W120" s="149"/>
      <c r="X120" s="149"/>
      <c r="Y120" s="149"/>
      <c r="Z120" s="149"/>
      <c r="AA120" s="149"/>
      <c r="AB120" s="149"/>
      <c r="AC120" s="149"/>
      <c r="AD120" s="149"/>
      <c r="AE120" s="149"/>
      <c r="AF120" s="149"/>
      <c r="AG120" s="149"/>
      <c r="AH120" s="149"/>
      <c r="AI120" s="149"/>
      <c r="AJ120" s="149"/>
      <c r="AK120" s="149"/>
      <c r="AL120" s="149"/>
      <c r="AM120" s="149"/>
      <c r="AN120" s="149"/>
      <c r="AO120" s="149"/>
      <c r="AP120" s="149"/>
      <c r="AQ120" s="149"/>
      <c r="AR120" s="149"/>
      <c r="AS120" s="149"/>
      <c r="AT120" s="149"/>
      <c r="AU120" s="149"/>
      <c r="AV120" s="149"/>
      <c r="AW120" s="149"/>
      <c r="AX120" s="149"/>
      <c r="AY120" s="149"/>
      <c r="AZ120" s="149"/>
      <c r="BA120" s="149"/>
      <c r="BB120" s="149"/>
      <c r="BC120" s="149"/>
      <c r="BD120" s="149"/>
      <c r="BE120" s="149"/>
      <c r="BF120" s="149"/>
      <c r="BG120" s="149"/>
      <c r="BH120" s="149"/>
      <c r="BI120" s="149"/>
      <c r="BJ120" s="149"/>
      <c r="BK120" s="149"/>
      <c r="BL120" s="149"/>
      <c r="BM120" s="149"/>
      <c r="BN120" s="149"/>
      <c r="BO120" s="149"/>
      <c r="BP120" s="149"/>
      <c r="BQ120" s="149"/>
      <c r="BR120" s="149"/>
      <c r="BS120" s="149"/>
      <c r="BT120" s="149"/>
      <c r="BU120" s="149"/>
      <c r="BV120" s="149"/>
      <c r="BW120" s="149"/>
      <c r="BX120" s="149"/>
      <c r="BY120" s="149"/>
      <c r="BZ120" s="149"/>
      <c r="CA120" s="149"/>
      <c r="CB120" s="149"/>
      <c r="CC120" s="149"/>
      <c r="CD120" s="149"/>
      <c r="CE120" s="149"/>
      <c r="CF120" s="149"/>
      <c r="CG120" s="149"/>
      <c r="CH120" s="149"/>
      <c r="CI120" s="149"/>
      <c r="CJ120" s="149"/>
      <c r="CK120" s="149"/>
      <c r="CL120" s="149"/>
      <c r="CM120" s="149"/>
      <c r="CN120" s="149"/>
      <c r="CO120" s="149"/>
      <c r="CP120" s="149"/>
      <c r="CQ120" s="149"/>
    </row>
    <row r="121" spans="1:95" ht="16.5" customHeight="1">
      <c r="A121" s="269"/>
      <c r="B121" s="269"/>
      <c r="C121" s="269"/>
      <c r="D121" s="269"/>
      <c r="E121" s="269"/>
      <c r="F121" s="269"/>
      <c r="G121" s="149"/>
      <c r="H121" s="271"/>
      <c r="I121" s="271"/>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c r="AH121" s="149"/>
      <c r="AI121" s="149"/>
      <c r="AJ121" s="149"/>
      <c r="AK121" s="149"/>
      <c r="AL121" s="149"/>
      <c r="AM121" s="149"/>
      <c r="AN121" s="149"/>
      <c r="AO121" s="149"/>
      <c r="AP121" s="149"/>
      <c r="AQ121" s="149"/>
      <c r="AR121" s="149"/>
      <c r="AS121" s="149"/>
      <c r="AT121" s="149"/>
      <c r="AU121" s="149"/>
      <c r="AV121" s="149"/>
      <c r="AW121" s="149"/>
      <c r="AX121" s="149"/>
      <c r="AY121" s="149"/>
      <c r="AZ121" s="149"/>
      <c r="BA121" s="149"/>
      <c r="BB121" s="149"/>
      <c r="BC121" s="149"/>
      <c r="BD121" s="149"/>
      <c r="BE121" s="149"/>
      <c r="BF121" s="149"/>
      <c r="BG121" s="149"/>
      <c r="BH121" s="149"/>
      <c r="BI121" s="149"/>
      <c r="BJ121" s="149"/>
      <c r="BK121" s="149"/>
      <c r="BL121" s="149"/>
      <c r="BM121" s="149"/>
      <c r="BN121" s="149"/>
      <c r="BO121" s="149"/>
      <c r="BP121" s="149"/>
      <c r="BQ121" s="149"/>
      <c r="BR121" s="149"/>
      <c r="BS121" s="149"/>
      <c r="BT121" s="149"/>
      <c r="BU121" s="149"/>
      <c r="BV121" s="149"/>
      <c r="BW121" s="149"/>
      <c r="BX121" s="149"/>
      <c r="BY121" s="149"/>
      <c r="BZ121" s="149"/>
      <c r="CA121" s="149"/>
      <c r="CB121" s="149"/>
      <c r="CC121" s="149"/>
      <c r="CD121" s="149"/>
      <c r="CE121" s="149"/>
      <c r="CF121" s="149"/>
      <c r="CG121" s="149"/>
      <c r="CH121" s="149"/>
      <c r="CI121" s="149"/>
      <c r="CJ121" s="149"/>
      <c r="CK121" s="149"/>
      <c r="CL121" s="149"/>
      <c r="CM121" s="149"/>
      <c r="CN121" s="149"/>
      <c r="CO121" s="149"/>
      <c r="CP121" s="149"/>
      <c r="CQ121" s="149"/>
    </row>
    <row r="122" spans="1:95" ht="16.5" customHeight="1">
      <c r="A122" s="269"/>
      <c r="B122" s="269"/>
      <c r="C122" s="269"/>
      <c r="D122" s="269"/>
      <c r="E122" s="269"/>
      <c r="F122" s="269"/>
      <c r="G122" s="149"/>
      <c r="H122" s="271"/>
      <c r="I122" s="271"/>
      <c r="J122" s="149"/>
      <c r="K122" s="149"/>
      <c r="L122" s="149"/>
      <c r="M122" s="149"/>
      <c r="N122" s="149"/>
      <c r="O122" s="149"/>
      <c r="P122" s="149"/>
      <c r="Q122" s="149"/>
      <c r="R122" s="149"/>
      <c r="S122" s="149"/>
      <c r="T122" s="149"/>
      <c r="U122" s="149"/>
      <c r="V122" s="149"/>
      <c r="W122" s="149"/>
      <c r="X122" s="149"/>
      <c r="Y122" s="149"/>
      <c r="Z122" s="149"/>
      <c r="AA122" s="149"/>
      <c r="AB122" s="149"/>
      <c r="AC122" s="149"/>
      <c r="AD122" s="149"/>
      <c r="AE122" s="149"/>
      <c r="AF122" s="149"/>
      <c r="AG122" s="149"/>
      <c r="AH122" s="149"/>
      <c r="AI122" s="149"/>
      <c r="AJ122" s="149"/>
      <c r="AK122" s="149"/>
      <c r="AL122" s="149"/>
      <c r="AM122" s="149"/>
      <c r="AN122" s="149"/>
      <c r="AO122" s="149"/>
      <c r="AP122" s="149"/>
      <c r="AQ122" s="149"/>
      <c r="AR122" s="149"/>
      <c r="AS122" s="149"/>
      <c r="AT122" s="149"/>
      <c r="AU122" s="149"/>
      <c r="AV122" s="149"/>
      <c r="AW122" s="149"/>
      <c r="AX122" s="149"/>
      <c r="AY122" s="149"/>
      <c r="AZ122" s="149"/>
      <c r="BA122" s="149"/>
      <c r="BB122" s="149"/>
      <c r="BC122" s="149"/>
      <c r="BD122" s="149"/>
      <c r="BE122" s="149"/>
      <c r="BF122" s="149"/>
      <c r="BG122" s="149"/>
      <c r="BH122" s="149"/>
      <c r="BI122" s="149"/>
      <c r="BJ122" s="149"/>
      <c r="BK122" s="149"/>
      <c r="BL122" s="149"/>
      <c r="BM122" s="149"/>
      <c r="BN122" s="149"/>
      <c r="BO122" s="149"/>
      <c r="BP122" s="149"/>
      <c r="BQ122" s="149"/>
      <c r="BR122" s="149"/>
      <c r="BS122" s="149"/>
      <c r="BT122" s="149"/>
      <c r="BU122" s="149"/>
      <c r="BV122" s="149"/>
      <c r="BW122" s="149"/>
      <c r="BX122" s="149"/>
      <c r="BY122" s="149"/>
      <c r="BZ122" s="149"/>
      <c r="CA122" s="149"/>
      <c r="CB122" s="149"/>
      <c r="CC122" s="149"/>
      <c r="CD122" s="149"/>
      <c r="CE122" s="149"/>
      <c r="CF122" s="149"/>
      <c r="CG122" s="149"/>
      <c r="CH122" s="149"/>
      <c r="CI122" s="149"/>
      <c r="CJ122" s="149"/>
      <c r="CK122" s="149"/>
      <c r="CL122" s="149"/>
      <c r="CM122" s="149"/>
      <c r="CN122" s="149"/>
      <c r="CO122" s="149"/>
      <c r="CP122" s="149"/>
      <c r="CQ122" s="149"/>
    </row>
    <row r="123" spans="1:95" ht="16.5" customHeight="1">
      <c r="A123" s="269"/>
      <c r="B123" s="269"/>
      <c r="C123" s="269"/>
      <c r="D123" s="269"/>
      <c r="E123" s="269"/>
      <c r="F123" s="269"/>
      <c r="G123" s="149"/>
      <c r="H123" s="271"/>
      <c r="I123" s="271"/>
      <c r="J123" s="149"/>
      <c r="K123" s="149"/>
      <c r="L123" s="149"/>
      <c r="M123" s="149"/>
      <c r="N123" s="149"/>
      <c r="O123" s="149"/>
      <c r="P123" s="149"/>
      <c r="Q123" s="149"/>
      <c r="R123" s="149"/>
      <c r="S123" s="149"/>
      <c r="T123" s="149"/>
      <c r="U123" s="149"/>
      <c r="V123" s="149"/>
      <c r="W123" s="149"/>
      <c r="X123" s="149"/>
      <c r="Y123" s="149"/>
      <c r="Z123" s="149"/>
      <c r="AA123" s="149"/>
      <c r="AB123" s="149"/>
      <c r="AC123" s="149"/>
      <c r="AD123" s="149"/>
      <c r="AE123" s="149"/>
      <c r="AF123" s="149"/>
      <c r="AG123" s="149"/>
      <c r="AH123" s="149"/>
      <c r="AI123" s="149"/>
      <c r="AJ123" s="149"/>
      <c r="AK123" s="149"/>
      <c r="AL123" s="149"/>
      <c r="AM123" s="149"/>
      <c r="AN123" s="149"/>
      <c r="AO123" s="149"/>
      <c r="AP123" s="149"/>
      <c r="AQ123" s="149"/>
      <c r="AR123" s="149"/>
      <c r="AS123" s="149"/>
      <c r="AT123" s="149"/>
      <c r="AU123" s="149"/>
      <c r="AV123" s="149"/>
      <c r="AW123" s="149"/>
      <c r="AX123" s="149"/>
      <c r="AY123" s="149"/>
      <c r="AZ123" s="149"/>
      <c r="BA123" s="149"/>
      <c r="BB123" s="149"/>
      <c r="BC123" s="149"/>
      <c r="BD123" s="149"/>
      <c r="BE123" s="149"/>
      <c r="BF123" s="149"/>
      <c r="BG123" s="149"/>
      <c r="BH123" s="149"/>
      <c r="BI123" s="149"/>
      <c r="BJ123" s="149"/>
      <c r="BK123" s="149"/>
      <c r="BL123" s="149"/>
      <c r="BM123" s="149"/>
      <c r="BN123" s="149"/>
      <c r="BO123" s="149"/>
      <c r="BP123" s="149"/>
      <c r="BQ123" s="149"/>
      <c r="BR123" s="149"/>
      <c r="BS123" s="149"/>
      <c r="BT123" s="149"/>
      <c r="BU123" s="149"/>
      <c r="BV123" s="149"/>
      <c r="BW123" s="149"/>
      <c r="BX123" s="149"/>
      <c r="BY123" s="149"/>
      <c r="BZ123" s="149"/>
      <c r="CA123" s="149"/>
      <c r="CB123" s="149"/>
      <c r="CC123" s="149"/>
      <c r="CD123" s="149"/>
      <c r="CE123" s="149"/>
      <c r="CF123" s="149"/>
      <c r="CG123" s="149"/>
      <c r="CH123" s="149"/>
      <c r="CI123" s="149"/>
      <c r="CJ123" s="149"/>
      <c r="CK123" s="149"/>
      <c r="CL123" s="149"/>
      <c r="CM123" s="149"/>
      <c r="CN123" s="149"/>
      <c r="CO123" s="149"/>
      <c r="CP123" s="149"/>
      <c r="CQ123" s="149"/>
    </row>
    <row r="124" spans="1:95" ht="16.5" customHeight="1">
      <c r="A124" s="269"/>
      <c r="B124" s="269"/>
      <c r="C124" s="269"/>
      <c r="D124" s="269"/>
      <c r="E124" s="269"/>
      <c r="F124" s="269"/>
      <c r="G124" s="149"/>
      <c r="H124" s="271"/>
      <c r="I124" s="271"/>
      <c r="J124" s="149"/>
      <c r="K124" s="149"/>
      <c r="L124" s="149"/>
      <c r="M124" s="149"/>
      <c r="N124" s="149"/>
      <c r="O124" s="149"/>
      <c r="P124" s="149"/>
      <c r="Q124" s="149"/>
      <c r="R124" s="149"/>
      <c r="S124" s="149"/>
      <c r="T124" s="149"/>
      <c r="U124" s="149"/>
      <c r="V124" s="149"/>
      <c r="W124" s="149"/>
      <c r="X124" s="149"/>
      <c r="Y124" s="149"/>
      <c r="Z124" s="149"/>
      <c r="AA124" s="149"/>
      <c r="AB124" s="149"/>
      <c r="AC124" s="149"/>
      <c r="AD124" s="149"/>
      <c r="AE124" s="149"/>
      <c r="AF124" s="149"/>
      <c r="AG124" s="149"/>
      <c r="AH124" s="149"/>
      <c r="AI124" s="149"/>
      <c r="AJ124" s="149"/>
      <c r="AK124" s="149"/>
      <c r="AL124" s="149"/>
      <c r="AM124" s="149"/>
      <c r="AN124" s="149"/>
      <c r="AO124" s="149"/>
      <c r="AP124" s="149"/>
      <c r="AQ124" s="149"/>
      <c r="AR124" s="149"/>
      <c r="AS124" s="149"/>
      <c r="AT124" s="149"/>
      <c r="AU124" s="149"/>
      <c r="AV124" s="149"/>
      <c r="AW124" s="149"/>
      <c r="AX124" s="149"/>
      <c r="AY124" s="149"/>
      <c r="AZ124" s="149"/>
      <c r="BA124" s="149"/>
      <c r="BB124" s="149"/>
      <c r="BC124" s="149"/>
      <c r="BD124" s="149"/>
      <c r="BE124" s="149"/>
      <c r="BF124" s="149"/>
      <c r="BG124" s="149"/>
      <c r="BH124" s="149"/>
      <c r="BI124" s="149"/>
      <c r="BJ124" s="149"/>
      <c r="BK124" s="149"/>
      <c r="BL124" s="149"/>
      <c r="BM124" s="149"/>
      <c r="BN124" s="149"/>
      <c r="BO124" s="149"/>
      <c r="BP124" s="149"/>
      <c r="BQ124" s="149"/>
      <c r="BR124" s="149"/>
      <c r="BS124" s="149"/>
      <c r="BT124" s="149"/>
      <c r="BU124" s="149"/>
      <c r="BV124" s="149"/>
      <c r="BW124" s="149"/>
      <c r="BX124" s="149"/>
      <c r="BY124" s="149"/>
      <c r="BZ124" s="149"/>
      <c r="CA124" s="149"/>
      <c r="CB124" s="149"/>
      <c r="CC124" s="149"/>
      <c r="CD124" s="149"/>
      <c r="CE124" s="149"/>
      <c r="CF124" s="149"/>
      <c r="CG124" s="149"/>
      <c r="CH124" s="149"/>
      <c r="CI124" s="149"/>
      <c r="CJ124" s="149"/>
      <c r="CK124" s="149"/>
      <c r="CL124" s="149"/>
      <c r="CM124" s="149"/>
      <c r="CN124" s="149"/>
      <c r="CO124" s="149"/>
      <c r="CP124" s="149"/>
      <c r="CQ124" s="149"/>
    </row>
    <row r="125" spans="1:95" ht="16.5" customHeight="1">
      <c r="A125" s="269"/>
      <c r="B125" s="269"/>
      <c r="C125" s="269"/>
      <c r="D125" s="269"/>
      <c r="E125" s="269"/>
      <c r="F125" s="269"/>
      <c r="G125" s="149"/>
      <c r="H125" s="271"/>
      <c r="I125" s="271"/>
      <c r="J125" s="149"/>
      <c r="K125" s="149"/>
      <c r="L125" s="149"/>
      <c r="M125" s="149"/>
      <c r="N125" s="149"/>
      <c r="O125" s="149"/>
      <c r="P125" s="149"/>
      <c r="Q125" s="149"/>
      <c r="R125" s="149"/>
      <c r="S125" s="149"/>
      <c r="T125" s="149"/>
      <c r="U125" s="149"/>
      <c r="V125" s="149"/>
      <c r="W125" s="149"/>
      <c r="X125" s="149"/>
      <c r="Y125" s="149"/>
      <c r="Z125" s="149"/>
      <c r="AA125" s="149"/>
      <c r="AB125" s="149"/>
      <c r="AC125" s="149"/>
      <c r="AD125" s="149"/>
      <c r="AE125" s="149"/>
      <c r="AF125" s="149"/>
      <c r="AG125" s="149"/>
      <c r="AH125" s="149"/>
      <c r="AI125" s="149"/>
      <c r="AJ125" s="149"/>
      <c r="AK125" s="149"/>
      <c r="AL125" s="149"/>
      <c r="AM125" s="149"/>
      <c r="AN125" s="149"/>
      <c r="AO125" s="149"/>
      <c r="AP125" s="149"/>
      <c r="AQ125" s="149"/>
      <c r="AR125" s="149"/>
      <c r="AS125" s="149"/>
      <c r="AT125" s="149"/>
      <c r="AU125" s="149"/>
      <c r="AV125" s="149"/>
      <c r="AW125" s="149"/>
      <c r="AX125" s="149"/>
      <c r="AY125" s="149"/>
      <c r="AZ125" s="149"/>
      <c r="BA125" s="149"/>
      <c r="BB125" s="149"/>
      <c r="BC125" s="149"/>
      <c r="BD125" s="149"/>
      <c r="BE125" s="149"/>
      <c r="BF125" s="149"/>
      <c r="BG125" s="149"/>
      <c r="BH125" s="149"/>
      <c r="BI125" s="149"/>
      <c r="BJ125" s="149"/>
      <c r="BK125" s="149"/>
      <c r="BL125" s="149"/>
      <c r="BM125" s="149"/>
      <c r="BN125" s="149"/>
      <c r="BO125" s="149"/>
      <c r="BP125" s="149"/>
      <c r="BQ125" s="149"/>
      <c r="BR125" s="149"/>
      <c r="BS125" s="149"/>
      <c r="BT125" s="149"/>
      <c r="BU125" s="149"/>
      <c r="BV125" s="149"/>
      <c r="BW125" s="149"/>
      <c r="BX125" s="149"/>
      <c r="BY125" s="149"/>
      <c r="BZ125" s="149"/>
      <c r="CA125" s="149"/>
      <c r="CB125" s="149"/>
      <c r="CC125" s="149"/>
      <c r="CD125" s="149"/>
      <c r="CE125" s="149"/>
      <c r="CF125" s="149"/>
      <c r="CG125" s="149"/>
      <c r="CH125" s="149"/>
      <c r="CI125" s="149"/>
      <c r="CJ125" s="149"/>
      <c r="CK125" s="149"/>
      <c r="CL125" s="149"/>
      <c r="CM125" s="149"/>
      <c r="CN125" s="149"/>
      <c r="CO125" s="149"/>
      <c r="CP125" s="149"/>
      <c r="CQ125" s="149"/>
    </row>
    <row r="126" spans="1:95" ht="16.5" customHeight="1">
      <c r="A126" s="269"/>
      <c r="B126" s="269"/>
      <c r="C126" s="269"/>
      <c r="D126" s="269"/>
      <c r="E126" s="269"/>
      <c r="F126" s="269"/>
      <c r="G126" s="149"/>
      <c r="H126" s="271"/>
      <c r="I126" s="271"/>
      <c r="J126" s="149"/>
      <c r="K126" s="149"/>
      <c r="L126" s="149"/>
      <c r="M126" s="149"/>
      <c r="N126" s="149"/>
      <c r="O126" s="149"/>
      <c r="P126" s="149"/>
      <c r="Q126" s="149"/>
      <c r="R126" s="149"/>
      <c r="S126" s="149"/>
      <c r="T126" s="149"/>
      <c r="U126" s="149"/>
      <c r="V126" s="149"/>
      <c r="W126" s="149"/>
      <c r="X126" s="149"/>
      <c r="Y126" s="149"/>
      <c r="Z126" s="149"/>
      <c r="AA126" s="149"/>
      <c r="AB126" s="149"/>
      <c r="AC126" s="149"/>
      <c r="AD126" s="149"/>
      <c r="AE126" s="149"/>
      <c r="AF126" s="149"/>
      <c r="AG126" s="149"/>
      <c r="AH126" s="149"/>
      <c r="AI126" s="149"/>
      <c r="AJ126" s="149"/>
      <c r="AK126" s="149"/>
      <c r="AL126" s="149"/>
      <c r="AM126" s="149"/>
      <c r="AN126" s="149"/>
      <c r="AO126" s="149"/>
      <c r="AP126" s="149"/>
      <c r="AQ126" s="149"/>
      <c r="AR126" s="149"/>
      <c r="AS126" s="149"/>
      <c r="AT126" s="149"/>
      <c r="AU126" s="149"/>
      <c r="AV126" s="149"/>
      <c r="AW126" s="149"/>
      <c r="AX126" s="149"/>
      <c r="AY126" s="149"/>
      <c r="AZ126" s="149"/>
      <c r="BA126" s="149"/>
      <c r="BB126" s="149"/>
      <c r="BC126" s="149"/>
      <c r="BD126" s="149"/>
      <c r="BE126" s="149"/>
      <c r="BF126" s="149"/>
      <c r="BG126" s="149"/>
      <c r="BH126" s="149"/>
      <c r="BI126" s="149"/>
      <c r="BJ126" s="149"/>
      <c r="BK126" s="149"/>
      <c r="BL126" s="149"/>
      <c r="BM126" s="149"/>
      <c r="BN126" s="149"/>
      <c r="BO126" s="149"/>
      <c r="BP126" s="149"/>
      <c r="BQ126" s="149"/>
      <c r="BR126" s="149"/>
      <c r="BS126" s="149"/>
      <c r="BT126" s="149"/>
      <c r="BU126" s="149"/>
      <c r="BV126" s="149"/>
      <c r="BW126" s="149"/>
      <c r="BX126" s="149"/>
      <c r="BY126" s="149"/>
      <c r="BZ126" s="149"/>
      <c r="CA126" s="149"/>
      <c r="CB126" s="149"/>
      <c r="CC126" s="149"/>
      <c r="CD126" s="149"/>
      <c r="CE126" s="149"/>
      <c r="CF126" s="149"/>
      <c r="CG126" s="149"/>
      <c r="CH126" s="149"/>
      <c r="CI126" s="149"/>
      <c r="CJ126" s="149"/>
      <c r="CK126" s="149"/>
      <c r="CL126" s="149"/>
      <c r="CM126" s="149"/>
      <c r="CN126" s="149"/>
      <c r="CO126" s="149"/>
      <c r="CP126" s="149"/>
      <c r="CQ126" s="149"/>
    </row>
    <row r="127" spans="1:95" ht="16.5" customHeight="1">
      <c r="A127" s="269"/>
      <c r="B127" s="269"/>
      <c r="C127" s="269"/>
      <c r="D127" s="269"/>
      <c r="E127" s="269"/>
      <c r="F127" s="269"/>
      <c r="G127" s="149"/>
      <c r="H127" s="271"/>
      <c r="I127" s="271"/>
      <c r="J127" s="149"/>
      <c r="K127" s="149"/>
      <c r="L127" s="149"/>
      <c r="M127" s="149"/>
      <c r="N127" s="149"/>
      <c r="O127" s="149"/>
      <c r="P127" s="149"/>
      <c r="Q127" s="149"/>
      <c r="R127" s="149"/>
      <c r="S127" s="149"/>
      <c r="T127" s="149"/>
      <c r="U127" s="149"/>
      <c r="V127" s="149"/>
      <c r="W127" s="149"/>
      <c r="X127" s="149"/>
      <c r="Y127" s="149"/>
      <c r="Z127" s="149"/>
      <c r="AA127" s="149"/>
      <c r="AB127" s="149"/>
      <c r="AC127" s="149"/>
      <c r="AD127" s="149"/>
      <c r="AE127" s="149"/>
      <c r="AF127" s="149"/>
      <c r="AG127" s="149"/>
      <c r="AH127" s="149"/>
      <c r="AI127" s="149"/>
      <c r="AJ127" s="149"/>
      <c r="AK127" s="149"/>
      <c r="AL127" s="149"/>
      <c r="AM127" s="149"/>
      <c r="AN127" s="149"/>
      <c r="AO127" s="149"/>
      <c r="AP127" s="149"/>
      <c r="AQ127" s="149"/>
      <c r="AR127" s="149"/>
      <c r="AS127" s="149"/>
      <c r="AT127" s="149"/>
      <c r="AU127" s="149"/>
      <c r="AV127" s="149"/>
      <c r="AW127" s="149"/>
      <c r="AX127" s="149"/>
      <c r="AY127" s="149"/>
      <c r="AZ127" s="149"/>
      <c r="BA127" s="149"/>
      <c r="BB127" s="149"/>
      <c r="BC127" s="149"/>
      <c r="BD127" s="149"/>
      <c r="BE127" s="149"/>
      <c r="BF127" s="149"/>
      <c r="BG127" s="149"/>
      <c r="BH127" s="149"/>
      <c r="BI127" s="149"/>
      <c r="BJ127" s="149"/>
      <c r="BK127" s="149"/>
      <c r="BL127" s="149"/>
      <c r="BM127" s="149"/>
      <c r="BN127" s="149"/>
      <c r="BO127" s="149"/>
      <c r="BP127" s="149"/>
      <c r="BQ127" s="149"/>
      <c r="BR127" s="149"/>
      <c r="BS127" s="149"/>
      <c r="BT127" s="149"/>
      <c r="BU127" s="149"/>
      <c r="BV127" s="149"/>
      <c r="BW127" s="149"/>
      <c r="BX127" s="149"/>
      <c r="BY127" s="149"/>
      <c r="BZ127" s="149"/>
      <c r="CA127" s="149"/>
      <c r="CB127" s="149"/>
      <c r="CC127" s="149"/>
      <c r="CD127" s="149"/>
      <c r="CE127" s="149"/>
      <c r="CF127" s="149"/>
      <c r="CG127" s="149"/>
      <c r="CH127" s="149"/>
      <c r="CI127" s="149"/>
      <c r="CJ127" s="149"/>
      <c r="CK127" s="149"/>
      <c r="CL127" s="149"/>
      <c r="CM127" s="149"/>
      <c r="CN127" s="149"/>
      <c r="CO127" s="149"/>
      <c r="CP127" s="149"/>
      <c r="CQ127" s="149"/>
    </row>
    <row r="128" spans="1:95" ht="16.5" customHeight="1">
      <c r="A128" s="269"/>
      <c r="B128" s="269"/>
      <c r="C128" s="269"/>
      <c r="D128" s="269"/>
      <c r="E128" s="269"/>
      <c r="F128" s="269"/>
      <c r="G128" s="149"/>
      <c r="H128" s="271"/>
      <c r="I128" s="271"/>
      <c r="J128" s="149"/>
      <c r="K128" s="149"/>
      <c r="L128" s="149"/>
      <c r="M128" s="149"/>
      <c r="N128" s="149"/>
      <c r="O128" s="149"/>
      <c r="P128" s="149"/>
      <c r="Q128" s="149"/>
      <c r="R128" s="149"/>
      <c r="S128" s="149"/>
      <c r="T128" s="149"/>
      <c r="U128" s="149"/>
      <c r="V128" s="149"/>
      <c r="W128" s="149"/>
      <c r="X128" s="149"/>
      <c r="Y128" s="149"/>
      <c r="Z128" s="149"/>
      <c r="AA128" s="149"/>
      <c r="AB128" s="149"/>
      <c r="AC128" s="149"/>
      <c r="AD128" s="149"/>
      <c r="AE128" s="149"/>
      <c r="AF128" s="149"/>
      <c r="AG128" s="149"/>
      <c r="AH128" s="149"/>
      <c r="AI128" s="149"/>
      <c r="AJ128" s="149"/>
      <c r="AK128" s="149"/>
      <c r="AL128" s="149"/>
      <c r="AM128" s="149"/>
      <c r="AN128" s="149"/>
      <c r="AO128" s="149"/>
      <c r="AP128" s="149"/>
      <c r="AQ128" s="149"/>
      <c r="AR128" s="149"/>
      <c r="AS128" s="149"/>
      <c r="AT128" s="149"/>
      <c r="AU128" s="149"/>
      <c r="AV128" s="149"/>
      <c r="AW128" s="149"/>
      <c r="AX128" s="149"/>
      <c r="AY128" s="149"/>
      <c r="AZ128" s="149"/>
      <c r="BA128" s="149"/>
      <c r="BB128" s="149"/>
      <c r="BC128" s="149"/>
      <c r="BD128" s="149"/>
      <c r="BE128" s="149"/>
      <c r="BF128" s="149"/>
      <c r="BG128" s="149"/>
      <c r="BH128" s="149"/>
      <c r="BI128" s="149"/>
      <c r="BJ128" s="149"/>
      <c r="BK128" s="149"/>
      <c r="BL128" s="149"/>
      <c r="BM128" s="149"/>
      <c r="BN128" s="149"/>
      <c r="BO128" s="149"/>
      <c r="BP128" s="149"/>
      <c r="BQ128" s="149"/>
      <c r="BR128" s="149"/>
      <c r="BS128" s="149"/>
      <c r="BT128" s="149"/>
      <c r="BU128" s="149"/>
      <c r="BV128" s="149"/>
      <c r="BW128" s="149"/>
      <c r="BX128" s="149"/>
      <c r="BY128" s="149"/>
      <c r="BZ128" s="149"/>
      <c r="CA128" s="149"/>
      <c r="CB128" s="149"/>
      <c r="CC128" s="149"/>
      <c r="CD128" s="149"/>
      <c r="CE128" s="149"/>
      <c r="CF128" s="149"/>
      <c r="CG128" s="149"/>
      <c r="CH128" s="149"/>
      <c r="CI128" s="149"/>
      <c r="CJ128" s="149"/>
      <c r="CK128" s="149"/>
      <c r="CL128" s="149"/>
      <c r="CM128" s="149"/>
      <c r="CN128" s="149"/>
      <c r="CO128" s="149"/>
      <c r="CP128" s="149"/>
      <c r="CQ128" s="149"/>
    </row>
    <row r="129" spans="1:95" ht="16.5" customHeight="1">
      <c r="A129" s="269"/>
      <c r="B129" s="269"/>
      <c r="C129" s="269"/>
      <c r="D129" s="269"/>
      <c r="E129" s="269"/>
      <c r="F129" s="269"/>
      <c r="G129" s="149"/>
      <c r="H129" s="271"/>
      <c r="I129" s="271"/>
      <c r="J129" s="149"/>
      <c r="K129" s="149"/>
      <c r="L129" s="149"/>
      <c r="M129" s="149"/>
      <c r="N129" s="149"/>
      <c r="O129" s="149"/>
      <c r="P129" s="149"/>
      <c r="Q129" s="149"/>
      <c r="R129" s="149"/>
      <c r="S129" s="149"/>
      <c r="T129" s="149"/>
      <c r="U129" s="149"/>
      <c r="V129" s="149"/>
      <c r="W129" s="149"/>
      <c r="X129" s="149"/>
      <c r="Y129" s="149"/>
      <c r="Z129" s="149"/>
      <c r="AA129" s="149"/>
      <c r="AB129" s="149"/>
      <c r="AC129" s="149"/>
      <c r="AD129" s="149"/>
      <c r="AE129" s="149"/>
      <c r="AF129" s="149"/>
      <c r="AG129" s="149"/>
      <c r="AH129" s="149"/>
      <c r="AI129" s="149"/>
      <c r="AJ129" s="149"/>
      <c r="AK129" s="149"/>
      <c r="AL129" s="149"/>
      <c r="AM129" s="149"/>
      <c r="AN129" s="149"/>
      <c r="AO129" s="149"/>
      <c r="AP129" s="149"/>
      <c r="AQ129" s="149"/>
      <c r="AR129" s="149"/>
      <c r="AS129" s="149"/>
      <c r="AT129" s="149"/>
      <c r="AU129" s="149"/>
      <c r="AV129" s="149"/>
      <c r="AW129" s="149"/>
      <c r="AX129" s="149"/>
      <c r="AY129" s="149"/>
      <c r="AZ129" s="149"/>
      <c r="BA129" s="149"/>
      <c r="BB129" s="149"/>
      <c r="BC129" s="149"/>
      <c r="BD129" s="149"/>
      <c r="BE129" s="149"/>
      <c r="BF129" s="149"/>
      <c r="BG129" s="149"/>
      <c r="BH129" s="149"/>
      <c r="BI129" s="149"/>
      <c r="BJ129" s="149"/>
      <c r="BK129" s="149"/>
      <c r="BL129" s="149"/>
      <c r="BM129" s="149"/>
      <c r="BN129" s="149"/>
      <c r="BO129" s="149"/>
      <c r="BP129" s="149"/>
      <c r="BQ129" s="149"/>
      <c r="BR129" s="149"/>
      <c r="BS129" s="149"/>
      <c r="BT129" s="149"/>
      <c r="BU129" s="149"/>
      <c r="BV129" s="149"/>
      <c r="BW129" s="149"/>
      <c r="BX129" s="149"/>
      <c r="BY129" s="149"/>
      <c r="BZ129" s="149"/>
      <c r="CA129" s="149"/>
      <c r="CB129" s="149"/>
      <c r="CC129" s="149"/>
      <c r="CD129" s="149"/>
      <c r="CE129" s="149"/>
      <c r="CF129" s="149"/>
      <c r="CG129" s="149"/>
      <c r="CH129" s="149"/>
      <c r="CI129" s="149"/>
      <c r="CJ129" s="149"/>
      <c r="CK129" s="149"/>
      <c r="CL129" s="149"/>
      <c r="CM129" s="149"/>
      <c r="CN129" s="149"/>
      <c r="CO129" s="149"/>
      <c r="CP129" s="149"/>
      <c r="CQ129" s="149"/>
    </row>
    <row r="130" spans="1:95" ht="16.5" customHeight="1">
      <c r="A130" s="269"/>
      <c r="B130" s="269"/>
      <c r="C130" s="269"/>
      <c r="D130" s="269"/>
      <c r="E130" s="269"/>
      <c r="F130" s="269"/>
      <c r="G130" s="149"/>
      <c r="H130" s="271"/>
      <c r="I130" s="271"/>
      <c r="J130" s="149"/>
      <c r="K130" s="149"/>
      <c r="L130" s="149"/>
      <c r="M130" s="149"/>
      <c r="N130" s="149"/>
      <c r="O130" s="149"/>
      <c r="P130" s="149"/>
      <c r="Q130" s="149"/>
      <c r="R130" s="149"/>
      <c r="S130" s="149"/>
      <c r="T130" s="149"/>
      <c r="U130" s="149"/>
      <c r="V130" s="149"/>
      <c r="W130" s="149"/>
      <c r="X130" s="149"/>
      <c r="Y130" s="149"/>
      <c r="Z130" s="149"/>
      <c r="AA130" s="149"/>
      <c r="AB130" s="149"/>
      <c r="AC130" s="149"/>
      <c r="AD130" s="149"/>
      <c r="AE130" s="149"/>
      <c r="AF130" s="149"/>
      <c r="AG130" s="149"/>
      <c r="AH130" s="149"/>
      <c r="AI130" s="149"/>
      <c r="AJ130" s="149"/>
      <c r="AK130" s="149"/>
      <c r="AL130" s="149"/>
      <c r="AM130" s="149"/>
      <c r="AN130" s="149"/>
      <c r="AO130" s="149"/>
      <c r="AP130" s="149"/>
      <c r="AQ130" s="149"/>
      <c r="AR130" s="149"/>
      <c r="AS130" s="149"/>
      <c r="AT130" s="149"/>
      <c r="AU130" s="149"/>
      <c r="AV130" s="149"/>
      <c r="AW130" s="149"/>
      <c r="AX130" s="149"/>
      <c r="AY130" s="149"/>
      <c r="AZ130" s="149"/>
      <c r="BA130" s="149"/>
      <c r="BB130" s="149"/>
      <c r="BC130" s="149"/>
      <c r="BD130" s="149"/>
      <c r="BE130" s="149"/>
      <c r="BF130" s="149"/>
      <c r="BG130" s="149"/>
      <c r="BH130" s="149"/>
      <c r="BI130" s="149"/>
      <c r="BJ130" s="149"/>
      <c r="BK130" s="149"/>
      <c r="BL130" s="149"/>
      <c r="BM130" s="149"/>
      <c r="BN130" s="149"/>
      <c r="BO130" s="149"/>
      <c r="BP130" s="149"/>
      <c r="BQ130" s="149"/>
      <c r="BR130" s="149"/>
      <c r="BS130" s="149"/>
      <c r="BT130" s="149"/>
      <c r="BU130" s="149"/>
      <c r="BV130" s="149"/>
      <c r="BW130" s="149"/>
      <c r="BX130" s="149"/>
      <c r="BY130" s="149"/>
      <c r="BZ130" s="149"/>
      <c r="CA130" s="149"/>
      <c r="CB130" s="149"/>
      <c r="CC130" s="149"/>
      <c r="CD130" s="149"/>
      <c r="CE130" s="149"/>
      <c r="CF130" s="149"/>
      <c r="CG130" s="149"/>
      <c r="CH130" s="149"/>
      <c r="CI130" s="149"/>
      <c r="CJ130" s="149"/>
      <c r="CK130" s="149"/>
      <c r="CL130" s="149"/>
      <c r="CM130" s="149"/>
      <c r="CN130" s="149"/>
      <c r="CO130" s="149"/>
      <c r="CP130" s="149"/>
      <c r="CQ130" s="149"/>
    </row>
    <row r="131" spans="1:95" ht="16.5" customHeight="1">
      <c r="A131" s="269"/>
      <c r="B131" s="269"/>
      <c r="C131" s="269"/>
      <c r="D131" s="269"/>
      <c r="E131" s="269"/>
      <c r="F131" s="269"/>
      <c r="G131" s="149"/>
      <c r="H131" s="271"/>
      <c r="I131" s="271"/>
      <c r="J131" s="149"/>
      <c r="K131" s="149"/>
      <c r="L131" s="149"/>
      <c r="M131" s="149"/>
      <c r="N131" s="149"/>
      <c r="O131" s="149"/>
      <c r="P131" s="149"/>
      <c r="Q131" s="149"/>
      <c r="R131" s="149"/>
      <c r="S131" s="149"/>
      <c r="T131" s="149"/>
      <c r="U131" s="149"/>
      <c r="V131" s="149"/>
      <c r="W131" s="149"/>
      <c r="X131" s="149"/>
      <c r="Y131" s="149"/>
      <c r="Z131" s="149"/>
      <c r="AA131" s="149"/>
      <c r="AB131" s="149"/>
      <c r="AC131" s="149"/>
      <c r="AD131" s="149"/>
      <c r="AE131" s="149"/>
      <c r="AF131" s="149"/>
      <c r="AG131" s="149"/>
      <c r="AH131" s="149"/>
      <c r="AI131" s="149"/>
      <c r="AJ131" s="149"/>
      <c r="AK131" s="149"/>
      <c r="AL131" s="149"/>
      <c r="AM131" s="149"/>
      <c r="AN131" s="149"/>
      <c r="AO131" s="149"/>
      <c r="AP131" s="149"/>
      <c r="AQ131" s="149"/>
      <c r="AR131" s="149"/>
      <c r="AS131" s="149"/>
      <c r="AT131" s="149"/>
      <c r="AU131" s="149"/>
      <c r="AV131" s="149"/>
      <c r="AW131" s="149"/>
      <c r="AX131" s="149"/>
      <c r="AY131" s="149"/>
      <c r="AZ131" s="149"/>
      <c r="BA131" s="149"/>
      <c r="BB131" s="149"/>
      <c r="BC131" s="149"/>
      <c r="BD131" s="149"/>
      <c r="BE131" s="149"/>
      <c r="BF131" s="149"/>
      <c r="BG131" s="149"/>
      <c r="BH131" s="149"/>
      <c r="BI131" s="149"/>
      <c r="BJ131" s="149"/>
      <c r="BK131" s="149"/>
      <c r="BL131" s="149"/>
      <c r="BM131" s="149"/>
      <c r="BN131" s="149"/>
      <c r="BO131" s="149"/>
      <c r="BP131" s="149"/>
      <c r="BQ131" s="149"/>
      <c r="BR131" s="149"/>
      <c r="BS131" s="149"/>
      <c r="BT131" s="149"/>
      <c r="BU131" s="149"/>
      <c r="BV131" s="149"/>
      <c r="BW131" s="149"/>
      <c r="BX131" s="149"/>
      <c r="BY131" s="149"/>
      <c r="BZ131" s="149"/>
      <c r="CA131" s="149"/>
      <c r="CB131" s="149"/>
      <c r="CC131" s="149"/>
      <c r="CD131" s="149"/>
      <c r="CE131" s="149"/>
      <c r="CF131" s="149"/>
      <c r="CG131" s="149"/>
      <c r="CH131" s="149"/>
      <c r="CI131" s="149"/>
      <c r="CJ131" s="149"/>
      <c r="CK131" s="149"/>
      <c r="CL131" s="149"/>
      <c r="CM131" s="149"/>
      <c r="CN131" s="149"/>
      <c r="CO131" s="149"/>
      <c r="CP131" s="149"/>
      <c r="CQ131" s="149"/>
    </row>
    <row r="132" spans="1:95" ht="16.5" customHeight="1">
      <c r="A132" s="269"/>
      <c r="B132" s="269"/>
      <c r="C132" s="269"/>
      <c r="D132" s="269"/>
      <c r="E132" s="269"/>
      <c r="F132" s="269"/>
      <c r="G132" s="149"/>
      <c r="H132" s="271"/>
      <c r="I132" s="271"/>
      <c r="J132" s="149"/>
      <c r="K132" s="149"/>
      <c r="L132" s="149"/>
      <c r="M132" s="149"/>
      <c r="N132" s="149"/>
      <c r="O132" s="149"/>
      <c r="P132" s="149"/>
      <c r="Q132" s="149"/>
      <c r="R132" s="149"/>
      <c r="S132" s="149"/>
      <c r="T132" s="149"/>
      <c r="U132" s="149"/>
      <c r="V132" s="149"/>
      <c r="W132" s="149"/>
      <c r="X132" s="149"/>
      <c r="Y132" s="149"/>
      <c r="Z132" s="149"/>
      <c r="AA132" s="149"/>
      <c r="AB132" s="149"/>
      <c r="AC132" s="149"/>
      <c r="AD132" s="149"/>
      <c r="AE132" s="149"/>
      <c r="AF132" s="149"/>
      <c r="AG132" s="149"/>
      <c r="AH132" s="149"/>
      <c r="AI132" s="149"/>
      <c r="AJ132" s="149"/>
      <c r="AK132" s="149"/>
      <c r="AL132" s="149"/>
      <c r="AM132" s="149"/>
      <c r="AN132" s="149"/>
      <c r="AO132" s="149"/>
      <c r="AP132" s="149"/>
      <c r="AQ132" s="149"/>
      <c r="AR132" s="149"/>
      <c r="AS132" s="149"/>
      <c r="AT132" s="149"/>
      <c r="AU132" s="149"/>
      <c r="AV132" s="149"/>
      <c r="AW132" s="149"/>
      <c r="AX132" s="149"/>
      <c r="AY132" s="149"/>
      <c r="AZ132" s="149"/>
      <c r="BA132" s="149"/>
      <c r="BB132" s="149"/>
      <c r="BC132" s="149"/>
      <c r="BD132" s="149"/>
      <c r="BE132" s="149"/>
      <c r="BF132" s="149"/>
      <c r="BG132" s="149"/>
      <c r="BH132" s="149"/>
      <c r="BI132" s="149"/>
      <c r="BJ132" s="149"/>
      <c r="BK132" s="149"/>
      <c r="BL132" s="149"/>
      <c r="BM132" s="149"/>
      <c r="BN132" s="149"/>
      <c r="BO132" s="149"/>
      <c r="BP132" s="149"/>
      <c r="BQ132" s="149"/>
      <c r="BR132" s="149"/>
      <c r="BS132" s="149"/>
      <c r="BT132" s="149"/>
      <c r="BU132" s="149"/>
      <c r="BV132" s="149"/>
      <c r="BW132" s="149"/>
      <c r="BX132" s="149"/>
      <c r="BY132" s="149"/>
      <c r="BZ132" s="149"/>
      <c r="CA132" s="149"/>
      <c r="CB132" s="149"/>
      <c r="CC132" s="149"/>
      <c r="CD132" s="149"/>
      <c r="CE132" s="149"/>
      <c r="CF132" s="149"/>
      <c r="CG132" s="149"/>
      <c r="CH132" s="149"/>
      <c r="CI132" s="149"/>
      <c r="CJ132" s="149"/>
      <c r="CK132" s="149"/>
      <c r="CL132" s="149"/>
      <c r="CM132" s="149"/>
      <c r="CN132" s="149"/>
      <c r="CO132" s="149"/>
      <c r="CP132" s="149"/>
      <c r="CQ132" s="149"/>
    </row>
    <row r="133" spans="1:95" ht="16.5" customHeight="1">
      <c r="A133" s="269"/>
      <c r="B133" s="269"/>
      <c r="C133" s="269"/>
      <c r="D133" s="269"/>
      <c r="E133" s="269"/>
      <c r="F133" s="269"/>
      <c r="G133" s="149"/>
      <c r="H133" s="271"/>
      <c r="I133" s="271"/>
      <c r="J133" s="149"/>
      <c r="K133" s="149"/>
      <c r="L133" s="149"/>
      <c r="M133" s="149"/>
      <c r="N133" s="149"/>
      <c r="O133" s="149"/>
      <c r="P133" s="149"/>
      <c r="Q133" s="149"/>
      <c r="R133" s="149"/>
      <c r="S133" s="149"/>
      <c r="T133" s="149"/>
      <c r="U133" s="149"/>
      <c r="V133" s="149"/>
      <c r="W133" s="149"/>
      <c r="X133" s="149"/>
      <c r="Y133" s="149"/>
      <c r="Z133" s="149"/>
      <c r="AA133" s="149"/>
      <c r="AB133" s="149"/>
      <c r="AC133" s="149"/>
      <c r="AD133" s="149"/>
      <c r="AE133" s="149"/>
      <c r="AF133" s="149"/>
      <c r="AG133" s="149"/>
      <c r="AH133" s="149"/>
      <c r="AI133" s="149"/>
      <c r="AJ133" s="149"/>
      <c r="AK133" s="149"/>
      <c r="AL133" s="149"/>
      <c r="AM133" s="149"/>
      <c r="AN133" s="149"/>
      <c r="AO133" s="149"/>
      <c r="AP133" s="149"/>
      <c r="AQ133" s="149"/>
      <c r="AR133" s="149"/>
      <c r="AS133" s="149"/>
      <c r="AT133" s="149"/>
      <c r="AU133" s="149"/>
      <c r="AV133" s="149"/>
      <c r="AW133" s="149"/>
      <c r="AX133" s="149"/>
      <c r="AY133" s="149"/>
      <c r="AZ133" s="149"/>
      <c r="BA133" s="149"/>
      <c r="BB133" s="149"/>
      <c r="BC133" s="149"/>
      <c r="BD133" s="149"/>
      <c r="BE133" s="149"/>
      <c r="BF133" s="149"/>
      <c r="BG133" s="149"/>
      <c r="BH133" s="149"/>
      <c r="BI133" s="149"/>
      <c r="BJ133" s="149"/>
      <c r="BK133" s="149"/>
      <c r="BL133" s="149"/>
      <c r="BM133" s="149"/>
      <c r="BN133" s="149"/>
      <c r="BO133" s="149"/>
      <c r="BP133" s="149"/>
      <c r="BQ133" s="149"/>
      <c r="BR133" s="149"/>
      <c r="BS133" s="149"/>
      <c r="BT133" s="149"/>
      <c r="BU133" s="149"/>
      <c r="BV133" s="149"/>
      <c r="BW133" s="149"/>
      <c r="BX133" s="149"/>
      <c r="BY133" s="149"/>
      <c r="BZ133" s="149"/>
      <c r="CA133" s="149"/>
      <c r="CB133" s="149"/>
      <c r="CC133" s="149"/>
      <c r="CD133" s="149"/>
      <c r="CE133" s="149"/>
      <c r="CF133" s="149"/>
      <c r="CG133" s="149"/>
      <c r="CH133" s="149"/>
      <c r="CI133" s="149"/>
      <c r="CJ133" s="149"/>
      <c r="CK133" s="149"/>
      <c r="CL133" s="149"/>
      <c r="CM133" s="149"/>
      <c r="CN133" s="149"/>
      <c r="CO133" s="149"/>
      <c r="CP133" s="149"/>
      <c r="CQ133" s="149"/>
    </row>
    <row r="134" spans="1:95" ht="16.5" customHeight="1">
      <c r="A134" s="269"/>
      <c r="B134" s="269"/>
      <c r="C134" s="269"/>
      <c r="D134" s="269"/>
      <c r="E134" s="269"/>
      <c r="F134" s="269"/>
      <c r="G134" s="149"/>
      <c r="H134" s="271"/>
      <c r="I134" s="271"/>
      <c r="J134" s="149"/>
      <c r="K134" s="149"/>
      <c r="L134" s="149"/>
      <c r="M134" s="149"/>
      <c r="N134" s="149"/>
      <c r="O134" s="149"/>
      <c r="P134" s="149"/>
      <c r="Q134" s="149"/>
      <c r="R134" s="149"/>
      <c r="S134" s="149"/>
      <c r="T134" s="149"/>
      <c r="U134" s="149"/>
      <c r="V134" s="149"/>
      <c r="W134" s="149"/>
      <c r="X134" s="149"/>
      <c r="Y134" s="149"/>
      <c r="Z134" s="149"/>
      <c r="AA134" s="149"/>
      <c r="AB134" s="149"/>
      <c r="AC134" s="149"/>
      <c r="AD134" s="149"/>
      <c r="AE134" s="149"/>
      <c r="AF134" s="149"/>
      <c r="AG134" s="149"/>
      <c r="AH134" s="149"/>
      <c r="AI134" s="149"/>
      <c r="AJ134" s="149"/>
      <c r="AK134" s="149"/>
      <c r="AL134" s="149"/>
      <c r="AM134" s="149"/>
      <c r="AN134" s="149"/>
      <c r="AO134" s="149"/>
      <c r="AP134" s="149"/>
      <c r="AQ134" s="149"/>
      <c r="AR134" s="149"/>
      <c r="AS134" s="149"/>
      <c r="AT134" s="149"/>
      <c r="AU134" s="149"/>
      <c r="AV134" s="149"/>
      <c r="AW134" s="149"/>
      <c r="AX134" s="149"/>
      <c r="AY134" s="149"/>
      <c r="AZ134" s="149"/>
      <c r="BA134" s="149"/>
      <c r="BB134" s="149"/>
      <c r="BC134" s="149"/>
      <c r="BD134" s="149"/>
      <c r="BE134" s="149"/>
      <c r="BF134" s="149"/>
      <c r="BG134" s="149"/>
      <c r="BH134" s="149"/>
      <c r="BI134" s="149"/>
      <c r="BJ134" s="149"/>
      <c r="BK134" s="149"/>
      <c r="BL134" s="149"/>
      <c r="BM134" s="149"/>
      <c r="BN134" s="149"/>
      <c r="BO134" s="149"/>
      <c r="BP134" s="149"/>
      <c r="BQ134" s="149"/>
      <c r="BR134" s="149"/>
      <c r="BS134" s="149"/>
      <c r="BT134" s="149"/>
      <c r="BU134" s="149"/>
      <c r="BV134" s="149"/>
      <c r="BW134" s="149"/>
      <c r="BX134" s="149"/>
      <c r="BY134" s="149"/>
      <c r="BZ134" s="149"/>
      <c r="CA134" s="149"/>
      <c r="CB134" s="149"/>
      <c r="CC134" s="149"/>
      <c r="CD134" s="149"/>
      <c r="CE134" s="149"/>
      <c r="CF134" s="149"/>
      <c r="CG134" s="149"/>
      <c r="CH134" s="149"/>
      <c r="CI134" s="149"/>
      <c r="CJ134" s="149"/>
      <c r="CK134" s="149"/>
      <c r="CL134" s="149"/>
      <c r="CM134" s="149"/>
      <c r="CN134" s="149"/>
      <c r="CO134" s="149"/>
      <c r="CP134" s="149"/>
      <c r="CQ134" s="149"/>
    </row>
    <row r="135" spans="1:95" ht="16.5" customHeight="1">
      <c r="A135" s="269"/>
      <c r="B135" s="269"/>
      <c r="C135" s="269"/>
      <c r="D135" s="269"/>
      <c r="E135" s="269"/>
      <c r="F135" s="269"/>
      <c r="G135" s="149"/>
      <c r="H135" s="271"/>
      <c r="I135" s="271"/>
      <c r="J135" s="149"/>
      <c r="K135" s="149"/>
      <c r="L135" s="149"/>
      <c r="M135" s="149"/>
      <c r="N135" s="149"/>
      <c r="O135" s="149"/>
      <c r="P135" s="149"/>
      <c r="Q135" s="149"/>
      <c r="R135" s="149"/>
      <c r="S135" s="149"/>
      <c r="T135" s="149"/>
      <c r="U135" s="149"/>
      <c r="V135" s="149"/>
      <c r="W135" s="149"/>
      <c r="X135" s="149"/>
      <c r="Y135" s="149"/>
      <c r="Z135" s="149"/>
      <c r="AA135" s="149"/>
      <c r="AB135" s="149"/>
      <c r="AC135" s="149"/>
      <c r="AD135" s="149"/>
      <c r="AE135" s="149"/>
      <c r="AF135" s="149"/>
      <c r="AG135" s="149"/>
      <c r="AH135" s="149"/>
      <c r="AI135" s="149"/>
      <c r="AJ135" s="149"/>
      <c r="AK135" s="149"/>
      <c r="AL135" s="149"/>
      <c r="AM135" s="149"/>
      <c r="AN135" s="149"/>
      <c r="AO135" s="149"/>
      <c r="AP135" s="149"/>
      <c r="AQ135" s="149"/>
      <c r="AR135" s="149"/>
      <c r="AS135" s="149"/>
      <c r="AT135" s="149"/>
      <c r="AU135" s="149"/>
      <c r="AV135" s="149"/>
      <c r="AW135" s="149"/>
      <c r="AX135" s="149"/>
      <c r="AY135" s="149"/>
      <c r="AZ135" s="149"/>
      <c r="BA135" s="149"/>
      <c r="BB135" s="149"/>
      <c r="BC135" s="149"/>
      <c r="BD135" s="149"/>
      <c r="BE135" s="149"/>
      <c r="BF135" s="149"/>
      <c r="BG135" s="149"/>
      <c r="BH135" s="149"/>
      <c r="BI135" s="149"/>
      <c r="BJ135" s="149"/>
      <c r="BK135" s="149"/>
      <c r="BL135" s="149"/>
      <c r="BM135" s="149"/>
      <c r="BN135" s="149"/>
      <c r="BO135" s="149"/>
      <c r="BP135" s="149"/>
      <c r="BQ135" s="149"/>
      <c r="BR135" s="149"/>
      <c r="BS135" s="149"/>
      <c r="BT135" s="149"/>
      <c r="BU135" s="149"/>
      <c r="BV135" s="149"/>
      <c r="BW135" s="149"/>
      <c r="BX135" s="149"/>
      <c r="BY135" s="149"/>
      <c r="BZ135" s="149"/>
      <c r="CA135" s="149"/>
      <c r="CB135" s="149"/>
      <c r="CC135" s="149"/>
      <c r="CD135" s="149"/>
      <c r="CE135" s="149"/>
      <c r="CF135" s="149"/>
      <c r="CG135" s="149"/>
      <c r="CH135" s="149"/>
      <c r="CI135" s="149"/>
      <c r="CJ135" s="149"/>
      <c r="CK135" s="149"/>
      <c r="CL135" s="149"/>
      <c r="CM135" s="149"/>
      <c r="CN135" s="149"/>
      <c r="CO135" s="149"/>
      <c r="CP135" s="149"/>
      <c r="CQ135" s="149"/>
    </row>
    <row r="136" spans="1:95" ht="16.5" customHeight="1">
      <c r="A136" s="269"/>
      <c r="B136" s="269"/>
      <c r="C136" s="269"/>
      <c r="D136" s="269"/>
      <c r="E136" s="269"/>
      <c r="F136" s="269"/>
      <c r="G136" s="149"/>
      <c r="H136" s="271"/>
      <c r="I136" s="271"/>
      <c r="J136" s="149"/>
      <c r="K136" s="149"/>
      <c r="L136" s="149"/>
      <c r="M136" s="149"/>
      <c r="N136" s="149"/>
      <c r="O136" s="149"/>
      <c r="P136" s="149"/>
      <c r="Q136" s="149"/>
      <c r="R136" s="149"/>
      <c r="S136" s="149"/>
      <c r="T136" s="149"/>
      <c r="U136" s="149"/>
      <c r="V136" s="149"/>
      <c r="W136" s="149"/>
      <c r="X136" s="149"/>
      <c r="Y136" s="149"/>
      <c r="Z136" s="149"/>
      <c r="AA136" s="149"/>
      <c r="AB136" s="149"/>
      <c r="AC136" s="149"/>
      <c r="AD136" s="149"/>
      <c r="AE136" s="149"/>
      <c r="AF136" s="149"/>
      <c r="AG136" s="149"/>
      <c r="AH136" s="149"/>
      <c r="AI136" s="149"/>
      <c r="AJ136" s="149"/>
      <c r="AK136" s="149"/>
      <c r="AL136" s="149"/>
      <c r="AM136" s="149"/>
      <c r="AN136" s="149"/>
      <c r="AO136" s="149"/>
      <c r="AP136" s="149"/>
      <c r="AQ136" s="149"/>
      <c r="AR136" s="149"/>
      <c r="AS136" s="149"/>
      <c r="AT136" s="149"/>
      <c r="AU136" s="149"/>
      <c r="AV136" s="149"/>
      <c r="AW136" s="149"/>
      <c r="AX136" s="149"/>
      <c r="AY136" s="149"/>
      <c r="AZ136" s="149"/>
      <c r="BA136" s="149"/>
      <c r="BB136" s="149"/>
      <c r="BC136" s="149"/>
      <c r="BD136" s="149"/>
      <c r="BE136" s="149"/>
      <c r="BF136" s="149"/>
      <c r="BG136" s="149"/>
      <c r="BH136" s="149"/>
      <c r="BI136" s="149"/>
      <c r="BJ136" s="149"/>
      <c r="BK136" s="149"/>
      <c r="BL136" s="149"/>
      <c r="BM136" s="149"/>
      <c r="BN136" s="149"/>
      <c r="BO136" s="149"/>
      <c r="BP136" s="149"/>
      <c r="BQ136" s="149"/>
      <c r="BR136" s="149"/>
      <c r="BS136" s="149"/>
      <c r="BT136" s="149"/>
      <c r="BU136" s="149"/>
      <c r="BV136" s="149"/>
      <c r="BW136" s="149"/>
      <c r="BX136" s="149"/>
      <c r="BY136" s="149"/>
      <c r="BZ136" s="149"/>
      <c r="CA136" s="149"/>
      <c r="CB136" s="149"/>
      <c r="CC136" s="149"/>
      <c r="CD136" s="149"/>
      <c r="CE136" s="149"/>
      <c r="CF136" s="149"/>
      <c r="CG136" s="149"/>
      <c r="CH136" s="149"/>
      <c r="CI136" s="149"/>
      <c r="CJ136" s="149"/>
      <c r="CK136" s="149"/>
      <c r="CL136" s="149"/>
      <c r="CM136" s="149"/>
      <c r="CN136" s="149"/>
      <c r="CO136" s="149"/>
      <c r="CP136" s="149"/>
      <c r="CQ136" s="149"/>
    </row>
    <row r="137" spans="1:95" ht="16.5" customHeight="1">
      <c r="A137" s="269"/>
      <c r="B137" s="269"/>
      <c r="C137" s="269"/>
      <c r="D137" s="269"/>
      <c r="E137" s="269"/>
      <c r="F137" s="269"/>
      <c r="G137" s="149"/>
      <c r="H137" s="271"/>
      <c r="I137" s="271"/>
      <c r="J137" s="149"/>
      <c r="K137" s="149"/>
      <c r="L137" s="149"/>
      <c r="M137" s="149"/>
      <c r="N137" s="149"/>
      <c r="O137" s="149"/>
      <c r="P137" s="149"/>
      <c r="Q137" s="149"/>
      <c r="R137" s="149"/>
      <c r="S137" s="149"/>
      <c r="T137" s="149"/>
      <c r="U137" s="149"/>
      <c r="V137" s="149"/>
      <c r="W137" s="149"/>
      <c r="X137" s="149"/>
      <c r="Y137" s="149"/>
      <c r="Z137" s="149"/>
      <c r="AA137" s="149"/>
      <c r="AB137" s="149"/>
      <c r="AC137" s="149"/>
      <c r="AD137" s="149"/>
      <c r="AE137" s="149"/>
      <c r="AF137" s="149"/>
      <c r="AG137" s="149"/>
      <c r="AH137" s="149"/>
      <c r="AI137" s="149"/>
      <c r="AJ137" s="149"/>
      <c r="AK137" s="149"/>
      <c r="AL137" s="149"/>
      <c r="AM137" s="149"/>
      <c r="AN137" s="149"/>
      <c r="AO137" s="149"/>
      <c r="AP137" s="149"/>
      <c r="AQ137" s="149"/>
      <c r="AR137" s="149"/>
      <c r="AS137" s="149"/>
      <c r="AT137" s="149"/>
      <c r="AU137" s="149"/>
      <c r="AV137" s="149"/>
      <c r="AW137" s="149"/>
      <c r="AX137" s="149"/>
      <c r="AY137" s="149"/>
      <c r="AZ137" s="149"/>
      <c r="BA137" s="149"/>
      <c r="BB137" s="149"/>
      <c r="BC137" s="149"/>
      <c r="BD137" s="149"/>
      <c r="BE137" s="149"/>
      <c r="BF137" s="149"/>
      <c r="BG137" s="149"/>
      <c r="BH137" s="149"/>
      <c r="BI137" s="149"/>
      <c r="BJ137" s="149"/>
      <c r="BK137" s="149"/>
      <c r="BL137" s="149"/>
      <c r="BM137" s="149"/>
      <c r="BN137" s="149"/>
      <c r="BO137" s="149"/>
      <c r="BP137" s="149"/>
      <c r="BQ137" s="149"/>
      <c r="BR137" s="149"/>
      <c r="BS137" s="149"/>
      <c r="BT137" s="149"/>
      <c r="BU137" s="149"/>
      <c r="BV137" s="149"/>
      <c r="BW137" s="149"/>
      <c r="BX137" s="149"/>
      <c r="BY137" s="149"/>
      <c r="BZ137" s="149"/>
      <c r="CA137" s="149"/>
      <c r="CB137" s="149"/>
      <c r="CC137" s="149"/>
      <c r="CD137" s="149"/>
      <c r="CE137" s="149"/>
      <c r="CF137" s="149"/>
      <c r="CG137" s="149"/>
      <c r="CH137" s="149"/>
      <c r="CI137" s="149"/>
      <c r="CJ137" s="149"/>
      <c r="CK137" s="149"/>
      <c r="CL137" s="149"/>
      <c r="CM137" s="149"/>
      <c r="CN137" s="149"/>
      <c r="CO137" s="149"/>
      <c r="CP137" s="149"/>
      <c r="CQ137" s="149"/>
    </row>
    <row r="138" spans="1:95" ht="16.5" customHeight="1">
      <c r="A138" s="269"/>
      <c r="B138" s="269"/>
      <c r="C138" s="269"/>
      <c r="D138" s="269"/>
      <c r="E138" s="269"/>
      <c r="F138" s="269"/>
      <c r="G138" s="149"/>
      <c r="H138" s="271"/>
      <c r="I138" s="271"/>
      <c r="J138" s="149"/>
      <c r="K138" s="149"/>
      <c r="L138" s="149"/>
      <c r="M138" s="149"/>
      <c r="N138" s="149"/>
      <c r="O138" s="149"/>
      <c r="P138" s="149"/>
      <c r="Q138" s="149"/>
      <c r="R138" s="149"/>
      <c r="S138" s="149"/>
      <c r="T138" s="149"/>
      <c r="U138" s="149"/>
      <c r="V138" s="149"/>
      <c r="W138" s="149"/>
      <c r="X138" s="149"/>
      <c r="Y138" s="149"/>
      <c r="Z138" s="149"/>
      <c r="AA138" s="149"/>
      <c r="AB138" s="149"/>
      <c r="AC138" s="149"/>
      <c r="AD138" s="149"/>
      <c r="AE138" s="149"/>
      <c r="AF138" s="149"/>
      <c r="AG138" s="149"/>
      <c r="AH138" s="149"/>
      <c r="AI138" s="149"/>
      <c r="AJ138" s="149"/>
      <c r="AK138" s="149"/>
      <c r="AL138" s="149"/>
      <c r="AM138" s="149"/>
      <c r="AN138" s="149"/>
      <c r="AO138" s="149"/>
      <c r="AP138" s="149"/>
      <c r="AQ138" s="149"/>
      <c r="AR138" s="149"/>
      <c r="AS138" s="149"/>
      <c r="AT138" s="149"/>
      <c r="AU138" s="149"/>
      <c r="AV138" s="149"/>
      <c r="AW138" s="149"/>
      <c r="AX138" s="149"/>
      <c r="AY138" s="149"/>
      <c r="AZ138" s="149"/>
      <c r="BA138" s="149"/>
      <c r="BB138" s="149"/>
      <c r="BC138" s="149"/>
      <c r="BD138" s="149"/>
      <c r="BE138" s="149"/>
      <c r="BF138" s="149"/>
      <c r="BG138" s="149"/>
      <c r="BH138" s="149"/>
      <c r="BI138" s="149"/>
      <c r="BJ138" s="149"/>
      <c r="BK138" s="149"/>
      <c r="BL138" s="149"/>
      <c r="BM138" s="149"/>
      <c r="BN138" s="149"/>
      <c r="BO138" s="149"/>
      <c r="BP138" s="149"/>
      <c r="BQ138" s="149"/>
      <c r="BR138" s="149"/>
      <c r="BS138" s="149"/>
      <c r="BT138" s="149"/>
      <c r="BU138" s="149"/>
      <c r="BV138" s="149"/>
      <c r="BW138" s="149"/>
      <c r="BX138" s="149"/>
      <c r="BY138" s="149"/>
      <c r="BZ138" s="149"/>
      <c r="CA138" s="149"/>
      <c r="CB138" s="149"/>
      <c r="CC138" s="149"/>
      <c r="CD138" s="149"/>
      <c r="CE138" s="149"/>
      <c r="CF138" s="149"/>
      <c r="CG138" s="149"/>
      <c r="CH138" s="149"/>
      <c r="CI138" s="149"/>
      <c r="CJ138" s="149"/>
      <c r="CK138" s="149"/>
      <c r="CL138" s="149"/>
      <c r="CM138" s="149"/>
      <c r="CN138" s="149"/>
      <c r="CO138" s="149"/>
      <c r="CP138" s="149"/>
      <c r="CQ138" s="149"/>
    </row>
    <row r="139" spans="1:95" ht="16.5" customHeight="1">
      <c r="A139" s="269"/>
      <c r="B139" s="269"/>
      <c r="C139" s="269"/>
      <c r="D139" s="269"/>
      <c r="E139" s="269"/>
      <c r="F139" s="269"/>
      <c r="G139" s="149"/>
      <c r="H139" s="271"/>
      <c r="I139" s="271"/>
      <c r="J139" s="149"/>
      <c r="K139" s="149"/>
      <c r="L139" s="149"/>
      <c r="M139" s="149"/>
      <c r="N139" s="149"/>
      <c r="O139" s="149"/>
      <c r="P139" s="149"/>
      <c r="Q139" s="149"/>
      <c r="R139" s="149"/>
      <c r="S139" s="149"/>
      <c r="T139" s="149"/>
      <c r="U139" s="149"/>
      <c r="V139" s="149"/>
      <c r="W139" s="149"/>
      <c r="X139" s="149"/>
      <c r="Y139" s="149"/>
      <c r="Z139" s="149"/>
      <c r="AA139" s="149"/>
      <c r="AB139" s="149"/>
      <c r="AC139" s="149"/>
      <c r="AD139" s="149"/>
      <c r="AE139" s="149"/>
      <c r="AF139" s="149"/>
      <c r="AG139" s="149"/>
      <c r="AH139" s="149"/>
      <c r="AI139" s="149"/>
      <c r="AJ139" s="149"/>
      <c r="AK139" s="149"/>
      <c r="AL139" s="149"/>
      <c r="AM139" s="149"/>
      <c r="AN139" s="149"/>
      <c r="AO139" s="149"/>
      <c r="AP139" s="149"/>
      <c r="AQ139" s="149"/>
      <c r="AR139" s="149"/>
      <c r="AS139" s="149"/>
      <c r="AT139" s="149"/>
      <c r="AU139" s="149"/>
      <c r="AV139" s="149"/>
      <c r="AW139" s="149"/>
      <c r="AX139" s="149"/>
      <c r="AY139" s="149"/>
      <c r="AZ139" s="149"/>
      <c r="BA139" s="149"/>
      <c r="BB139" s="149"/>
      <c r="BC139" s="149"/>
      <c r="BD139" s="149"/>
      <c r="BE139" s="149"/>
      <c r="BF139" s="149"/>
      <c r="BG139" s="149"/>
      <c r="BH139" s="149"/>
      <c r="BI139" s="149"/>
      <c r="BJ139" s="149"/>
      <c r="BK139" s="149"/>
      <c r="BL139" s="149"/>
      <c r="BM139" s="149"/>
      <c r="BN139" s="149"/>
      <c r="BO139" s="149"/>
      <c r="BP139" s="149"/>
      <c r="BQ139" s="149"/>
      <c r="BR139" s="149"/>
      <c r="BS139" s="149"/>
      <c r="BT139" s="149"/>
      <c r="BU139" s="149"/>
      <c r="BV139" s="149"/>
      <c r="BW139" s="149"/>
      <c r="BX139" s="149"/>
      <c r="BY139" s="149"/>
      <c r="BZ139" s="149"/>
      <c r="CA139" s="149"/>
      <c r="CB139" s="149"/>
      <c r="CC139" s="149"/>
      <c r="CD139" s="149"/>
      <c r="CE139" s="149"/>
      <c r="CF139" s="149"/>
      <c r="CG139" s="149"/>
      <c r="CH139" s="149"/>
      <c r="CI139" s="149"/>
      <c r="CJ139" s="149"/>
      <c r="CK139" s="149"/>
      <c r="CL139" s="149"/>
      <c r="CM139" s="149"/>
      <c r="CN139" s="149"/>
      <c r="CO139" s="149"/>
      <c r="CP139" s="149"/>
      <c r="CQ139" s="149"/>
    </row>
    <row r="140" spans="1:95" ht="16.5" customHeight="1">
      <c r="A140" s="269"/>
      <c r="B140" s="269"/>
      <c r="C140" s="269"/>
      <c r="D140" s="269"/>
      <c r="E140" s="269"/>
      <c r="F140" s="269"/>
      <c r="G140" s="149"/>
      <c r="H140" s="271"/>
      <c r="I140" s="271"/>
      <c r="J140" s="149"/>
      <c r="K140" s="149"/>
      <c r="L140" s="149"/>
      <c r="M140" s="149"/>
      <c r="N140" s="149"/>
      <c r="O140" s="149"/>
      <c r="P140" s="149"/>
      <c r="Q140" s="149"/>
      <c r="R140" s="149"/>
      <c r="S140" s="149"/>
      <c r="T140" s="149"/>
      <c r="U140" s="149"/>
      <c r="V140" s="149"/>
      <c r="W140" s="149"/>
      <c r="X140" s="149"/>
      <c r="Y140" s="149"/>
      <c r="Z140" s="149"/>
      <c r="AA140" s="149"/>
      <c r="AB140" s="149"/>
      <c r="AC140" s="149"/>
      <c r="AD140" s="149"/>
      <c r="AE140" s="149"/>
      <c r="AF140" s="149"/>
      <c r="AG140" s="149"/>
      <c r="AH140" s="149"/>
      <c r="AI140" s="149"/>
      <c r="AJ140" s="149"/>
      <c r="AK140" s="149"/>
      <c r="AL140" s="149"/>
      <c r="AM140" s="149"/>
      <c r="AN140" s="149"/>
      <c r="AO140" s="149"/>
      <c r="AP140" s="149"/>
      <c r="AQ140" s="149"/>
      <c r="AR140" s="149"/>
      <c r="AS140" s="149"/>
      <c r="AT140" s="149"/>
      <c r="AU140" s="149"/>
      <c r="AV140" s="149"/>
      <c r="AW140" s="149"/>
      <c r="AX140" s="149"/>
      <c r="AY140" s="149"/>
      <c r="AZ140" s="149"/>
      <c r="BA140" s="149"/>
      <c r="BB140" s="149"/>
      <c r="BC140" s="149"/>
      <c r="BD140" s="149"/>
      <c r="BE140" s="149"/>
      <c r="BF140" s="149"/>
      <c r="BG140" s="149"/>
      <c r="BH140" s="149"/>
      <c r="BI140" s="149"/>
      <c r="BJ140" s="149"/>
      <c r="BK140" s="149"/>
      <c r="BL140" s="149"/>
      <c r="BM140" s="149"/>
      <c r="BN140" s="149"/>
      <c r="BO140" s="149"/>
      <c r="BP140" s="149"/>
      <c r="BQ140" s="149"/>
      <c r="BR140" s="149"/>
      <c r="BS140" s="149"/>
      <c r="BT140" s="149"/>
      <c r="BU140" s="149"/>
      <c r="BV140" s="149"/>
      <c r="BW140" s="149"/>
      <c r="BX140" s="149"/>
      <c r="BY140" s="149"/>
      <c r="BZ140" s="149"/>
      <c r="CA140" s="149"/>
      <c r="CB140" s="149"/>
      <c r="CC140" s="149"/>
      <c r="CD140" s="149"/>
      <c r="CE140" s="149"/>
      <c r="CF140" s="149"/>
      <c r="CG140" s="149"/>
      <c r="CH140" s="149"/>
      <c r="CI140" s="149"/>
      <c r="CJ140" s="149"/>
      <c r="CK140" s="149"/>
      <c r="CL140" s="149"/>
      <c r="CM140" s="149"/>
      <c r="CN140" s="149"/>
      <c r="CO140" s="149"/>
      <c r="CP140" s="149"/>
      <c r="CQ140" s="149"/>
    </row>
    <row r="141" spans="1:95" ht="16.5" customHeight="1">
      <c r="A141" s="269"/>
      <c r="B141" s="269"/>
      <c r="C141" s="269"/>
      <c r="D141" s="269"/>
      <c r="E141" s="269"/>
      <c r="F141" s="269"/>
      <c r="G141" s="149"/>
      <c r="H141" s="271"/>
      <c r="I141" s="271"/>
      <c r="J141" s="149"/>
      <c r="K141" s="149"/>
      <c r="L141" s="149"/>
      <c r="M141" s="149"/>
      <c r="N141" s="149"/>
      <c r="O141" s="149"/>
      <c r="P141" s="149"/>
      <c r="Q141" s="149"/>
      <c r="R141" s="149"/>
      <c r="S141" s="149"/>
      <c r="T141" s="149"/>
      <c r="U141" s="149"/>
      <c r="V141" s="149"/>
      <c r="W141" s="149"/>
      <c r="X141" s="149"/>
      <c r="Y141" s="149"/>
      <c r="Z141" s="149"/>
      <c r="AA141" s="149"/>
      <c r="AB141" s="149"/>
      <c r="AC141" s="149"/>
      <c r="AD141" s="149"/>
      <c r="AE141" s="149"/>
      <c r="AF141" s="149"/>
      <c r="AG141" s="149"/>
      <c r="AH141" s="149"/>
      <c r="AI141" s="149"/>
      <c r="AJ141" s="149"/>
      <c r="AK141" s="149"/>
      <c r="AL141" s="149"/>
      <c r="AM141" s="149"/>
      <c r="AN141" s="149"/>
      <c r="AO141" s="149"/>
      <c r="AP141" s="149"/>
      <c r="AQ141" s="149"/>
      <c r="AR141" s="149"/>
      <c r="AS141" s="149"/>
      <c r="AT141" s="149"/>
      <c r="AU141" s="149"/>
      <c r="AV141" s="149"/>
      <c r="AW141" s="149"/>
      <c r="AX141" s="149"/>
      <c r="AY141" s="149"/>
      <c r="AZ141" s="149"/>
      <c r="BA141" s="149"/>
      <c r="BB141" s="149"/>
      <c r="BC141" s="149"/>
      <c r="BD141" s="149"/>
      <c r="BE141" s="149"/>
      <c r="BF141" s="149"/>
      <c r="BG141" s="149"/>
      <c r="BH141" s="149"/>
      <c r="BI141" s="149"/>
      <c r="BJ141" s="149"/>
      <c r="BK141" s="149"/>
      <c r="BL141" s="149"/>
      <c r="BM141" s="149"/>
      <c r="BN141" s="149"/>
      <c r="BO141" s="149"/>
      <c r="BP141" s="149"/>
      <c r="BQ141" s="149"/>
      <c r="BR141" s="149"/>
      <c r="BS141" s="149"/>
      <c r="BT141" s="149"/>
      <c r="BU141" s="149"/>
      <c r="BV141" s="149"/>
      <c r="BW141" s="149"/>
      <c r="BX141" s="149"/>
      <c r="BY141" s="149"/>
      <c r="BZ141" s="149"/>
      <c r="CA141" s="149"/>
      <c r="CB141" s="149"/>
      <c r="CC141" s="149"/>
      <c r="CD141" s="149"/>
      <c r="CE141" s="149"/>
      <c r="CF141" s="149"/>
      <c r="CG141" s="149"/>
      <c r="CH141" s="149"/>
      <c r="CI141" s="149"/>
      <c r="CJ141" s="149"/>
      <c r="CK141" s="149"/>
      <c r="CL141" s="149"/>
      <c r="CM141" s="149"/>
      <c r="CN141" s="149"/>
      <c r="CO141" s="149"/>
      <c r="CP141" s="149"/>
      <c r="CQ141" s="149"/>
    </row>
    <row r="142" spans="1:95" ht="16.5" customHeight="1">
      <c r="A142" s="269"/>
      <c r="B142" s="269"/>
      <c r="C142" s="269"/>
      <c r="D142" s="269"/>
      <c r="E142" s="269"/>
      <c r="F142" s="269"/>
      <c r="G142" s="149"/>
      <c r="H142" s="271"/>
      <c r="I142" s="271"/>
      <c r="J142" s="149"/>
      <c r="K142" s="149"/>
      <c r="L142" s="149"/>
      <c r="M142" s="149"/>
      <c r="N142" s="149"/>
      <c r="O142" s="149"/>
      <c r="P142" s="149"/>
      <c r="Q142" s="149"/>
      <c r="R142" s="149"/>
      <c r="S142" s="149"/>
      <c r="T142" s="149"/>
      <c r="U142" s="149"/>
      <c r="V142" s="149"/>
      <c r="W142" s="149"/>
      <c r="X142" s="149"/>
      <c r="Y142" s="149"/>
      <c r="Z142" s="149"/>
      <c r="AA142" s="149"/>
      <c r="AB142" s="149"/>
      <c r="AC142" s="149"/>
      <c r="AD142" s="149"/>
      <c r="AE142" s="149"/>
      <c r="AF142" s="149"/>
      <c r="AG142" s="149"/>
      <c r="AH142" s="149"/>
      <c r="AI142" s="149"/>
      <c r="AJ142" s="149"/>
      <c r="AK142" s="149"/>
      <c r="AL142" s="149"/>
      <c r="AM142" s="149"/>
      <c r="AN142" s="149"/>
      <c r="AO142" s="149"/>
      <c r="AP142" s="149"/>
      <c r="AQ142" s="149"/>
      <c r="AR142" s="149"/>
      <c r="AS142" s="149"/>
      <c r="AT142" s="149"/>
      <c r="AU142" s="149"/>
      <c r="AV142" s="149"/>
      <c r="AW142" s="149"/>
      <c r="AX142" s="149"/>
      <c r="AY142" s="149"/>
      <c r="AZ142" s="149"/>
      <c r="BA142" s="149"/>
      <c r="BB142" s="149"/>
      <c r="BC142" s="149"/>
      <c r="BD142" s="149"/>
      <c r="BE142" s="149"/>
      <c r="BF142" s="149"/>
      <c r="BG142" s="149"/>
      <c r="BH142" s="149"/>
      <c r="BI142" s="149"/>
      <c r="BJ142" s="149"/>
      <c r="BK142" s="149"/>
      <c r="BL142" s="149"/>
      <c r="BM142" s="149"/>
      <c r="BN142" s="149"/>
      <c r="BO142" s="149"/>
      <c r="BP142" s="149"/>
      <c r="BQ142" s="149"/>
      <c r="BR142" s="149"/>
      <c r="BS142" s="149"/>
      <c r="BT142" s="149"/>
      <c r="BU142" s="149"/>
      <c r="BV142" s="149"/>
      <c r="BW142" s="149"/>
      <c r="BX142" s="149"/>
      <c r="BY142" s="149"/>
      <c r="BZ142" s="149"/>
      <c r="CA142" s="149"/>
      <c r="CB142" s="149"/>
      <c r="CC142" s="149"/>
      <c r="CD142" s="149"/>
      <c r="CE142" s="149"/>
      <c r="CF142" s="149"/>
      <c r="CG142" s="149"/>
      <c r="CH142" s="149"/>
      <c r="CI142" s="149"/>
      <c r="CJ142" s="149"/>
      <c r="CK142" s="149"/>
      <c r="CL142" s="149"/>
      <c r="CM142" s="149"/>
      <c r="CN142" s="149"/>
      <c r="CO142" s="149"/>
      <c r="CP142" s="149"/>
      <c r="CQ142" s="149"/>
    </row>
    <row r="143" spans="1:95" ht="16.5" customHeight="1">
      <c r="A143" s="269"/>
      <c r="B143" s="269"/>
      <c r="C143" s="269"/>
      <c r="D143" s="269"/>
      <c r="E143" s="269"/>
      <c r="F143" s="269"/>
      <c r="G143" s="149"/>
      <c r="H143" s="271"/>
      <c r="I143" s="271"/>
      <c r="J143" s="149"/>
      <c r="K143" s="149"/>
      <c r="L143" s="149"/>
      <c r="M143" s="149"/>
      <c r="N143" s="149"/>
      <c r="O143" s="149"/>
      <c r="P143" s="149"/>
      <c r="Q143" s="149"/>
      <c r="R143" s="149"/>
      <c r="S143" s="149"/>
      <c r="T143" s="149"/>
      <c r="U143" s="149"/>
      <c r="V143" s="149"/>
      <c r="W143" s="149"/>
      <c r="X143" s="149"/>
      <c r="Y143" s="149"/>
      <c r="Z143" s="149"/>
      <c r="AA143" s="149"/>
      <c r="AB143" s="149"/>
      <c r="AC143" s="149"/>
      <c r="AD143" s="149"/>
      <c r="AE143" s="149"/>
      <c r="AF143" s="149"/>
      <c r="AG143" s="149"/>
      <c r="AH143" s="149"/>
      <c r="AI143" s="149"/>
      <c r="AJ143" s="149"/>
      <c r="AK143" s="149"/>
      <c r="AL143" s="149"/>
      <c r="AM143" s="149"/>
      <c r="AN143" s="149"/>
      <c r="AO143" s="149"/>
      <c r="AP143" s="149"/>
      <c r="AQ143" s="149"/>
      <c r="AR143" s="149"/>
      <c r="AS143" s="149"/>
      <c r="AT143" s="149"/>
      <c r="AU143" s="149"/>
      <c r="AV143" s="149"/>
      <c r="AW143" s="149"/>
      <c r="AX143" s="149"/>
      <c r="AY143" s="149"/>
      <c r="AZ143" s="149"/>
      <c r="BA143" s="149"/>
      <c r="BB143" s="149"/>
      <c r="BC143" s="149"/>
      <c r="BD143" s="149"/>
      <c r="BE143" s="149"/>
      <c r="BF143" s="149"/>
      <c r="BG143" s="149"/>
      <c r="BH143" s="149"/>
      <c r="BI143" s="149"/>
      <c r="BJ143" s="149"/>
      <c r="BK143" s="149"/>
      <c r="BL143" s="149"/>
      <c r="BM143" s="149"/>
      <c r="BN143" s="149"/>
      <c r="BO143" s="149"/>
      <c r="BP143" s="149"/>
      <c r="BQ143" s="149"/>
      <c r="BR143" s="149"/>
      <c r="BS143" s="149"/>
      <c r="BT143" s="149"/>
      <c r="BU143" s="149"/>
      <c r="BV143" s="149"/>
      <c r="BW143" s="149"/>
      <c r="BX143" s="149"/>
      <c r="BY143" s="149"/>
      <c r="BZ143" s="149"/>
      <c r="CA143" s="149"/>
      <c r="CB143" s="149"/>
      <c r="CC143" s="149"/>
      <c r="CD143" s="149"/>
      <c r="CE143" s="149"/>
      <c r="CF143" s="149"/>
      <c r="CG143" s="149"/>
      <c r="CH143" s="149"/>
      <c r="CI143" s="149"/>
      <c r="CJ143" s="149"/>
      <c r="CK143" s="149"/>
      <c r="CL143" s="149"/>
      <c r="CM143" s="149"/>
      <c r="CN143" s="149"/>
      <c r="CO143" s="149"/>
      <c r="CP143" s="149"/>
      <c r="CQ143" s="149"/>
    </row>
    <row r="144" spans="1:95" ht="16.5" customHeight="1">
      <c r="A144" s="269"/>
      <c r="B144" s="269"/>
      <c r="C144" s="269"/>
      <c r="D144" s="269"/>
      <c r="E144" s="269"/>
      <c r="F144" s="269"/>
      <c r="G144" s="149"/>
      <c r="H144" s="271"/>
      <c r="I144" s="271"/>
      <c r="J144" s="149"/>
      <c r="K144" s="149"/>
      <c r="L144" s="149"/>
      <c r="M144" s="149"/>
      <c r="N144" s="149"/>
      <c r="O144" s="149"/>
      <c r="P144" s="149"/>
      <c r="Q144" s="149"/>
      <c r="R144" s="149"/>
      <c r="S144" s="149"/>
      <c r="T144" s="149"/>
      <c r="U144" s="149"/>
      <c r="V144" s="149"/>
      <c r="W144" s="149"/>
      <c r="X144" s="149"/>
      <c r="Y144" s="149"/>
      <c r="Z144" s="149"/>
      <c r="AA144" s="149"/>
      <c r="AB144" s="149"/>
      <c r="AC144" s="149"/>
      <c r="AD144" s="149"/>
      <c r="AE144" s="149"/>
      <c r="AF144" s="149"/>
      <c r="AG144" s="149"/>
      <c r="AH144" s="149"/>
      <c r="AI144" s="149"/>
      <c r="AJ144" s="149"/>
      <c r="AK144" s="149"/>
      <c r="AL144" s="149"/>
      <c r="AM144" s="149"/>
      <c r="AN144" s="149"/>
      <c r="AO144" s="149"/>
      <c r="AP144" s="149"/>
      <c r="AQ144" s="149"/>
      <c r="AR144" s="149"/>
      <c r="AS144" s="149"/>
      <c r="AT144" s="149"/>
      <c r="AU144" s="149"/>
      <c r="AV144" s="149"/>
      <c r="AW144" s="149"/>
      <c r="AX144" s="149"/>
      <c r="AY144" s="149"/>
      <c r="AZ144" s="149"/>
      <c r="BA144" s="149"/>
      <c r="BB144" s="149"/>
      <c r="BC144" s="149"/>
      <c r="BD144" s="149"/>
      <c r="BE144" s="149"/>
      <c r="BF144" s="149"/>
      <c r="BG144" s="149"/>
      <c r="BH144" s="149"/>
      <c r="BI144" s="149"/>
      <c r="BJ144" s="149"/>
      <c r="BK144" s="149"/>
      <c r="BL144" s="149"/>
      <c r="BM144" s="149"/>
      <c r="BN144" s="149"/>
      <c r="BO144" s="149"/>
      <c r="BP144" s="149"/>
      <c r="BQ144" s="149"/>
      <c r="BR144" s="149"/>
      <c r="BS144" s="149"/>
      <c r="BT144" s="149"/>
      <c r="BU144" s="149"/>
      <c r="BV144" s="149"/>
      <c r="BW144" s="149"/>
      <c r="BX144" s="149"/>
      <c r="BY144" s="149"/>
      <c r="BZ144" s="149"/>
      <c r="CA144" s="149"/>
      <c r="CB144" s="149"/>
      <c r="CC144" s="149"/>
      <c r="CD144" s="149"/>
      <c r="CE144" s="149"/>
      <c r="CF144" s="149"/>
      <c r="CG144" s="149"/>
      <c r="CH144" s="149"/>
      <c r="CI144" s="149"/>
      <c r="CJ144" s="149"/>
      <c r="CK144" s="149"/>
      <c r="CL144" s="149"/>
      <c r="CM144" s="149"/>
      <c r="CN144" s="149"/>
      <c r="CO144" s="149"/>
      <c r="CP144" s="149"/>
      <c r="CQ144" s="149"/>
    </row>
    <row r="145" spans="1:95" ht="16.5" customHeight="1">
      <c r="A145" s="269"/>
      <c r="B145" s="269"/>
      <c r="C145" s="269"/>
      <c r="D145" s="269"/>
      <c r="E145" s="269"/>
      <c r="F145" s="269"/>
      <c r="G145" s="149"/>
      <c r="H145" s="271"/>
      <c r="I145" s="271"/>
      <c r="J145" s="149"/>
      <c r="K145" s="149"/>
      <c r="L145" s="149"/>
      <c r="M145" s="149"/>
      <c r="N145" s="149"/>
      <c r="O145" s="149"/>
      <c r="P145" s="149"/>
      <c r="Q145" s="149"/>
      <c r="R145" s="149"/>
      <c r="S145" s="149"/>
      <c r="T145" s="149"/>
      <c r="U145" s="149"/>
      <c r="V145" s="149"/>
      <c r="W145" s="149"/>
      <c r="X145" s="149"/>
      <c r="Y145" s="149"/>
      <c r="Z145" s="149"/>
      <c r="AA145" s="149"/>
      <c r="AB145" s="149"/>
      <c r="AC145" s="149"/>
      <c r="AD145" s="149"/>
      <c r="AE145" s="149"/>
      <c r="AF145" s="149"/>
      <c r="AG145" s="149"/>
      <c r="AH145" s="149"/>
      <c r="AI145" s="149"/>
      <c r="AJ145" s="149"/>
      <c r="AK145" s="149"/>
      <c r="AL145" s="149"/>
      <c r="AM145" s="149"/>
      <c r="AN145" s="149"/>
      <c r="AO145" s="149"/>
      <c r="AP145" s="149"/>
      <c r="AQ145" s="149"/>
      <c r="AR145" s="149"/>
      <c r="AS145" s="149"/>
      <c r="AT145" s="149"/>
      <c r="AU145" s="149"/>
      <c r="AV145" s="149"/>
      <c r="AW145" s="149"/>
      <c r="AX145" s="149"/>
      <c r="AY145" s="149"/>
      <c r="AZ145" s="149"/>
      <c r="BA145" s="149"/>
      <c r="BB145" s="149"/>
      <c r="BC145" s="149"/>
      <c r="BD145" s="149"/>
      <c r="BE145" s="149"/>
      <c r="BF145" s="149"/>
      <c r="BG145" s="149"/>
      <c r="BH145" s="149"/>
      <c r="BI145" s="149"/>
      <c r="BJ145" s="149"/>
      <c r="BK145" s="149"/>
      <c r="BL145" s="149"/>
      <c r="BM145" s="149"/>
      <c r="BN145" s="149"/>
      <c r="BO145" s="149"/>
      <c r="BP145" s="149"/>
      <c r="BQ145" s="149"/>
      <c r="BR145" s="149"/>
      <c r="BS145" s="149"/>
      <c r="BT145" s="149"/>
      <c r="BU145" s="149"/>
      <c r="BV145" s="149"/>
      <c r="BW145" s="149"/>
      <c r="BX145" s="149"/>
      <c r="BY145" s="149"/>
      <c r="BZ145" s="149"/>
      <c r="CA145" s="149"/>
      <c r="CB145" s="149"/>
      <c r="CC145" s="149"/>
      <c r="CD145" s="149"/>
      <c r="CE145" s="149"/>
      <c r="CF145" s="149"/>
      <c r="CG145" s="149"/>
      <c r="CH145" s="149"/>
      <c r="CI145" s="149"/>
      <c r="CJ145" s="149"/>
      <c r="CK145" s="149"/>
      <c r="CL145" s="149"/>
      <c r="CM145" s="149"/>
      <c r="CN145" s="149"/>
      <c r="CO145" s="149"/>
      <c r="CP145" s="149"/>
      <c r="CQ145" s="149"/>
    </row>
    <row r="146" spans="1:95" ht="16.5" customHeight="1">
      <c r="A146" s="269"/>
      <c r="B146" s="269"/>
      <c r="C146" s="269"/>
      <c r="D146" s="269"/>
      <c r="E146" s="269"/>
      <c r="F146" s="269"/>
      <c r="G146" s="149"/>
      <c r="H146" s="271"/>
      <c r="I146" s="271"/>
      <c r="J146" s="149"/>
      <c r="K146" s="149"/>
      <c r="L146" s="149"/>
      <c r="M146" s="149"/>
      <c r="N146" s="149"/>
      <c r="O146" s="149"/>
      <c r="P146" s="149"/>
      <c r="Q146" s="149"/>
      <c r="R146" s="149"/>
      <c r="S146" s="149"/>
      <c r="T146" s="149"/>
      <c r="U146" s="149"/>
      <c r="V146" s="149"/>
      <c r="W146" s="149"/>
      <c r="X146" s="149"/>
      <c r="Y146" s="149"/>
      <c r="Z146" s="149"/>
      <c r="AA146" s="149"/>
      <c r="AB146" s="149"/>
      <c r="AC146" s="149"/>
      <c r="AD146" s="149"/>
      <c r="AE146" s="149"/>
      <c r="AF146" s="149"/>
      <c r="AG146" s="149"/>
      <c r="AH146" s="149"/>
      <c r="AI146" s="149"/>
      <c r="AJ146" s="149"/>
      <c r="AK146" s="149"/>
      <c r="AL146" s="149"/>
      <c r="AM146" s="149"/>
      <c r="AN146" s="149"/>
      <c r="AO146" s="149"/>
      <c r="AP146" s="149"/>
      <c r="AQ146" s="149"/>
      <c r="AR146" s="149"/>
      <c r="AS146" s="149"/>
      <c r="AT146" s="149"/>
      <c r="AU146" s="149"/>
      <c r="AV146" s="149"/>
      <c r="AW146" s="149"/>
      <c r="AX146" s="149"/>
      <c r="AY146" s="149"/>
      <c r="AZ146" s="149"/>
      <c r="BA146" s="149"/>
      <c r="BB146" s="149"/>
      <c r="BC146" s="149"/>
      <c r="BD146" s="149"/>
      <c r="BE146" s="149"/>
      <c r="BF146" s="149"/>
      <c r="BG146" s="149"/>
      <c r="BH146" s="149"/>
      <c r="BI146" s="149"/>
      <c r="BJ146" s="149"/>
      <c r="BK146" s="149"/>
      <c r="BL146" s="149"/>
      <c r="BM146" s="149"/>
      <c r="BN146" s="149"/>
      <c r="BO146" s="149"/>
      <c r="BP146" s="149"/>
      <c r="BQ146" s="149"/>
      <c r="BR146" s="149"/>
      <c r="BS146" s="149"/>
      <c r="BT146" s="149"/>
      <c r="BU146" s="149"/>
      <c r="BV146" s="149"/>
      <c r="BW146" s="149"/>
      <c r="BX146" s="149"/>
      <c r="BY146" s="149"/>
      <c r="BZ146" s="149"/>
      <c r="CA146" s="149"/>
      <c r="CB146" s="149"/>
      <c r="CC146" s="149"/>
      <c r="CD146" s="149"/>
      <c r="CE146" s="149"/>
      <c r="CF146" s="149"/>
      <c r="CG146" s="149"/>
      <c r="CH146" s="149"/>
      <c r="CI146" s="149"/>
      <c r="CJ146" s="149"/>
      <c r="CK146" s="149"/>
      <c r="CL146" s="149"/>
      <c r="CM146" s="149"/>
      <c r="CN146" s="149"/>
      <c r="CO146" s="149"/>
      <c r="CP146" s="149"/>
      <c r="CQ146" s="149"/>
    </row>
    <row r="147" spans="1:95" ht="16.5" customHeight="1">
      <c r="A147" s="269"/>
      <c r="B147" s="269"/>
      <c r="C147" s="269"/>
      <c r="D147" s="269"/>
      <c r="E147" s="269"/>
      <c r="F147" s="269"/>
      <c r="G147" s="149"/>
      <c r="H147" s="271"/>
      <c r="I147" s="271"/>
      <c r="J147" s="149"/>
      <c r="K147" s="149"/>
      <c r="L147" s="149"/>
      <c r="M147" s="149"/>
      <c r="N147" s="149"/>
      <c r="O147" s="149"/>
      <c r="P147" s="149"/>
      <c r="Q147" s="149"/>
      <c r="R147" s="149"/>
      <c r="S147" s="149"/>
      <c r="T147" s="149"/>
      <c r="U147" s="149"/>
      <c r="V147" s="149"/>
      <c r="W147" s="149"/>
      <c r="X147" s="149"/>
      <c r="Y147" s="149"/>
      <c r="Z147" s="149"/>
      <c r="AA147" s="149"/>
      <c r="AB147" s="149"/>
      <c r="AC147" s="149"/>
      <c r="AD147" s="149"/>
      <c r="AE147" s="149"/>
      <c r="AF147" s="149"/>
      <c r="AG147" s="149"/>
      <c r="AH147" s="149"/>
      <c r="AI147" s="149"/>
      <c r="AJ147" s="149"/>
      <c r="AK147" s="149"/>
      <c r="AL147" s="149"/>
      <c r="AM147" s="149"/>
      <c r="AN147" s="149"/>
      <c r="AO147" s="149"/>
      <c r="AP147" s="149"/>
      <c r="AQ147" s="149"/>
      <c r="AR147" s="149"/>
      <c r="AS147" s="149"/>
      <c r="AT147" s="149"/>
      <c r="AU147" s="149"/>
      <c r="AV147" s="149"/>
      <c r="AW147" s="149"/>
      <c r="AX147" s="149"/>
      <c r="AY147" s="149"/>
      <c r="AZ147" s="149"/>
      <c r="BA147" s="149"/>
      <c r="BB147" s="149"/>
      <c r="BC147" s="149"/>
      <c r="BD147" s="149"/>
      <c r="BE147" s="149"/>
      <c r="BF147" s="149"/>
      <c r="BG147" s="149"/>
      <c r="BH147" s="149"/>
      <c r="BI147" s="149"/>
      <c r="BJ147" s="149"/>
      <c r="BK147" s="149"/>
      <c r="BL147" s="149"/>
      <c r="BM147" s="149"/>
      <c r="BN147" s="149"/>
      <c r="BO147" s="149"/>
      <c r="BP147" s="149"/>
      <c r="BQ147" s="149"/>
      <c r="BR147" s="149"/>
      <c r="BS147" s="149"/>
      <c r="BT147" s="149"/>
      <c r="BU147" s="149"/>
      <c r="BV147" s="149"/>
      <c r="BW147" s="149"/>
      <c r="BX147" s="149"/>
      <c r="BY147" s="149"/>
      <c r="BZ147" s="149"/>
      <c r="CA147" s="149"/>
      <c r="CB147" s="149"/>
      <c r="CC147" s="149"/>
      <c r="CD147" s="149"/>
      <c r="CE147" s="149"/>
      <c r="CF147" s="149"/>
      <c r="CG147" s="149"/>
      <c r="CH147" s="149"/>
      <c r="CI147" s="149"/>
      <c r="CJ147" s="149"/>
      <c r="CK147" s="149"/>
      <c r="CL147" s="149"/>
      <c r="CM147" s="149"/>
      <c r="CN147" s="149"/>
      <c r="CO147" s="149"/>
      <c r="CP147" s="149"/>
      <c r="CQ147" s="149"/>
    </row>
    <row r="148" spans="1:95" ht="16.5" customHeight="1">
      <c r="A148" s="269"/>
      <c r="B148" s="269"/>
      <c r="C148" s="269"/>
      <c r="D148" s="269"/>
      <c r="E148" s="269"/>
      <c r="F148" s="269"/>
      <c r="G148" s="149"/>
      <c r="H148" s="271"/>
      <c r="I148" s="271"/>
      <c r="J148" s="149"/>
      <c r="K148" s="149"/>
      <c r="L148" s="149"/>
      <c r="M148" s="149"/>
      <c r="N148" s="149"/>
      <c r="O148" s="149"/>
      <c r="P148" s="149"/>
      <c r="Q148" s="149"/>
      <c r="R148" s="149"/>
      <c r="S148" s="149"/>
      <c r="T148" s="149"/>
      <c r="U148" s="149"/>
      <c r="V148" s="149"/>
      <c r="W148" s="149"/>
      <c r="X148" s="149"/>
      <c r="Y148" s="149"/>
      <c r="Z148" s="149"/>
      <c r="AA148" s="149"/>
      <c r="AB148" s="149"/>
      <c r="AC148" s="149"/>
      <c r="AD148" s="149"/>
      <c r="AE148" s="149"/>
      <c r="AF148" s="149"/>
      <c r="AG148" s="149"/>
      <c r="AH148" s="149"/>
      <c r="AI148" s="149"/>
      <c r="AJ148" s="149"/>
      <c r="AK148" s="149"/>
      <c r="AL148" s="149"/>
      <c r="AM148" s="149"/>
      <c r="AN148" s="149"/>
      <c r="AO148" s="149"/>
      <c r="AP148" s="149"/>
      <c r="AQ148" s="149"/>
      <c r="AR148" s="149"/>
      <c r="AS148" s="149"/>
      <c r="AT148" s="149"/>
      <c r="AU148" s="149"/>
      <c r="AV148" s="149"/>
      <c r="AW148" s="149"/>
      <c r="AX148" s="149"/>
      <c r="AY148" s="149"/>
      <c r="AZ148" s="149"/>
      <c r="BA148" s="149"/>
      <c r="BB148" s="149"/>
      <c r="BC148" s="149"/>
      <c r="BD148" s="149"/>
      <c r="BE148" s="149"/>
      <c r="BF148" s="149"/>
      <c r="BG148" s="149"/>
      <c r="BH148" s="149"/>
      <c r="BI148" s="149"/>
      <c r="BJ148" s="149"/>
      <c r="BK148" s="149"/>
      <c r="BL148" s="149"/>
      <c r="BM148" s="149"/>
      <c r="BN148" s="149"/>
      <c r="BO148" s="149"/>
      <c r="BP148" s="149"/>
      <c r="BQ148" s="149"/>
      <c r="BR148" s="149"/>
      <c r="BS148" s="149"/>
      <c r="BT148" s="149"/>
      <c r="BU148" s="149"/>
      <c r="BV148" s="149"/>
      <c r="BW148" s="149"/>
      <c r="BX148" s="149"/>
      <c r="BY148" s="149"/>
      <c r="BZ148" s="149"/>
      <c r="CA148" s="149"/>
      <c r="CB148" s="149"/>
      <c r="CC148" s="149"/>
      <c r="CD148" s="149"/>
      <c r="CE148" s="149"/>
      <c r="CF148" s="149"/>
      <c r="CG148" s="149"/>
      <c r="CH148" s="149"/>
      <c r="CI148" s="149"/>
      <c r="CJ148" s="149"/>
      <c r="CK148" s="149"/>
      <c r="CL148" s="149"/>
      <c r="CM148" s="149"/>
      <c r="CN148" s="149"/>
      <c r="CO148" s="149"/>
      <c r="CP148" s="149"/>
      <c r="CQ148" s="149"/>
    </row>
    <row r="149" spans="1:95" ht="16.5" customHeight="1">
      <c r="A149" s="269"/>
      <c r="B149" s="269"/>
      <c r="C149" s="269"/>
      <c r="D149" s="269"/>
      <c r="E149" s="269"/>
      <c r="F149" s="269"/>
      <c r="G149" s="149"/>
      <c r="H149" s="271"/>
      <c r="I149" s="271"/>
      <c r="J149" s="149"/>
      <c r="K149" s="149"/>
      <c r="L149" s="149"/>
      <c r="M149" s="149"/>
      <c r="N149" s="149"/>
      <c r="O149" s="149"/>
      <c r="P149" s="149"/>
      <c r="Q149" s="149"/>
      <c r="R149" s="149"/>
      <c r="S149" s="149"/>
      <c r="T149" s="149"/>
      <c r="U149" s="149"/>
      <c r="V149" s="149"/>
      <c r="W149" s="149"/>
      <c r="X149" s="149"/>
      <c r="Y149" s="149"/>
      <c r="Z149" s="149"/>
      <c r="AA149" s="149"/>
      <c r="AB149" s="149"/>
      <c r="AC149" s="149"/>
      <c r="AD149" s="149"/>
      <c r="AE149" s="149"/>
      <c r="AF149" s="149"/>
      <c r="AG149" s="149"/>
      <c r="AH149" s="149"/>
      <c r="AI149" s="149"/>
      <c r="AJ149" s="149"/>
      <c r="AK149" s="149"/>
      <c r="AL149" s="149"/>
      <c r="AM149" s="149"/>
      <c r="AN149" s="149"/>
      <c r="AO149" s="149"/>
      <c r="AP149" s="149"/>
      <c r="AQ149" s="149"/>
      <c r="AR149" s="149"/>
      <c r="AS149" s="149"/>
      <c r="AT149" s="149"/>
      <c r="AU149" s="149"/>
      <c r="AV149" s="149"/>
      <c r="AW149" s="149"/>
      <c r="AX149" s="149"/>
      <c r="AY149" s="149"/>
      <c r="AZ149" s="149"/>
      <c r="BA149" s="149"/>
      <c r="BB149" s="149"/>
      <c r="BC149" s="149"/>
      <c r="BD149" s="149"/>
      <c r="BE149" s="149"/>
      <c r="BF149" s="149"/>
      <c r="BG149" s="149"/>
      <c r="BH149" s="149"/>
      <c r="BI149" s="149"/>
      <c r="BJ149" s="149"/>
      <c r="BK149" s="149"/>
      <c r="BL149" s="149"/>
      <c r="BM149" s="149"/>
      <c r="BN149" s="149"/>
      <c r="BO149" s="149"/>
      <c r="BP149" s="149"/>
      <c r="BQ149" s="149"/>
      <c r="BR149" s="149"/>
      <c r="BS149" s="149"/>
      <c r="BT149" s="149"/>
      <c r="BU149" s="149"/>
      <c r="BV149" s="149"/>
      <c r="BW149" s="149"/>
      <c r="BX149" s="149"/>
      <c r="BY149" s="149"/>
      <c r="BZ149" s="149"/>
      <c r="CA149" s="149"/>
      <c r="CB149" s="149"/>
      <c r="CC149" s="149"/>
      <c r="CD149" s="149"/>
      <c r="CE149" s="149"/>
      <c r="CF149" s="149"/>
      <c r="CG149" s="149"/>
      <c r="CH149" s="149"/>
      <c r="CI149" s="149"/>
      <c r="CJ149" s="149"/>
      <c r="CK149" s="149"/>
      <c r="CL149" s="149"/>
      <c r="CM149" s="149"/>
      <c r="CN149" s="149"/>
      <c r="CO149" s="149"/>
      <c r="CP149" s="149"/>
      <c r="CQ149" s="149"/>
    </row>
    <row r="150" spans="1:95" ht="16.5" customHeight="1">
      <c r="A150" s="269"/>
      <c r="B150" s="269"/>
      <c r="C150" s="269"/>
      <c r="D150" s="269"/>
      <c r="E150" s="269"/>
      <c r="F150" s="269"/>
      <c r="G150" s="149"/>
      <c r="H150" s="271"/>
      <c r="I150" s="271"/>
      <c r="J150" s="149"/>
      <c r="K150" s="149"/>
      <c r="L150" s="149"/>
      <c r="M150" s="149"/>
      <c r="N150" s="149"/>
      <c r="O150" s="149"/>
      <c r="P150" s="149"/>
      <c r="Q150" s="149"/>
      <c r="R150" s="149"/>
      <c r="S150" s="149"/>
      <c r="T150" s="149"/>
      <c r="U150" s="149"/>
      <c r="V150" s="149"/>
      <c r="W150" s="149"/>
      <c r="X150" s="149"/>
      <c r="Y150" s="149"/>
      <c r="Z150" s="149"/>
      <c r="AA150" s="149"/>
      <c r="AB150" s="149"/>
      <c r="AC150" s="149"/>
      <c r="AD150" s="149"/>
      <c r="AE150" s="149"/>
      <c r="AF150" s="149"/>
      <c r="AG150" s="149"/>
      <c r="AH150" s="149"/>
      <c r="AI150" s="149"/>
      <c r="AJ150" s="149"/>
      <c r="AK150" s="149"/>
      <c r="AL150" s="149"/>
      <c r="AM150" s="149"/>
      <c r="AN150" s="149"/>
      <c r="AO150" s="149"/>
      <c r="AP150" s="149"/>
      <c r="AQ150" s="149"/>
      <c r="AR150" s="149"/>
      <c r="AS150" s="149"/>
      <c r="AT150" s="149"/>
      <c r="AU150" s="149"/>
      <c r="AV150" s="149"/>
      <c r="AW150" s="149"/>
      <c r="AX150" s="149"/>
      <c r="AY150" s="149"/>
      <c r="AZ150" s="149"/>
      <c r="BA150" s="149"/>
      <c r="BB150" s="149"/>
      <c r="BC150" s="149"/>
      <c r="BD150" s="149"/>
      <c r="BE150" s="149"/>
      <c r="BF150" s="149"/>
      <c r="BG150" s="149"/>
      <c r="BH150" s="149"/>
      <c r="BI150" s="149"/>
      <c r="BJ150" s="149"/>
      <c r="BK150" s="149"/>
      <c r="BL150" s="149"/>
      <c r="BM150" s="149"/>
      <c r="BN150" s="149"/>
      <c r="BO150" s="149"/>
      <c r="BP150" s="149"/>
      <c r="BQ150" s="149"/>
      <c r="BR150" s="149"/>
      <c r="BS150" s="149"/>
      <c r="BT150" s="149"/>
      <c r="BU150" s="149"/>
      <c r="BV150" s="149"/>
      <c r="BW150" s="149"/>
      <c r="BX150" s="149"/>
      <c r="BY150" s="149"/>
      <c r="BZ150" s="149"/>
      <c r="CA150" s="149"/>
      <c r="CB150" s="149"/>
      <c r="CC150" s="149"/>
      <c r="CD150" s="149"/>
      <c r="CE150" s="149"/>
      <c r="CF150" s="149"/>
      <c r="CG150" s="149"/>
      <c r="CH150" s="149"/>
      <c r="CI150" s="149"/>
      <c r="CJ150" s="149"/>
      <c r="CK150" s="149"/>
      <c r="CL150" s="149"/>
      <c r="CM150" s="149"/>
      <c r="CN150" s="149"/>
      <c r="CO150" s="149"/>
      <c r="CP150" s="149"/>
      <c r="CQ150" s="149"/>
    </row>
    <row r="151" spans="1:95" ht="16.5" customHeight="1">
      <c r="A151" s="269"/>
      <c r="B151" s="269"/>
      <c r="C151" s="269"/>
      <c r="D151" s="269"/>
      <c r="E151" s="269"/>
      <c r="F151" s="269"/>
      <c r="G151" s="149"/>
      <c r="H151" s="271"/>
      <c r="I151" s="271"/>
      <c r="J151" s="149"/>
      <c r="K151" s="149"/>
      <c r="L151" s="149"/>
      <c r="M151" s="149"/>
      <c r="N151" s="149"/>
      <c r="O151" s="149"/>
      <c r="P151" s="149"/>
      <c r="Q151" s="149"/>
      <c r="R151" s="149"/>
      <c r="S151" s="149"/>
      <c r="T151" s="149"/>
      <c r="U151" s="149"/>
      <c r="V151" s="149"/>
      <c r="W151" s="149"/>
      <c r="X151" s="149"/>
      <c r="Y151" s="149"/>
      <c r="Z151" s="149"/>
      <c r="AA151" s="149"/>
      <c r="AB151" s="149"/>
      <c r="AC151" s="149"/>
      <c r="AD151" s="149"/>
      <c r="AE151" s="149"/>
      <c r="AF151" s="149"/>
      <c r="AG151" s="149"/>
      <c r="AH151" s="149"/>
      <c r="AI151" s="149"/>
      <c r="AJ151" s="149"/>
      <c r="AK151" s="149"/>
      <c r="AL151" s="149"/>
      <c r="AM151" s="149"/>
      <c r="AN151" s="149"/>
      <c r="AO151" s="149"/>
      <c r="AP151" s="149"/>
      <c r="AQ151" s="149"/>
      <c r="AR151" s="149"/>
      <c r="AS151" s="149"/>
      <c r="AT151" s="149"/>
      <c r="AU151" s="149"/>
      <c r="AV151" s="149"/>
      <c r="AW151" s="149"/>
      <c r="AX151" s="149"/>
      <c r="AY151" s="149"/>
      <c r="AZ151" s="149"/>
      <c r="BA151" s="149"/>
      <c r="BB151" s="149"/>
      <c r="BC151" s="149"/>
      <c r="BD151" s="149"/>
      <c r="BE151" s="149"/>
      <c r="BF151" s="149"/>
      <c r="BG151" s="149"/>
      <c r="BH151" s="149"/>
      <c r="BI151" s="149"/>
      <c r="BJ151" s="149"/>
      <c r="BK151" s="149"/>
      <c r="BL151" s="149"/>
      <c r="BM151" s="149"/>
      <c r="BN151" s="149"/>
      <c r="BO151" s="149"/>
      <c r="BP151" s="149"/>
      <c r="BQ151" s="149"/>
      <c r="BR151" s="149"/>
      <c r="BS151" s="149"/>
      <c r="BT151" s="149"/>
      <c r="BU151" s="149"/>
      <c r="BV151" s="149"/>
      <c r="BW151" s="149"/>
      <c r="BX151" s="149"/>
      <c r="BY151" s="149"/>
      <c r="BZ151" s="149"/>
      <c r="CA151" s="149"/>
      <c r="CB151" s="149"/>
      <c r="CC151" s="149"/>
      <c r="CD151" s="149"/>
      <c r="CE151" s="149"/>
      <c r="CF151" s="149"/>
      <c r="CG151" s="149"/>
      <c r="CH151" s="149"/>
      <c r="CI151" s="149"/>
      <c r="CJ151" s="149"/>
      <c r="CK151" s="149"/>
      <c r="CL151" s="149"/>
      <c r="CM151" s="149"/>
      <c r="CN151" s="149"/>
      <c r="CO151" s="149"/>
      <c r="CP151" s="149"/>
      <c r="CQ151" s="149"/>
    </row>
    <row r="152" spans="1:95" ht="16.5" customHeight="1">
      <c r="A152" s="269"/>
      <c r="B152" s="269"/>
      <c r="C152" s="269"/>
      <c r="D152" s="269"/>
      <c r="E152" s="269"/>
      <c r="F152" s="269"/>
      <c r="G152" s="149"/>
      <c r="H152" s="271"/>
      <c r="I152" s="271"/>
      <c r="J152" s="149"/>
      <c r="K152" s="149"/>
      <c r="L152" s="149"/>
      <c r="M152" s="149"/>
      <c r="N152" s="149"/>
      <c r="O152" s="149"/>
      <c r="P152" s="149"/>
      <c r="Q152" s="149"/>
      <c r="R152" s="149"/>
      <c r="S152" s="149"/>
      <c r="T152" s="149"/>
      <c r="U152" s="149"/>
      <c r="V152" s="149"/>
      <c r="W152" s="149"/>
      <c r="X152" s="149"/>
      <c r="Y152" s="149"/>
      <c r="Z152" s="149"/>
      <c r="AA152" s="149"/>
      <c r="AB152" s="149"/>
      <c r="AC152" s="149"/>
      <c r="AD152" s="149"/>
      <c r="AE152" s="149"/>
      <c r="AF152" s="149"/>
      <c r="AG152" s="149"/>
      <c r="AH152" s="149"/>
      <c r="AI152" s="149"/>
      <c r="AJ152" s="149"/>
      <c r="AK152" s="149"/>
      <c r="AL152" s="149"/>
      <c r="AM152" s="149"/>
      <c r="AN152" s="149"/>
      <c r="AO152" s="149"/>
      <c r="AP152" s="149"/>
      <c r="AQ152" s="149"/>
      <c r="AR152" s="149"/>
      <c r="AS152" s="149"/>
      <c r="AT152" s="149"/>
      <c r="AU152" s="149"/>
      <c r="AV152" s="149"/>
      <c r="AW152" s="149"/>
      <c r="AX152" s="149"/>
      <c r="AY152" s="149"/>
      <c r="AZ152" s="149"/>
      <c r="BA152" s="149"/>
      <c r="BB152" s="149"/>
      <c r="BC152" s="149"/>
      <c r="BD152" s="149"/>
      <c r="BE152" s="149"/>
      <c r="BF152" s="149"/>
      <c r="BG152" s="149"/>
      <c r="BH152" s="149"/>
      <c r="BI152" s="149"/>
      <c r="BJ152" s="149"/>
      <c r="BK152" s="149"/>
      <c r="BL152" s="149"/>
      <c r="BM152" s="149"/>
      <c r="BN152" s="149"/>
      <c r="BO152" s="149"/>
      <c r="BP152" s="149"/>
      <c r="BQ152" s="149"/>
      <c r="BR152" s="149"/>
      <c r="BS152" s="149"/>
      <c r="BT152" s="149"/>
      <c r="BU152" s="149"/>
      <c r="BV152" s="149"/>
      <c r="BW152" s="149"/>
      <c r="BX152" s="149"/>
      <c r="BY152" s="149"/>
      <c r="BZ152" s="149"/>
      <c r="CA152" s="149"/>
      <c r="CB152" s="149"/>
      <c r="CC152" s="149"/>
      <c r="CD152" s="149"/>
      <c r="CE152" s="149"/>
      <c r="CF152" s="149"/>
      <c r="CG152" s="149"/>
      <c r="CH152" s="149"/>
      <c r="CI152" s="149"/>
      <c r="CJ152" s="149"/>
      <c r="CK152" s="149"/>
      <c r="CL152" s="149"/>
      <c r="CM152" s="149"/>
      <c r="CN152" s="149"/>
      <c r="CO152" s="149"/>
      <c r="CP152" s="149"/>
      <c r="CQ152" s="149"/>
    </row>
    <row r="153" spans="1:95" ht="16.5" customHeight="1">
      <c r="A153" s="269"/>
      <c r="B153" s="269"/>
      <c r="C153" s="269"/>
      <c r="D153" s="269"/>
      <c r="E153" s="269"/>
      <c r="F153" s="269"/>
      <c r="G153" s="149"/>
      <c r="H153" s="271"/>
      <c r="I153" s="271"/>
      <c r="J153" s="149"/>
      <c r="K153" s="149"/>
      <c r="L153" s="149"/>
      <c r="M153" s="149"/>
      <c r="N153" s="149"/>
      <c r="O153" s="149"/>
      <c r="P153" s="149"/>
      <c r="Q153" s="149"/>
      <c r="R153" s="149"/>
      <c r="S153" s="149"/>
      <c r="T153" s="149"/>
      <c r="U153" s="149"/>
      <c r="V153" s="149"/>
      <c r="W153" s="149"/>
      <c r="X153" s="149"/>
      <c r="Y153" s="149"/>
      <c r="Z153" s="149"/>
      <c r="AA153" s="149"/>
      <c r="AB153" s="149"/>
      <c r="AC153" s="149"/>
      <c r="AD153" s="149"/>
      <c r="AE153" s="149"/>
      <c r="AF153" s="149"/>
      <c r="AG153" s="149"/>
      <c r="AH153" s="149"/>
      <c r="AI153" s="149"/>
      <c r="AJ153" s="149"/>
      <c r="AK153" s="149"/>
      <c r="AL153" s="149"/>
      <c r="AM153" s="149"/>
      <c r="AN153" s="149"/>
      <c r="AO153" s="149"/>
      <c r="AP153" s="149"/>
      <c r="AQ153" s="149"/>
      <c r="AR153" s="149"/>
      <c r="AS153" s="149"/>
      <c r="AT153" s="149"/>
      <c r="AU153" s="149"/>
      <c r="AV153" s="149"/>
      <c r="AW153" s="149"/>
      <c r="AX153" s="149"/>
      <c r="AY153" s="149"/>
      <c r="AZ153" s="149"/>
      <c r="BA153" s="149"/>
      <c r="BB153" s="149"/>
      <c r="BC153" s="149"/>
      <c r="BD153" s="149"/>
      <c r="BE153" s="149"/>
      <c r="BF153" s="149"/>
      <c r="BG153" s="149"/>
      <c r="BH153" s="149"/>
      <c r="BI153" s="149"/>
      <c r="BJ153" s="149"/>
      <c r="BK153" s="149"/>
      <c r="BL153" s="149"/>
      <c r="BM153" s="149"/>
      <c r="BN153" s="149"/>
      <c r="BO153" s="149"/>
      <c r="BP153" s="149"/>
      <c r="BQ153" s="149"/>
      <c r="BR153" s="149"/>
      <c r="BS153" s="149"/>
      <c r="BT153" s="149"/>
      <c r="BU153" s="149"/>
      <c r="BV153" s="149"/>
      <c r="BW153" s="149"/>
      <c r="BX153" s="149"/>
      <c r="BY153" s="149"/>
      <c r="BZ153" s="149"/>
      <c r="CA153" s="149"/>
      <c r="CB153" s="149"/>
      <c r="CC153" s="149"/>
      <c r="CD153" s="149"/>
      <c r="CE153" s="149"/>
      <c r="CF153" s="149"/>
      <c r="CG153" s="149"/>
      <c r="CH153" s="149"/>
      <c r="CI153" s="149"/>
      <c r="CJ153" s="149"/>
      <c r="CK153" s="149"/>
      <c r="CL153" s="149"/>
      <c r="CM153" s="149"/>
      <c r="CN153" s="149"/>
      <c r="CO153" s="149"/>
      <c r="CP153" s="149"/>
      <c r="CQ153" s="149"/>
    </row>
    <row r="154" spans="1:95" ht="16.5" customHeight="1">
      <c r="A154" s="269"/>
      <c r="B154" s="269"/>
      <c r="C154" s="269"/>
      <c r="D154" s="269"/>
      <c r="E154" s="269"/>
      <c r="F154" s="269"/>
      <c r="G154" s="149"/>
      <c r="H154" s="271"/>
      <c r="I154" s="271"/>
      <c r="J154" s="149"/>
      <c r="K154" s="149"/>
      <c r="L154" s="149"/>
      <c r="M154" s="149"/>
      <c r="N154" s="149"/>
      <c r="O154" s="149"/>
      <c r="P154" s="149"/>
      <c r="Q154" s="149"/>
      <c r="R154" s="149"/>
      <c r="S154" s="149"/>
      <c r="T154" s="149"/>
      <c r="U154" s="149"/>
      <c r="V154" s="149"/>
      <c r="W154" s="149"/>
      <c r="X154" s="149"/>
      <c r="Y154" s="149"/>
      <c r="Z154" s="149"/>
      <c r="AA154" s="149"/>
      <c r="AB154" s="149"/>
      <c r="AC154" s="149"/>
      <c r="AD154" s="149"/>
      <c r="AE154" s="149"/>
      <c r="AF154" s="149"/>
      <c r="AG154" s="149"/>
      <c r="AH154" s="149"/>
      <c r="AI154" s="149"/>
      <c r="AJ154" s="149"/>
      <c r="AK154" s="149"/>
      <c r="AL154" s="149"/>
      <c r="AM154" s="149"/>
      <c r="AN154" s="149"/>
      <c r="AO154" s="149"/>
      <c r="AP154" s="149"/>
      <c r="AQ154" s="149"/>
      <c r="AR154" s="149"/>
      <c r="AS154" s="149"/>
      <c r="AT154" s="149"/>
      <c r="AU154" s="149"/>
      <c r="AV154" s="149"/>
      <c r="AW154" s="149"/>
      <c r="AX154" s="149"/>
      <c r="AY154" s="149"/>
      <c r="AZ154" s="149"/>
      <c r="BA154" s="149"/>
      <c r="BB154" s="149"/>
      <c r="BC154" s="149"/>
      <c r="BD154" s="149"/>
      <c r="BE154" s="149"/>
      <c r="BF154" s="149"/>
      <c r="BG154" s="149"/>
      <c r="BH154" s="149"/>
      <c r="BI154" s="149"/>
      <c r="BJ154" s="149"/>
      <c r="BK154" s="149"/>
      <c r="BL154" s="149"/>
      <c r="BM154" s="149"/>
      <c r="BN154" s="149"/>
      <c r="BO154" s="149"/>
      <c r="BP154" s="149"/>
      <c r="BQ154" s="149"/>
      <c r="BR154" s="149"/>
      <c r="BS154" s="149"/>
      <c r="BT154" s="149"/>
      <c r="BU154" s="149"/>
      <c r="BV154" s="149"/>
      <c r="BW154" s="149"/>
      <c r="BX154" s="149"/>
      <c r="BY154" s="149"/>
      <c r="BZ154" s="149"/>
      <c r="CA154" s="149"/>
      <c r="CB154" s="149"/>
      <c r="CC154" s="149"/>
      <c r="CD154" s="149"/>
      <c r="CE154" s="149"/>
      <c r="CF154" s="149"/>
      <c r="CG154" s="149"/>
      <c r="CH154" s="149"/>
      <c r="CI154" s="149"/>
      <c r="CJ154" s="149"/>
      <c r="CK154" s="149"/>
      <c r="CL154" s="149"/>
      <c r="CM154" s="149"/>
      <c r="CN154" s="149"/>
      <c r="CO154" s="149"/>
      <c r="CP154" s="149"/>
      <c r="CQ154" s="149"/>
    </row>
    <row r="155" spans="1:95" ht="16.5" customHeight="1">
      <c r="A155" s="269"/>
      <c r="B155" s="269"/>
      <c r="C155" s="269"/>
      <c r="D155" s="269"/>
      <c r="E155" s="269"/>
      <c r="F155" s="269"/>
      <c r="G155" s="149"/>
      <c r="H155" s="271"/>
      <c r="I155" s="271"/>
      <c r="J155" s="149"/>
      <c r="K155" s="149"/>
      <c r="L155" s="149"/>
      <c r="M155" s="149"/>
      <c r="N155" s="149"/>
      <c r="O155" s="149"/>
      <c r="P155" s="149"/>
      <c r="Q155" s="149"/>
      <c r="R155" s="149"/>
      <c r="S155" s="149"/>
      <c r="T155" s="149"/>
      <c r="U155" s="149"/>
      <c r="V155" s="149"/>
      <c r="W155" s="149"/>
      <c r="X155" s="149"/>
      <c r="Y155" s="149"/>
      <c r="Z155" s="149"/>
      <c r="AA155" s="149"/>
      <c r="AB155" s="149"/>
      <c r="AC155" s="149"/>
      <c r="AD155" s="149"/>
      <c r="AE155" s="149"/>
      <c r="AF155" s="149"/>
      <c r="AG155" s="149"/>
      <c r="AH155" s="149"/>
      <c r="AI155" s="149"/>
      <c r="AJ155" s="149"/>
      <c r="AK155" s="149"/>
      <c r="AL155" s="149"/>
      <c r="AM155" s="149"/>
      <c r="AN155" s="149"/>
      <c r="AO155" s="149"/>
      <c r="AP155" s="149"/>
      <c r="AQ155" s="149"/>
      <c r="AR155" s="149"/>
      <c r="AS155" s="149"/>
      <c r="AT155" s="149"/>
      <c r="AU155" s="149"/>
      <c r="AV155" s="149"/>
      <c r="AW155" s="149"/>
      <c r="AX155" s="149"/>
      <c r="AY155" s="149"/>
      <c r="AZ155" s="149"/>
      <c r="BA155" s="149"/>
      <c r="BB155" s="149"/>
      <c r="BC155" s="149"/>
      <c r="BD155" s="149"/>
      <c r="BE155" s="149"/>
      <c r="BF155" s="149"/>
      <c r="BG155" s="149"/>
      <c r="BH155" s="149"/>
      <c r="BI155" s="149"/>
      <c r="BJ155" s="149"/>
      <c r="BK155" s="149"/>
      <c r="BL155" s="149"/>
      <c r="BM155" s="149"/>
      <c r="BN155" s="149"/>
      <c r="BO155" s="149"/>
      <c r="BP155" s="149"/>
      <c r="BQ155" s="149"/>
      <c r="BR155" s="149"/>
      <c r="BS155" s="149"/>
      <c r="BT155" s="149"/>
      <c r="BU155" s="149"/>
      <c r="BV155" s="149"/>
      <c r="BW155" s="149"/>
      <c r="BX155" s="149"/>
      <c r="BY155" s="149"/>
      <c r="BZ155" s="149"/>
      <c r="CA155" s="149"/>
      <c r="CB155" s="149"/>
      <c r="CC155" s="149"/>
      <c r="CD155" s="149"/>
      <c r="CE155" s="149"/>
      <c r="CF155" s="149"/>
      <c r="CG155" s="149"/>
      <c r="CH155" s="149"/>
      <c r="CI155" s="149"/>
      <c r="CJ155" s="149"/>
      <c r="CK155" s="149"/>
      <c r="CL155" s="149"/>
      <c r="CM155" s="149"/>
      <c r="CN155" s="149"/>
      <c r="CO155" s="149"/>
      <c r="CP155" s="149"/>
      <c r="CQ155" s="149"/>
    </row>
    <row r="156" spans="1:95" ht="16.5" customHeight="1">
      <c r="A156" s="269"/>
      <c r="B156" s="269"/>
      <c r="C156" s="269"/>
      <c r="D156" s="269"/>
      <c r="E156" s="269"/>
      <c r="F156" s="269"/>
      <c r="G156" s="149"/>
      <c r="H156" s="271"/>
      <c r="I156" s="271"/>
      <c r="J156" s="149"/>
      <c r="K156" s="149"/>
      <c r="L156" s="149"/>
      <c r="M156" s="149"/>
      <c r="N156" s="149"/>
      <c r="O156" s="149"/>
      <c r="P156" s="149"/>
      <c r="Q156" s="149"/>
      <c r="R156" s="149"/>
      <c r="S156" s="149"/>
      <c r="T156" s="149"/>
      <c r="U156" s="149"/>
      <c r="V156" s="149"/>
      <c r="W156" s="149"/>
      <c r="X156" s="149"/>
      <c r="Y156" s="149"/>
      <c r="Z156" s="149"/>
      <c r="AA156" s="149"/>
      <c r="AB156" s="149"/>
      <c r="AC156" s="149"/>
      <c r="AD156" s="149"/>
      <c r="AE156" s="149"/>
      <c r="AF156" s="149"/>
      <c r="AG156" s="149"/>
      <c r="AH156" s="149"/>
      <c r="AI156" s="149"/>
      <c r="AJ156" s="149"/>
      <c r="AK156" s="149"/>
      <c r="AL156" s="149"/>
      <c r="AM156" s="149"/>
      <c r="AN156" s="149"/>
      <c r="AO156" s="149"/>
      <c r="AP156" s="149"/>
      <c r="AQ156" s="149"/>
      <c r="AR156" s="149"/>
      <c r="AS156" s="149"/>
      <c r="AT156" s="149"/>
      <c r="AU156" s="149"/>
      <c r="AV156" s="149"/>
      <c r="AW156" s="149"/>
      <c r="AX156" s="149"/>
      <c r="AY156" s="149"/>
      <c r="AZ156" s="149"/>
      <c r="BA156" s="149"/>
      <c r="BB156" s="149"/>
      <c r="BC156" s="149"/>
      <c r="BD156" s="149"/>
      <c r="BE156" s="149"/>
      <c r="BF156" s="149"/>
      <c r="BG156" s="149"/>
      <c r="BH156" s="149"/>
      <c r="BI156" s="149"/>
      <c r="BJ156" s="149"/>
      <c r="BK156" s="149"/>
      <c r="BL156" s="149"/>
      <c r="BM156" s="149"/>
      <c r="BN156" s="149"/>
      <c r="BO156" s="149"/>
      <c r="BP156" s="149"/>
      <c r="BQ156" s="149"/>
      <c r="BR156" s="149"/>
      <c r="BS156" s="149"/>
      <c r="BT156" s="149"/>
      <c r="BU156" s="149"/>
      <c r="BV156" s="149"/>
      <c r="BW156" s="149"/>
      <c r="BX156" s="149"/>
      <c r="BY156" s="149"/>
      <c r="BZ156" s="149"/>
      <c r="CA156" s="149"/>
      <c r="CB156" s="149"/>
      <c r="CC156" s="149"/>
      <c r="CD156" s="149"/>
      <c r="CE156" s="149"/>
      <c r="CF156" s="149"/>
      <c r="CG156" s="149"/>
      <c r="CH156" s="149"/>
      <c r="CI156" s="149"/>
      <c r="CJ156" s="149"/>
      <c r="CK156" s="149"/>
      <c r="CL156" s="149"/>
      <c r="CM156" s="149"/>
      <c r="CN156" s="149"/>
      <c r="CO156" s="149"/>
      <c r="CP156" s="149"/>
      <c r="CQ156" s="149"/>
    </row>
    <row r="157" spans="1:95" ht="16.5" customHeight="1">
      <c r="A157" s="269"/>
      <c r="B157" s="269"/>
      <c r="C157" s="269"/>
      <c r="D157" s="269"/>
      <c r="E157" s="269"/>
      <c r="F157" s="269"/>
      <c r="G157" s="149"/>
      <c r="H157" s="271"/>
      <c r="I157" s="271"/>
      <c r="J157" s="149"/>
      <c r="K157" s="149"/>
      <c r="L157" s="149"/>
      <c r="M157" s="149"/>
      <c r="N157" s="149"/>
      <c r="O157" s="149"/>
      <c r="P157" s="149"/>
      <c r="Q157" s="149"/>
      <c r="R157" s="149"/>
      <c r="S157" s="149"/>
      <c r="T157" s="149"/>
      <c r="U157" s="149"/>
      <c r="V157" s="149"/>
      <c r="W157" s="149"/>
      <c r="X157" s="149"/>
      <c r="Y157" s="149"/>
      <c r="Z157" s="149"/>
      <c r="AA157" s="149"/>
      <c r="AB157" s="149"/>
      <c r="AC157" s="149"/>
      <c r="AD157" s="149"/>
      <c r="AE157" s="149"/>
      <c r="AF157" s="149"/>
      <c r="AG157" s="149"/>
      <c r="AH157" s="149"/>
      <c r="AI157" s="149"/>
      <c r="AJ157" s="149"/>
      <c r="AK157" s="149"/>
      <c r="AL157" s="149"/>
      <c r="AM157" s="149"/>
      <c r="AN157" s="149"/>
      <c r="AO157" s="149"/>
      <c r="AP157" s="149"/>
      <c r="AQ157" s="149"/>
      <c r="AR157" s="149"/>
      <c r="AS157" s="149"/>
      <c r="AT157" s="149"/>
      <c r="AU157" s="149"/>
      <c r="AV157" s="149"/>
      <c r="AW157" s="149"/>
      <c r="AX157" s="149"/>
      <c r="AY157" s="149"/>
      <c r="AZ157" s="149"/>
      <c r="BA157" s="149"/>
      <c r="BB157" s="149"/>
      <c r="BC157" s="149"/>
      <c r="BD157" s="149"/>
      <c r="BE157" s="149"/>
      <c r="BF157" s="149"/>
      <c r="BG157" s="149"/>
      <c r="BH157" s="149"/>
      <c r="BI157" s="149"/>
      <c r="BJ157" s="149"/>
      <c r="BK157" s="149"/>
      <c r="BL157" s="149"/>
      <c r="BM157" s="149"/>
      <c r="BN157" s="149"/>
      <c r="BO157" s="149"/>
      <c r="BP157" s="149"/>
      <c r="BQ157" s="149"/>
      <c r="BR157" s="149"/>
      <c r="BS157" s="149"/>
      <c r="BT157" s="149"/>
      <c r="BU157" s="149"/>
      <c r="BV157" s="149"/>
      <c r="BW157" s="149"/>
      <c r="BX157" s="149"/>
      <c r="BY157" s="149"/>
      <c r="BZ157" s="149"/>
      <c r="CA157" s="149"/>
      <c r="CB157" s="149"/>
      <c r="CC157" s="149"/>
      <c r="CD157" s="149"/>
      <c r="CE157" s="149"/>
      <c r="CF157" s="149"/>
      <c r="CG157" s="149"/>
      <c r="CH157" s="149"/>
      <c r="CI157" s="149"/>
      <c r="CJ157" s="149"/>
      <c r="CK157" s="149"/>
      <c r="CL157" s="149"/>
      <c r="CM157" s="149"/>
      <c r="CN157" s="149"/>
      <c r="CO157" s="149"/>
      <c r="CP157" s="149"/>
      <c r="CQ157" s="149"/>
    </row>
    <row r="158" spans="1:95" ht="16.5" customHeight="1">
      <c r="A158" s="269"/>
      <c r="B158" s="269"/>
      <c r="C158" s="269"/>
      <c r="D158" s="269"/>
      <c r="E158" s="269"/>
      <c r="F158" s="269"/>
      <c r="G158" s="149"/>
      <c r="H158" s="271"/>
      <c r="I158" s="271"/>
      <c r="J158" s="149"/>
      <c r="K158" s="149"/>
      <c r="L158" s="149"/>
      <c r="M158" s="149"/>
      <c r="N158" s="149"/>
      <c r="O158" s="149"/>
      <c r="P158" s="149"/>
      <c r="Q158" s="149"/>
      <c r="R158" s="149"/>
      <c r="S158" s="149"/>
      <c r="T158" s="149"/>
      <c r="U158" s="149"/>
      <c r="V158" s="149"/>
      <c r="W158" s="149"/>
      <c r="X158" s="149"/>
      <c r="Y158" s="149"/>
      <c r="Z158" s="149"/>
      <c r="AA158" s="149"/>
      <c r="AB158" s="149"/>
      <c r="AC158" s="149"/>
      <c r="AD158" s="149"/>
      <c r="AE158" s="149"/>
      <c r="AF158" s="149"/>
      <c r="AG158" s="149"/>
      <c r="AH158" s="149"/>
      <c r="AI158" s="149"/>
      <c r="AJ158" s="149"/>
      <c r="AK158" s="149"/>
      <c r="AL158" s="149"/>
      <c r="AM158" s="149"/>
      <c r="AN158" s="149"/>
      <c r="AO158" s="149"/>
      <c r="AP158" s="149"/>
      <c r="AQ158" s="149"/>
      <c r="AR158" s="149"/>
      <c r="AS158" s="149"/>
      <c r="AT158" s="149"/>
      <c r="AU158" s="149"/>
      <c r="AV158" s="149"/>
      <c r="AW158" s="149"/>
      <c r="AX158" s="149"/>
      <c r="AY158" s="149"/>
      <c r="AZ158" s="149"/>
      <c r="BA158" s="149"/>
      <c r="BB158" s="149"/>
      <c r="BC158" s="149"/>
      <c r="BD158" s="149"/>
      <c r="BE158" s="149"/>
      <c r="BF158" s="149"/>
      <c r="BG158" s="149"/>
      <c r="BH158" s="149"/>
      <c r="BI158" s="149"/>
      <c r="BJ158" s="149"/>
      <c r="BK158" s="149"/>
      <c r="BL158" s="149"/>
      <c r="BM158" s="149"/>
      <c r="BN158" s="149"/>
      <c r="BO158" s="149"/>
      <c r="BP158" s="149"/>
      <c r="BQ158" s="149"/>
      <c r="BR158" s="149"/>
      <c r="BS158" s="149"/>
      <c r="BT158" s="149"/>
      <c r="BU158" s="149"/>
      <c r="BV158" s="149"/>
      <c r="BW158" s="149"/>
      <c r="BX158" s="149"/>
      <c r="BY158" s="149"/>
      <c r="BZ158" s="149"/>
      <c r="CA158" s="149"/>
      <c r="CB158" s="149"/>
      <c r="CC158" s="149"/>
      <c r="CD158" s="149"/>
      <c r="CE158" s="149"/>
      <c r="CF158" s="149"/>
      <c r="CG158" s="149"/>
      <c r="CH158" s="149"/>
      <c r="CI158" s="149"/>
      <c r="CJ158" s="149"/>
      <c r="CK158" s="149"/>
      <c r="CL158" s="149"/>
      <c r="CM158" s="149"/>
      <c r="CN158" s="149"/>
      <c r="CO158" s="149"/>
      <c r="CP158" s="149"/>
      <c r="CQ158" s="149"/>
    </row>
    <row r="159" spans="1:95" ht="16.5" customHeight="1">
      <c r="A159" s="269"/>
      <c r="B159" s="269"/>
      <c r="C159" s="269"/>
      <c r="D159" s="269"/>
      <c r="E159" s="269"/>
      <c r="F159" s="269"/>
      <c r="G159" s="149"/>
      <c r="H159" s="271"/>
      <c r="I159" s="271"/>
      <c r="J159" s="149"/>
      <c r="K159" s="149"/>
      <c r="L159" s="149"/>
      <c r="M159" s="149"/>
      <c r="N159" s="149"/>
      <c r="O159" s="149"/>
      <c r="P159" s="149"/>
      <c r="Q159" s="149"/>
      <c r="R159" s="149"/>
      <c r="S159" s="149"/>
      <c r="T159" s="149"/>
      <c r="U159" s="149"/>
      <c r="V159" s="149"/>
      <c r="W159" s="149"/>
      <c r="X159" s="149"/>
      <c r="Y159" s="149"/>
      <c r="Z159" s="149"/>
      <c r="AA159" s="149"/>
      <c r="AB159" s="149"/>
      <c r="AC159" s="149"/>
      <c r="AD159" s="149"/>
      <c r="AE159" s="149"/>
      <c r="AF159" s="149"/>
      <c r="AG159" s="149"/>
      <c r="AH159" s="149"/>
      <c r="AI159" s="149"/>
      <c r="AJ159" s="149"/>
      <c r="AK159" s="149"/>
      <c r="AL159" s="149"/>
      <c r="AM159" s="149"/>
      <c r="AN159" s="149"/>
      <c r="AO159" s="149"/>
      <c r="AP159" s="149"/>
      <c r="AQ159" s="149"/>
      <c r="AR159" s="149"/>
      <c r="AS159" s="149"/>
      <c r="AT159" s="149"/>
      <c r="AU159" s="149"/>
      <c r="AV159" s="149"/>
      <c r="AW159" s="149"/>
      <c r="AX159" s="149"/>
      <c r="AY159" s="149"/>
      <c r="AZ159" s="149"/>
      <c r="BA159" s="149"/>
      <c r="BB159" s="149"/>
      <c r="BC159" s="149"/>
      <c r="BD159" s="149"/>
      <c r="BE159" s="149"/>
      <c r="BF159" s="149"/>
      <c r="BG159" s="149"/>
      <c r="BH159" s="149"/>
      <c r="BI159" s="149"/>
      <c r="BJ159" s="149"/>
      <c r="BK159" s="149"/>
      <c r="BL159" s="149"/>
      <c r="BM159" s="149"/>
      <c r="BN159" s="149"/>
      <c r="BO159" s="149"/>
      <c r="BP159" s="149"/>
      <c r="BQ159" s="149"/>
      <c r="BR159" s="149"/>
      <c r="BS159" s="149"/>
      <c r="BT159" s="149"/>
      <c r="BU159" s="149"/>
      <c r="BV159" s="149"/>
      <c r="BW159" s="149"/>
      <c r="BX159" s="149"/>
      <c r="BY159" s="149"/>
      <c r="BZ159" s="149"/>
      <c r="CA159" s="149"/>
      <c r="CB159" s="149"/>
      <c r="CC159" s="149"/>
      <c r="CD159" s="149"/>
      <c r="CE159" s="149"/>
      <c r="CF159" s="149"/>
      <c r="CG159" s="149"/>
      <c r="CH159" s="149"/>
      <c r="CI159" s="149"/>
      <c r="CJ159" s="149"/>
      <c r="CK159" s="149"/>
      <c r="CL159" s="149"/>
      <c r="CM159" s="149"/>
      <c r="CN159" s="149"/>
      <c r="CO159" s="149"/>
      <c r="CP159" s="149"/>
      <c r="CQ159" s="149"/>
    </row>
    <row r="160" spans="1:95" ht="16.5" customHeight="1">
      <c r="A160" s="269"/>
      <c r="B160" s="269"/>
      <c r="C160" s="269"/>
      <c r="D160" s="269"/>
      <c r="E160" s="269"/>
      <c r="F160" s="269"/>
      <c r="G160" s="149"/>
      <c r="H160" s="271"/>
      <c r="I160" s="271"/>
      <c r="J160" s="149"/>
      <c r="K160" s="149"/>
      <c r="L160" s="149"/>
      <c r="M160" s="149"/>
      <c r="N160" s="149"/>
      <c r="O160" s="149"/>
      <c r="P160" s="149"/>
      <c r="Q160" s="149"/>
      <c r="R160" s="149"/>
      <c r="S160" s="149"/>
      <c r="T160" s="149"/>
      <c r="U160" s="149"/>
      <c r="V160" s="149"/>
      <c r="W160" s="149"/>
      <c r="X160" s="149"/>
      <c r="Y160" s="149"/>
      <c r="Z160" s="149"/>
      <c r="AA160" s="149"/>
      <c r="AB160" s="149"/>
      <c r="AC160" s="149"/>
      <c r="AD160" s="149"/>
      <c r="AE160" s="149"/>
      <c r="AF160" s="149"/>
      <c r="AG160" s="149"/>
      <c r="AH160" s="149"/>
      <c r="AI160" s="149"/>
      <c r="AJ160" s="149"/>
      <c r="AK160" s="149"/>
      <c r="AL160" s="149"/>
      <c r="AM160" s="149"/>
      <c r="AN160" s="149"/>
      <c r="AO160" s="149"/>
      <c r="AP160" s="149"/>
      <c r="AQ160" s="149"/>
      <c r="AR160" s="149"/>
      <c r="AS160" s="149"/>
      <c r="AT160" s="149"/>
      <c r="AU160" s="149"/>
      <c r="AV160" s="149"/>
      <c r="AW160" s="149"/>
      <c r="AX160" s="149"/>
      <c r="AY160" s="149"/>
      <c r="AZ160" s="149"/>
      <c r="BA160" s="149"/>
      <c r="BB160" s="149"/>
      <c r="BC160" s="149"/>
      <c r="BD160" s="149"/>
      <c r="BE160" s="149"/>
      <c r="BF160" s="149"/>
      <c r="BG160" s="149"/>
      <c r="BH160" s="149"/>
      <c r="BI160" s="149"/>
      <c r="BJ160" s="149"/>
      <c r="BK160" s="149"/>
      <c r="BL160" s="149"/>
      <c r="BM160" s="149"/>
      <c r="BN160" s="149"/>
      <c r="BO160" s="149"/>
      <c r="BP160" s="149"/>
      <c r="BQ160" s="149"/>
      <c r="BR160" s="149"/>
      <c r="BS160" s="149"/>
      <c r="BT160" s="149"/>
      <c r="BU160" s="149"/>
      <c r="BV160" s="149"/>
      <c r="BW160" s="149"/>
      <c r="BX160" s="149"/>
      <c r="BY160" s="149"/>
      <c r="BZ160" s="149"/>
      <c r="CA160" s="149"/>
      <c r="CB160" s="149"/>
      <c r="CC160" s="149"/>
      <c r="CD160" s="149"/>
      <c r="CE160" s="149"/>
      <c r="CF160" s="149"/>
      <c r="CG160" s="149"/>
      <c r="CH160" s="149"/>
      <c r="CI160" s="149"/>
      <c r="CJ160" s="149"/>
      <c r="CK160" s="149"/>
      <c r="CL160" s="149"/>
      <c r="CM160" s="149"/>
      <c r="CN160" s="149"/>
      <c r="CO160" s="149"/>
      <c r="CP160" s="149"/>
      <c r="CQ160" s="149"/>
    </row>
    <row r="161" spans="1:95" ht="16.5" customHeight="1">
      <c r="A161" s="269"/>
      <c r="B161" s="269"/>
      <c r="C161" s="269"/>
      <c r="D161" s="269"/>
      <c r="E161" s="269"/>
      <c r="F161" s="269"/>
      <c r="G161" s="149"/>
      <c r="H161" s="271"/>
      <c r="I161" s="271"/>
      <c r="J161" s="149"/>
      <c r="K161" s="149"/>
      <c r="L161" s="149"/>
      <c r="M161" s="149"/>
      <c r="N161" s="149"/>
      <c r="O161" s="149"/>
      <c r="P161" s="149"/>
      <c r="Q161" s="149"/>
      <c r="R161" s="149"/>
      <c r="S161" s="149"/>
      <c r="T161" s="149"/>
      <c r="U161" s="149"/>
      <c r="V161" s="149"/>
      <c r="W161" s="149"/>
      <c r="X161" s="149"/>
      <c r="Y161" s="149"/>
      <c r="Z161" s="149"/>
      <c r="AA161" s="149"/>
      <c r="AB161" s="149"/>
      <c r="AC161" s="149"/>
      <c r="AD161" s="149"/>
      <c r="AE161" s="149"/>
      <c r="AF161" s="149"/>
      <c r="AG161" s="149"/>
      <c r="AH161" s="149"/>
      <c r="AI161" s="149"/>
      <c r="AJ161" s="149"/>
      <c r="AK161" s="149"/>
      <c r="AL161" s="149"/>
      <c r="AM161" s="149"/>
      <c r="AN161" s="149"/>
      <c r="AO161" s="149"/>
      <c r="AP161" s="149"/>
      <c r="AQ161" s="149"/>
      <c r="AR161" s="149"/>
      <c r="AS161" s="149"/>
      <c r="AT161" s="149"/>
      <c r="AU161" s="149"/>
      <c r="AV161" s="149"/>
      <c r="AW161" s="149"/>
      <c r="AX161" s="149"/>
      <c r="AY161" s="149"/>
      <c r="AZ161" s="149"/>
      <c r="BA161" s="149"/>
      <c r="BB161" s="149"/>
      <c r="BC161" s="149"/>
      <c r="BD161" s="149"/>
      <c r="BE161" s="149"/>
      <c r="BF161" s="149"/>
      <c r="BG161" s="149"/>
      <c r="BH161" s="149"/>
      <c r="BI161" s="149"/>
      <c r="BJ161" s="149"/>
      <c r="BK161" s="149"/>
      <c r="BL161" s="149"/>
      <c r="BM161" s="149"/>
      <c r="BN161" s="149"/>
      <c r="BO161" s="149"/>
      <c r="BP161" s="149"/>
      <c r="BQ161" s="149"/>
      <c r="BR161" s="149"/>
      <c r="BS161" s="149"/>
      <c r="BT161" s="149"/>
      <c r="BU161" s="149"/>
      <c r="BV161" s="149"/>
      <c r="BW161" s="149"/>
      <c r="BX161" s="149"/>
      <c r="BY161" s="149"/>
      <c r="BZ161" s="149"/>
      <c r="CA161" s="149"/>
      <c r="CB161" s="149"/>
      <c r="CC161" s="149"/>
      <c r="CD161" s="149"/>
      <c r="CE161" s="149"/>
      <c r="CF161" s="149"/>
      <c r="CG161" s="149"/>
      <c r="CH161" s="149"/>
      <c r="CI161" s="149"/>
      <c r="CJ161" s="149"/>
      <c r="CK161" s="149"/>
      <c r="CL161" s="149"/>
      <c r="CM161" s="149"/>
      <c r="CN161" s="149"/>
      <c r="CO161" s="149"/>
      <c r="CP161" s="149"/>
      <c r="CQ161" s="149"/>
    </row>
    <row r="162" spans="1:95" ht="16.5" customHeight="1">
      <c r="A162" s="269"/>
      <c r="B162" s="269"/>
      <c r="C162" s="269"/>
      <c r="D162" s="269"/>
      <c r="E162" s="269"/>
      <c r="F162" s="269"/>
      <c r="G162" s="149"/>
      <c r="H162" s="271"/>
      <c r="I162" s="271"/>
      <c r="J162" s="149"/>
      <c r="K162" s="149"/>
      <c r="L162" s="149"/>
      <c r="M162" s="149"/>
      <c r="N162" s="149"/>
      <c r="O162" s="149"/>
      <c r="P162" s="149"/>
      <c r="Q162" s="149"/>
      <c r="R162" s="149"/>
      <c r="S162" s="149"/>
      <c r="T162" s="149"/>
      <c r="U162" s="149"/>
      <c r="V162" s="149"/>
      <c r="W162" s="149"/>
      <c r="X162" s="149"/>
      <c r="Y162" s="149"/>
      <c r="Z162" s="149"/>
      <c r="AA162" s="149"/>
      <c r="AB162" s="149"/>
      <c r="AC162" s="149"/>
      <c r="AD162" s="149"/>
      <c r="AE162" s="149"/>
      <c r="AF162" s="149"/>
      <c r="AG162" s="149"/>
      <c r="AH162" s="149"/>
      <c r="AI162" s="149"/>
      <c r="AJ162" s="149"/>
      <c r="AK162" s="149"/>
      <c r="AL162" s="149"/>
      <c r="AM162" s="149"/>
      <c r="AN162" s="149"/>
      <c r="AO162" s="149"/>
      <c r="AP162" s="149"/>
      <c r="AQ162" s="149"/>
      <c r="AR162" s="149"/>
      <c r="AS162" s="149"/>
      <c r="AT162" s="149"/>
      <c r="AU162" s="149"/>
      <c r="AV162" s="149"/>
      <c r="AW162" s="149"/>
      <c r="AX162" s="149"/>
      <c r="AY162" s="149"/>
      <c r="AZ162" s="149"/>
      <c r="BA162" s="149"/>
      <c r="BB162" s="149"/>
      <c r="BC162" s="149"/>
      <c r="BD162" s="149"/>
      <c r="BE162" s="149"/>
      <c r="BF162" s="149"/>
      <c r="BG162" s="149"/>
      <c r="BH162" s="149"/>
      <c r="BI162" s="149"/>
      <c r="BJ162" s="149"/>
      <c r="BK162" s="149"/>
      <c r="BL162" s="149"/>
      <c r="BM162" s="149"/>
      <c r="BN162" s="149"/>
      <c r="BO162" s="149"/>
      <c r="BP162" s="149"/>
      <c r="BQ162" s="149"/>
      <c r="BR162" s="149"/>
      <c r="BS162" s="149"/>
      <c r="BT162" s="149"/>
      <c r="BU162" s="149"/>
      <c r="BV162" s="149"/>
      <c r="BW162" s="149"/>
      <c r="BX162" s="149"/>
      <c r="BY162" s="149"/>
      <c r="BZ162" s="149"/>
      <c r="CA162" s="149"/>
      <c r="CB162" s="149"/>
      <c r="CC162" s="149"/>
      <c r="CD162" s="149"/>
      <c r="CE162" s="149"/>
      <c r="CF162" s="149"/>
      <c r="CG162" s="149"/>
      <c r="CH162" s="149"/>
      <c r="CI162" s="149"/>
      <c r="CJ162" s="149"/>
      <c r="CK162" s="149"/>
      <c r="CL162" s="149"/>
      <c r="CM162" s="149"/>
      <c r="CN162" s="149"/>
      <c r="CO162" s="149"/>
      <c r="CP162" s="149"/>
      <c r="CQ162" s="149"/>
    </row>
    <row r="163" spans="1:95" ht="16.5" customHeight="1">
      <c r="A163" s="269"/>
      <c r="B163" s="269"/>
      <c r="C163" s="269"/>
      <c r="D163" s="269"/>
      <c r="E163" s="269"/>
      <c r="F163" s="269"/>
      <c r="G163" s="149"/>
      <c r="H163" s="271"/>
      <c r="I163" s="271"/>
      <c r="J163" s="149"/>
      <c r="K163" s="149"/>
      <c r="L163" s="149"/>
      <c r="M163" s="149"/>
      <c r="N163" s="149"/>
      <c r="O163" s="149"/>
      <c r="P163" s="149"/>
      <c r="Q163" s="149"/>
      <c r="R163" s="149"/>
      <c r="S163" s="149"/>
      <c r="T163" s="149"/>
      <c r="U163" s="149"/>
      <c r="V163" s="149"/>
      <c r="W163" s="149"/>
      <c r="X163" s="149"/>
      <c r="Y163" s="149"/>
      <c r="Z163" s="149"/>
      <c r="AA163" s="149"/>
      <c r="AB163" s="149"/>
      <c r="AC163" s="149"/>
      <c r="AD163" s="149"/>
      <c r="AE163" s="149"/>
      <c r="AF163" s="149"/>
      <c r="AG163" s="149"/>
      <c r="AH163" s="149"/>
      <c r="AI163" s="149"/>
      <c r="AJ163" s="149"/>
      <c r="AK163" s="149"/>
      <c r="AL163" s="149"/>
      <c r="AM163" s="149"/>
      <c r="AN163" s="149"/>
      <c r="AO163" s="149"/>
      <c r="AP163" s="149"/>
      <c r="AQ163" s="149"/>
      <c r="AR163" s="149"/>
      <c r="AS163" s="149"/>
      <c r="AT163" s="149"/>
      <c r="AU163" s="149"/>
      <c r="AV163" s="149"/>
      <c r="AW163" s="149"/>
      <c r="AX163" s="149"/>
      <c r="AY163" s="149"/>
      <c r="AZ163" s="149"/>
      <c r="BA163" s="149"/>
      <c r="BB163" s="149"/>
      <c r="BC163" s="149"/>
      <c r="BD163" s="149"/>
      <c r="BE163" s="149"/>
      <c r="BF163" s="149"/>
      <c r="BG163" s="149"/>
      <c r="BH163" s="149"/>
      <c r="BI163" s="149"/>
      <c r="BJ163" s="149"/>
      <c r="BK163" s="149"/>
      <c r="BL163" s="149"/>
      <c r="BM163" s="149"/>
      <c r="BN163" s="149"/>
      <c r="BO163" s="149"/>
      <c r="BP163" s="149"/>
      <c r="BQ163" s="149"/>
      <c r="BR163" s="149"/>
      <c r="BS163" s="149"/>
      <c r="BT163" s="149"/>
      <c r="BU163" s="149"/>
      <c r="BV163" s="149"/>
      <c r="BW163" s="149"/>
      <c r="BX163" s="149"/>
      <c r="BY163" s="149"/>
      <c r="BZ163" s="149"/>
      <c r="CA163" s="149"/>
      <c r="CB163" s="149"/>
      <c r="CC163" s="149"/>
      <c r="CD163" s="149"/>
      <c r="CE163" s="149"/>
      <c r="CF163" s="149"/>
      <c r="CG163" s="149"/>
      <c r="CH163" s="149"/>
      <c r="CI163" s="149"/>
      <c r="CJ163" s="149"/>
      <c r="CK163" s="149"/>
      <c r="CL163" s="149"/>
      <c r="CM163" s="149"/>
      <c r="CN163" s="149"/>
      <c r="CO163" s="149"/>
      <c r="CP163" s="149"/>
      <c r="CQ163" s="149"/>
    </row>
    <row r="164" spans="1:95" ht="16.5" customHeight="1">
      <c r="A164" s="269"/>
      <c r="B164" s="269"/>
      <c r="C164" s="269"/>
      <c r="D164" s="269"/>
      <c r="E164" s="269"/>
      <c r="F164" s="269"/>
      <c r="G164" s="149"/>
      <c r="H164" s="271"/>
      <c r="I164" s="271"/>
      <c r="J164" s="149"/>
      <c r="K164" s="149"/>
      <c r="L164" s="149"/>
      <c r="M164" s="149"/>
      <c r="N164" s="149"/>
      <c r="O164" s="149"/>
      <c r="P164" s="149"/>
      <c r="Q164" s="149"/>
      <c r="R164" s="149"/>
      <c r="S164" s="149"/>
      <c r="T164" s="149"/>
      <c r="U164" s="149"/>
      <c r="V164" s="149"/>
      <c r="W164" s="149"/>
      <c r="X164" s="149"/>
      <c r="Y164" s="149"/>
      <c r="Z164" s="149"/>
      <c r="AA164" s="149"/>
      <c r="AB164" s="149"/>
      <c r="AC164" s="149"/>
      <c r="AD164" s="149"/>
      <c r="AE164" s="149"/>
      <c r="AF164" s="149"/>
      <c r="AG164" s="149"/>
      <c r="AH164" s="149"/>
      <c r="AI164" s="149"/>
      <c r="AJ164" s="149"/>
      <c r="AK164" s="149"/>
      <c r="AL164" s="149"/>
      <c r="AM164" s="149"/>
      <c r="AN164" s="149"/>
      <c r="AO164" s="149"/>
      <c r="AP164" s="149"/>
      <c r="AQ164" s="149"/>
      <c r="AR164" s="149"/>
      <c r="AS164" s="149"/>
      <c r="AT164" s="149"/>
      <c r="AU164" s="149"/>
      <c r="AV164" s="149"/>
      <c r="AW164" s="149"/>
      <c r="AX164" s="149"/>
      <c r="AY164" s="149"/>
      <c r="AZ164" s="149"/>
      <c r="BA164" s="149"/>
      <c r="BB164" s="149"/>
      <c r="BC164" s="149"/>
      <c r="BD164" s="149"/>
      <c r="BE164" s="149"/>
      <c r="BF164" s="149"/>
      <c r="BG164" s="149"/>
      <c r="BH164" s="149"/>
      <c r="BI164" s="149"/>
      <c r="BJ164" s="149"/>
      <c r="BK164" s="149"/>
      <c r="BL164" s="149"/>
      <c r="BM164" s="149"/>
      <c r="BN164" s="149"/>
      <c r="BO164" s="149"/>
      <c r="BP164" s="149"/>
      <c r="BQ164" s="149"/>
      <c r="BR164" s="149"/>
      <c r="BS164" s="149"/>
      <c r="BT164" s="149"/>
      <c r="BU164" s="149"/>
      <c r="BV164" s="149"/>
      <c r="BW164" s="149"/>
      <c r="BX164" s="149"/>
      <c r="BY164" s="149"/>
      <c r="BZ164" s="149"/>
      <c r="CA164" s="149"/>
      <c r="CB164" s="149"/>
      <c r="CC164" s="149"/>
      <c r="CD164" s="149"/>
      <c r="CE164" s="149"/>
      <c r="CF164" s="149"/>
      <c r="CG164" s="149"/>
      <c r="CH164" s="149"/>
      <c r="CI164" s="149"/>
      <c r="CJ164" s="149"/>
      <c r="CK164" s="149"/>
      <c r="CL164" s="149"/>
      <c r="CM164" s="149"/>
      <c r="CN164" s="149"/>
      <c r="CO164" s="149"/>
      <c r="CP164" s="149"/>
      <c r="CQ164" s="149"/>
    </row>
    <row r="165" spans="1:95" ht="16.5" customHeight="1">
      <c r="A165" s="269"/>
      <c r="B165" s="269"/>
      <c r="C165" s="269"/>
      <c r="D165" s="269"/>
      <c r="E165" s="269"/>
      <c r="F165" s="269"/>
      <c r="G165" s="149"/>
      <c r="H165" s="271"/>
      <c r="I165" s="271"/>
      <c r="J165" s="149"/>
      <c r="K165" s="149"/>
      <c r="L165" s="149"/>
      <c r="M165" s="149"/>
      <c r="N165" s="149"/>
      <c r="O165" s="149"/>
      <c r="P165" s="149"/>
      <c r="Q165" s="149"/>
      <c r="R165" s="149"/>
      <c r="S165" s="149"/>
      <c r="T165" s="149"/>
      <c r="U165" s="149"/>
      <c r="V165" s="149"/>
      <c r="W165" s="149"/>
      <c r="X165" s="149"/>
      <c r="Y165" s="149"/>
      <c r="Z165" s="149"/>
      <c r="AA165" s="149"/>
      <c r="AB165" s="149"/>
      <c r="AC165" s="149"/>
      <c r="AD165" s="149"/>
      <c r="AE165" s="149"/>
      <c r="AF165" s="149"/>
      <c r="AG165" s="149"/>
      <c r="AH165" s="149"/>
      <c r="AI165" s="149"/>
      <c r="AJ165" s="149"/>
      <c r="AK165" s="149"/>
      <c r="AL165" s="149"/>
      <c r="AM165" s="149"/>
      <c r="AN165" s="149"/>
      <c r="AO165" s="149"/>
      <c r="AP165" s="149"/>
      <c r="AQ165" s="149"/>
      <c r="AR165" s="149"/>
      <c r="AS165" s="149"/>
      <c r="AT165" s="149"/>
      <c r="AU165" s="149"/>
      <c r="AV165" s="149"/>
      <c r="AW165" s="149"/>
      <c r="AX165" s="149"/>
      <c r="AY165" s="149"/>
      <c r="AZ165" s="149"/>
      <c r="BA165" s="149"/>
      <c r="BB165" s="149"/>
      <c r="BC165" s="149"/>
      <c r="BD165" s="149"/>
      <c r="BE165" s="149"/>
      <c r="BF165" s="149"/>
      <c r="BG165" s="149"/>
      <c r="BH165" s="149"/>
      <c r="BI165" s="149"/>
      <c r="BJ165" s="149"/>
      <c r="BK165" s="149"/>
      <c r="BL165" s="149"/>
      <c r="BM165" s="149"/>
      <c r="BN165" s="149"/>
      <c r="BO165" s="149"/>
      <c r="BP165" s="149"/>
      <c r="BQ165" s="149"/>
      <c r="BR165" s="149"/>
      <c r="BS165" s="149"/>
      <c r="BT165" s="149"/>
      <c r="BU165" s="149"/>
      <c r="BV165" s="149"/>
      <c r="BW165" s="149"/>
      <c r="BX165" s="149"/>
      <c r="BY165" s="149"/>
      <c r="BZ165" s="149"/>
      <c r="CA165" s="149"/>
      <c r="CB165" s="149"/>
      <c r="CC165" s="149"/>
      <c r="CD165" s="149"/>
      <c r="CE165" s="149"/>
      <c r="CF165" s="149"/>
      <c r="CG165" s="149"/>
      <c r="CH165" s="149"/>
      <c r="CI165" s="149"/>
      <c r="CJ165" s="149"/>
      <c r="CK165" s="149"/>
      <c r="CL165" s="149"/>
      <c r="CM165" s="149"/>
      <c r="CN165" s="149"/>
      <c r="CO165" s="149"/>
      <c r="CP165" s="149"/>
      <c r="CQ165" s="149"/>
    </row>
    <row r="166" spans="1:95" ht="16.5" customHeight="1">
      <c r="A166" s="269"/>
      <c r="B166" s="269"/>
      <c r="C166" s="269"/>
      <c r="D166" s="269"/>
      <c r="E166" s="269"/>
      <c r="F166" s="269"/>
      <c r="G166" s="149"/>
      <c r="H166" s="271"/>
      <c r="I166" s="271"/>
      <c r="J166" s="149"/>
      <c r="K166" s="149"/>
      <c r="L166" s="149"/>
      <c r="M166" s="149"/>
      <c r="N166" s="149"/>
      <c r="O166" s="149"/>
      <c r="P166" s="149"/>
      <c r="Q166" s="149"/>
      <c r="R166" s="149"/>
      <c r="S166" s="149"/>
      <c r="T166" s="149"/>
      <c r="U166" s="149"/>
      <c r="V166" s="149"/>
      <c r="W166" s="149"/>
      <c r="X166" s="149"/>
      <c r="Y166" s="149"/>
      <c r="Z166" s="149"/>
      <c r="AA166" s="149"/>
      <c r="AB166" s="149"/>
      <c r="AC166" s="149"/>
      <c r="AD166" s="149"/>
      <c r="AE166" s="149"/>
      <c r="AF166" s="149"/>
      <c r="AG166" s="149"/>
      <c r="AH166" s="149"/>
      <c r="AI166" s="149"/>
      <c r="AJ166" s="149"/>
      <c r="AK166" s="149"/>
      <c r="AL166" s="149"/>
      <c r="AM166" s="149"/>
      <c r="AN166" s="149"/>
      <c r="AO166" s="149"/>
      <c r="AP166" s="149"/>
      <c r="AQ166" s="149"/>
      <c r="AR166" s="149"/>
      <c r="AS166" s="149"/>
      <c r="AT166" s="149"/>
      <c r="AU166" s="149"/>
      <c r="AV166" s="149"/>
      <c r="AW166" s="149"/>
      <c r="AX166" s="149"/>
      <c r="AY166" s="149"/>
      <c r="AZ166" s="149"/>
      <c r="BA166" s="149"/>
      <c r="BB166" s="149"/>
      <c r="BC166" s="149"/>
      <c r="BD166" s="149"/>
      <c r="BE166" s="149"/>
      <c r="BF166" s="149"/>
      <c r="BG166" s="149"/>
      <c r="BH166" s="149"/>
      <c r="BI166" s="149"/>
      <c r="BJ166" s="149"/>
      <c r="BK166" s="149"/>
      <c r="BL166" s="149"/>
      <c r="BM166" s="149"/>
      <c r="BN166" s="149"/>
      <c r="BO166" s="149"/>
      <c r="BP166" s="149"/>
      <c r="BQ166" s="149"/>
      <c r="BR166" s="149"/>
      <c r="BS166" s="149"/>
      <c r="BT166" s="149"/>
      <c r="BU166" s="149"/>
      <c r="BV166" s="149"/>
      <c r="BW166" s="149"/>
      <c r="BX166" s="149"/>
      <c r="BY166" s="149"/>
      <c r="BZ166" s="149"/>
      <c r="CA166" s="149"/>
      <c r="CB166" s="149"/>
      <c r="CC166" s="149"/>
      <c r="CD166" s="149"/>
      <c r="CE166" s="149"/>
      <c r="CF166" s="149"/>
      <c r="CG166" s="149"/>
      <c r="CH166" s="149"/>
      <c r="CI166" s="149"/>
      <c r="CJ166" s="149"/>
      <c r="CK166" s="149"/>
      <c r="CL166" s="149"/>
      <c r="CM166" s="149"/>
      <c r="CN166" s="149"/>
      <c r="CO166" s="149"/>
      <c r="CP166" s="149"/>
      <c r="CQ166" s="149"/>
    </row>
    <row r="167" spans="1:95" ht="16.5" customHeight="1">
      <c r="A167" s="269"/>
      <c r="B167" s="269"/>
      <c r="C167" s="269"/>
      <c r="D167" s="269"/>
      <c r="E167" s="269"/>
      <c r="F167" s="269"/>
      <c r="G167" s="149"/>
      <c r="H167" s="271"/>
      <c r="I167" s="271"/>
      <c r="J167" s="149"/>
      <c r="K167" s="149"/>
      <c r="L167" s="149"/>
      <c r="M167" s="149"/>
      <c r="N167" s="149"/>
      <c r="O167" s="149"/>
      <c r="P167" s="149"/>
      <c r="Q167" s="149"/>
      <c r="R167" s="149"/>
      <c r="S167" s="149"/>
      <c r="T167" s="149"/>
      <c r="U167" s="149"/>
      <c r="V167" s="149"/>
      <c r="W167" s="149"/>
      <c r="X167" s="149"/>
      <c r="Y167" s="149"/>
      <c r="Z167" s="149"/>
      <c r="AA167" s="149"/>
      <c r="AB167" s="149"/>
      <c r="AC167" s="149"/>
      <c r="AD167" s="149"/>
      <c r="AE167" s="149"/>
      <c r="AF167" s="149"/>
      <c r="AG167" s="149"/>
      <c r="AH167" s="149"/>
      <c r="AI167" s="149"/>
      <c r="AJ167" s="149"/>
      <c r="AK167" s="149"/>
      <c r="AL167" s="149"/>
      <c r="AM167" s="149"/>
      <c r="AN167" s="149"/>
      <c r="AO167" s="149"/>
      <c r="AP167" s="149"/>
      <c r="AQ167" s="149"/>
      <c r="AR167" s="149"/>
      <c r="AS167" s="149"/>
      <c r="AT167" s="149"/>
      <c r="AU167" s="149"/>
      <c r="AV167" s="149"/>
      <c r="AW167" s="149"/>
      <c r="AX167" s="149"/>
      <c r="AY167" s="149"/>
      <c r="AZ167" s="149"/>
      <c r="BA167" s="149"/>
      <c r="BB167" s="149"/>
      <c r="BC167" s="149"/>
      <c r="BD167" s="149"/>
      <c r="BE167" s="149"/>
      <c r="BF167" s="149"/>
      <c r="BG167" s="149"/>
      <c r="BH167" s="149"/>
      <c r="BI167" s="149"/>
      <c r="BJ167" s="149"/>
      <c r="BK167" s="149"/>
      <c r="BL167" s="149"/>
      <c r="BM167" s="149"/>
      <c r="BN167" s="149"/>
      <c r="BO167" s="149"/>
      <c r="BP167" s="149"/>
      <c r="BQ167" s="149"/>
      <c r="BR167" s="149"/>
      <c r="BS167" s="149"/>
      <c r="BT167" s="149"/>
      <c r="BU167" s="149"/>
      <c r="BV167" s="149"/>
      <c r="BW167" s="149"/>
      <c r="BX167" s="149"/>
      <c r="BY167" s="149"/>
      <c r="BZ167" s="149"/>
      <c r="CA167" s="149"/>
      <c r="CB167" s="149"/>
      <c r="CC167" s="149"/>
      <c r="CD167" s="149"/>
      <c r="CE167" s="149"/>
      <c r="CF167" s="149"/>
      <c r="CG167" s="149"/>
      <c r="CH167" s="149"/>
      <c r="CI167" s="149"/>
      <c r="CJ167" s="149"/>
      <c r="CK167" s="149"/>
      <c r="CL167" s="149"/>
      <c r="CM167" s="149"/>
      <c r="CN167" s="149"/>
      <c r="CO167" s="149"/>
      <c r="CP167" s="149"/>
      <c r="CQ167" s="149"/>
    </row>
    <row r="168" spans="1:95" ht="16.5" customHeight="1">
      <c r="A168" s="269"/>
      <c r="B168" s="269"/>
      <c r="C168" s="269"/>
      <c r="D168" s="269"/>
      <c r="E168" s="269"/>
      <c r="F168" s="269"/>
      <c r="G168" s="149"/>
      <c r="H168" s="271"/>
      <c r="I168" s="271"/>
      <c r="J168" s="149"/>
      <c r="K168" s="149"/>
      <c r="L168" s="149"/>
      <c r="M168" s="149"/>
      <c r="N168" s="149"/>
      <c r="O168" s="149"/>
      <c r="P168" s="149"/>
      <c r="Q168" s="149"/>
      <c r="R168" s="149"/>
      <c r="S168" s="149"/>
      <c r="T168" s="149"/>
      <c r="U168" s="149"/>
      <c r="V168" s="149"/>
      <c r="W168" s="149"/>
      <c r="X168" s="149"/>
      <c r="Y168" s="149"/>
      <c r="Z168" s="149"/>
      <c r="AA168" s="149"/>
      <c r="AB168" s="149"/>
      <c r="AC168" s="149"/>
      <c r="AD168" s="149"/>
      <c r="AE168" s="149"/>
      <c r="AF168" s="149"/>
      <c r="AG168" s="149"/>
      <c r="AH168" s="149"/>
      <c r="AI168" s="149"/>
      <c r="AJ168" s="149"/>
      <c r="AK168" s="149"/>
      <c r="AL168" s="149"/>
      <c r="AM168" s="149"/>
      <c r="AN168" s="149"/>
      <c r="AO168" s="149"/>
      <c r="AP168" s="149"/>
      <c r="AQ168" s="149"/>
      <c r="AR168" s="149"/>
      <c r="AS168" s="149"/>
      <c r="AT168" s="149"/>
      <c r="AU168" s="149"/>
      <c r="AV168" s="149"/>
      <c r="AW168" s="149"/>
      <c r="AX168" s="149"/>
      <c r="AY168" s="149"/>
      <c r="AZ168" s="149"/>
      <c r="BA168" s="149"/>
      <c r="BB168" s="149"/>
      <c r="BC168" s="149"/>
      <c r="BD168" s="149"/>
      <c r="BE168" s="149"/>
      <c r="BF168" s="149"/>
      <c r="BG168" s="149"/>
      <c r="BH168" s="149"/>
      <c r="BI168" s="149"/>
      <c r="BJ168" s="149"/>
      <c r="BK168" s="149"/>
      <c r="BL168" s="149"/>
      <c r="BM168" s="149"/>
      <c r="BN168" s="149"/>
      <c r="BO168" s="149"/>
      <c r="BP168" s="149"/>
      <c r="BQ168" s="149"/>
      <c r="BR168" s="149"/>
      <c r="BS168" s="149"/>
      <c r="BT168" s="149"/>
      <c r="BU168" s="149"/>
      <c r="BV168" s="149"/>
      <c r="BW168" s="149"/>
      <c r="BX168" s="149"/>
      <c r="BY168" s="149"/>
      <c r="BZ168" s="149"/>
      <c r="CA168" s="149"/>
      <c r="CB168" s="149"/>
      <c r="CC168" s="149"/>
      <c r="CD168" s="149"/>
      <c r="CE168" s="149"/>
      <c r="CF168" s="149"/>
      <c r="CG168" s="149"/>
      <c r="CH168" s="149"/>
      <c r="CI168" s="149"/>
      <c r="CJ168" s="149"/>
      <c r="CK168" s="149"/>
      <c r="CL168" s="149"/>
      <c r="CM168" s="149"/>
      <c r="CN168" s="149"/>
      <c r="CO168" s="149"/>
      <c r="CP168" s="149"/>
      <c r="CQ168" s="149"/>
    </row>
    <row r="169" spans="1:95" ht="16.5" customHeight="1">
      <c r="A169" s="269"/>
      <c r="B169" s="269"/>
      <c r="C169" s="269"/>
      <c r="D169" s="269"/>
      <c r="E169" s="269"/>
      <c r="F169" s="269"/>
      <c r="G169" s="149"/>
      <c r="H169" s="271"/>
      <c r="I169" s="271"/>
      <c r="J169" s="149"/>
      <c r="K169" s="149"/>
      <c r="L169" s="149"/>
      <c r="M169" s="149"/>
      <c r="N169" s="149"/>
      <c r="O169" s="149"/>
      <c r="P169" s="149"/>
      <c r="Q169" s="149"/>
      <c r="R169" s="149"/>
      <c r="S169" s="149"/>
      <c r="T169" s="149"/>
      <c r="U169" s="149"/>
      <c r="V169" s="149"/>
      <c r="W169" s="149"/>
      <c r="X169" s="149"/>
      <c r="Y169" s="149"/>
      <c r="Z169" s="149"/>
      <c r="AA169" s="149"/>
      <c r="AB169" s="149"/>
      <c r="AC169" s="149"/>
      <c r="AD169" s="149"/>
      <c r="AE169" s="149"/>
      <c r="AF169" s="149"/>
      <c r="AG169" s="149"/>
      <c r="AH169" s="149"/>
      <c r="AI169" s="149"/>
      <c r="AJ169" s="149"/>
      <c r="AK169" s="149"/>
      <c r="AL169" s="149"/>
      <c r="AM169" s="149"/>
      <c r="AN169" s="149"/>
      <c r="AO169" s="149"/>
      <c r="AP169" s="149"/>
      <c r="AQ169" s="149"/>
      <c r="AR169" s="149"/>
      <c r="AS169" s="149"/>
      <c r="AT169" s="149"/>
      <c r="AU169" s="149"/>
      <c r="AV169" s="149"/>
      <c r="AW169" s="149"/>
      <c r="AX169" s="149"/>
      <c r="AY169" s="149"/>
      <c r="AZ169" s="149"/>
      <c r="BA169" s="149"/>
      <c r="BB169" s="149"/>
      <c r="BC169" s="149"/>
      <c r="BD169" s="149"/>
      <c r="BE169" s="149"/>
      <c r="BF169" s="149"/>
      <c r="BG169" s="149"/>
      <c r="BH169" s="149"/>
      <c r="BI169" s="149"/>
      <c r="BJ169" s="149"/>
      <c r="BK169" s="149"/>
      <c r="BL169" s="149"/>
      <c r="BM169" s="149"/>
      <c r="BN169" s="149"/>
      <c r="BO169" s="149"/>
      <c r="BP169" s="149"/>
      <c r="BQ169" s="149"/>
      <c r="BR169" s="149"/>
      <c r="BS169" s="149"/>
      <c r="BT169" s="149"/>
      <c r="BU169" s="149"/>
      <c r="BV169" s="149"/>
      <c r="BW169" s="149"/>
      <c r="BX169" s="149"/>
      <c r="BY169" s="149"/>
      <c r="BZ169" s="149"/>
      <c r="CA169" s="149"/>
      <c r="CB169" s="149"/>
      <c r="CC169" s="149"/>
      <c r="CD169" s="149"/>
      <c r="CE169" s="149"/>
      <c r="CF169" s="149"/>
      <c r="CG169" s="149"/>
      <c r="CH169" s="149"/>
      <c r="CI169" s="149"/>
      <c r="CJ169" s="149"/>
      <c r="CK169" s="149"/>
      <c r="CL169" s="149"/>
      <c r="CM169" s="149"/>
      <c r="CN169" s="149"/>
      <c r="CO169" s="149"/>
      <c r="CP169" s="149"/>
      <c r="CQ169" s="149"/>
    </row>
    <row r="170" spans="1:95" ht="16.5" customHeight="1">
      <c r="A170" s="269"/>
      <c r="B170" s="269"/>
      <c r="C170" s="269"/>
      <c r="D170" s="269"/>
      <c r="E170" s="269"/>
      <c r="F170" s="269"/>
      <c r="G170" s="149"/>
      <c r="H170" s="271"/>
      <c r="I170" s="271"/>
      <c r="J170" s="149"/>
      <c r="K170" s="149"/>
      <c r="L170" s="149"/>
      <c r="M170" s="149"/>
      <c r="N170" s="149"/>
      <c r="O170" s="149"/>
      <c r="P170" s="149"/>
      <c r="Q170" s="149"/>
      <c r="R170" s="149"/>
      <c r="S170" s="149"/>
      <c r="T170" s="149"/>
      <c r="U170" s="149"/>
      <c r="V170" s="149"/>
      <c r="W170" s="149"/>
      <c r="X170" s="149"/>
      <c r="Y170" s="149"/>
      <c r="Z170" s="149"/>
      <c r="AA170" s="149"/>
      <c r="AB170" s="149"/>
      <c r="AC170" s="149"/>
      <c r="AD170" s="149"/>
      <c r="AE170" s="149"/>
      <c r="AF170" s="149"/>
      <c r="AG170" s="149"/>
      <c r="AH170" s="149"/>
      <c r="AI170" s="149"/>
      <c r="AJ170" s="149"/>
      <c r="AK170" s="149"/>
      <c r="AL170" s="149"/>
      <c r="AM170" s="149"/>
      <c r="AN170" s="149"/>
      <c r="AO170" s="149"/>
      <c r="AP170" s="149"/>
      <c r="AQ170" s="149"/>
      <c r="AR170" s="149"/>
      <c r="AS170" s="149"/>
      <c r="AT170" s="149"/>
      <c r="AU170" s="149"/>
      <c r="AV170" s="149"/>
      <c r="AW170" s="149"/>
      <c r="AX170" s="149"/>
      <c r="AY170" s="149"/>
      <c r="AZ170" s="149"/>
      <c r="BA170" s="149"/>
      <c r="BB170" s="149"/>
      <c r="BC170" s="149"/>
      <c r="BD170" s="149"/>
      <c r="BE170" s="149"/>
      <c r="BF170" s="149"/>
      <c r="BG170" s="149"/>
      <c r="BH170" s="149"/>
      <c r="BI170" s="149"/>
      <c r="BJ170" s="149"/>
      <c r="BK170" s="149"/>
      <c r="BL170" s="149"/>
      <c r="BM170" s="149"/>
      <c r="BN170" s="149"/>
      <c r="BO170" s="149"/>
      <c r="BP170" s="149"/>
      <c r="BQ170" s="149"/>
      <c r="BR170" s="149"/>
      <c r="BS170" s="149"/>
      <c r="BT170" s="149"/>
      <c r="BU170" s="149"/>
      <c r="BV170" s="149"/>
      <c r="BW170" s="149"/>
      <c r="BX170" s="149"/>
      <c r="BY170" s="149"/>
      <c r="BZ170" s="149"/>
      <c r="CA170" s="149"/>
      <c r="CB170" s="149"/>
      <c r="CC170" s="149"/>
      <c r="CD170" s="149"/>
      <c r="CE170" s="149"/>
      <c r="CF170" s="149"/>
      <c r="CG170" s="149"/>
      <c r="CH170" s="149"/>
      <c r="CI170" s="149"/>
      <c r="CJ170" s="149"/>
      <c r="CK170" s="149"/>
      <c r="CL170" s="149"/>
      <c r="CM170" s="149"/>
      <c r="CN170" s="149"/>
      <c r="CO170" s="149"/>
      <c r="CP170" s="149"/>
      <c r="CQ170" s="149"/>
    </row>
    <row r="171" spans="1:95" ht="16.5" customHeight="1">
      <c r="A171" s="269"/>
      <c r="B171" s="269"/>
      <c r="C171" s="269"/>
      <c r="D171" s="269"/>
      <c r="E171" s="269"/>
      <c r="F171" s="269"/>
      <c r="G171" s="149"/>
      <c r="H171" s="271"/>
      <c r="I171" s="271"/>
      <c r="J171" s="149"/>
      <c r="K171" s="149"/>
      <c r="L171" s="149"/>
      <c r="M171" s="149"/>
      <c r="N171" s="149"/>
      <c r="O171" s="149"/>
      <c r="P171" s="149"/>
      <c r="Q171" s="149"/>
      <c r="R171" s="149"/>
      <c r="S171" s="149"/>
      <c r="T171" s="149"/>
      <c r="U171" s="149"/>
      <c r="V171" s="149"/>
      <c r="W171" s="149"/>
      <c r="X171" s="149"/>
      <c r="Y171" s="149"/>
      <c r="Z171" s="149"/>
      <c r="AA171" s="149"/>
      <c r="AB171" s="149"/>
      <c r="AC171" s="149"/>
      <c r="AD171" s="149"/>
      <c r="AE171" s="149"/>
      <c r="AF171" s="149"/>
      <c r="AG171" s="149"/>
      <c r="AH171" s="149"/>
      <c r="AI171" s="149"/>
      <c r="AJ171" s="149"/>
      <c r="AK171" s="149"/>
      <c r="AL171" s="149"/>
      <c r="AM171" s="149"/>
      <c r="AN171" s="149"/>
      <c r="AO171" s="149"/>
      <c r="AP171" s="149"/>
      <c r="AQ171" s="149"/>
      <c r="AR171" s="149"/>
      <c r="AS171" s="149"/>
      <c r="AT171" s="149"/>
      <c r="AU171" s="149"/>
      <c r="AV171" s="149"/>
      <c r="AW171" s="149"/>
      <c r="AX171" s="149"/>
      <c r="AY171" s="149"/>
      <c r="AZ171" s="149"/>
      <c r="BA171" s="149"/>
      <c r="BB171" s="149"/>
      <c r="BC171" s="149"/>
      <c r="BD171" s="149"/>
      <c r="BE171" s="149"/>
      <c r="BF171" s="149"/>
      <c r="BG171" s="149"/>
      <c r="BH171" s="149"/>
      <c r="BI171" s="149"/>
      <c r="BJ171" s="149"/>
      <c r="BK171" s="149"/>
      <c r="BL171" s="149"/>
      <c r="BM171" s="149"/>
      <c r="BN171" s="149"/>
      <c r="BO171" s="149"/>
      <c r="BP171" s="149"/>
      <c r="BQ171" s="149"/>
      <c r="BR171" s="149"/>
      <c r="BS171" s="149"/>
      <c r="BT171" s="149"/>
      <c r="BU171" s="149"/>
      <c r="BV171" s="149"/>
      <c r="BW171" s="149"/>
      <c r="BX171" s="149"/>
      <c r="BY171" s="149"/>
      <c r="BZ171" s="149"/>
      <c r="CA171" s="149"/>
      <c r="CB171" s="149"/>
      <c r="CC171" s="149"/>
      <c r="CD171" s="149"/>
      <c r="CE171" s="149"/>
      <c r="CF171" s="149"/>
      <c r="CG171" s="149"/>
      <c r="CH171" s="149"/>
      <c r="CI171" s="149"/>
      <c r="CJ171" s="149"/>
      <c r="CK171" s="149"/>
      <c r="CL171" s="149"/>
      <c r="CM171" s="149"/>
      <c r="CN171" s="149"/>
      <c r="CO171" s="149"/>
      <c r="CP171" s="149"/>
      <c r="CQ171" s="149"/>
    </row>
    <row r="172" spans="1:95" ht="16.5" customHeight="1">
      <c r="A172" s="269"/>
      <c r="B172" s="269"/>
      <c r="C172" s="269"/>
      <c r="D172" s="269"/>
      <c r="E172" s="269"/>
      <c r="F172" s="269"/>
      <c r="G172" s="149"/>
      <c r="H172" s="271"/>
      <c r="I172" s="271"/>
      <c r="J172" s="149"/>
      <c r="K172" s="149"/>
      <c r="L172" s="149"/>
      <c r="M172" s="149"/>
      <c r="N172" s="149"/>
      <c r="O172" s="149"/>
      <c r="P172" s="149"/>
      <c r="Q172" s="149"/>
      <c r="R172" s="149"/>
      <c r="S172" s="149"/>
      <c r="T172" s="149"/>
      <c r="U172" s="149"/>
      <c r="V172" s="149"/>
      <c r="W172" s="149"/>
      <c r="X172" s="149"/>
      <c r="Y172" s="149"/>
      <c r="Z172" s="149"/>
      <c r="AA172" s="149"/>
      <c r="AB172" s="149"/>
      <c r="AC172" s="149"/>
      <c r="AD172" s="149"/>
      <c r="AE172" s="149"/>
      <c r="AF172" s="149"/>
      <c r="AG172" s="149"/>
      <c r="AH172" s="149"/>
      <c r="AI172" s="149"/>
      <c r="AJ172" s="149"/>
      <c r="AK172" s="149"/>
      <c r="AL172" s="149"/>
      <c r="AM172" s="149"/>
      <c r="AN172" s="149"/>
      <c r="AO172" s="149"/>
      <c r="AP172" s="149"/>
      <c r="AQ172" s="149"/>
      <c r="AR172" s="149"/>
      <c r="AS172" s="149"/>
      <c r="AT172" s="149"/>
      <c r="AU172" s="149"/>
      <c r="AV172" s="149"/>
      <c r="AW172" s="149"/>
      <c r="AX172" s="149"/>
      <c r="AY172" s="149"/>
      <c r="AZ172" s="149"/>
      <c r="BA172" s="149"/>
      <c r="BB172" s="149"/>
      <c r="BC172" s="149"/>
      <c r="BD172" s="149"/>
      <c r="BE172" s="149"/>
      <c r="BF172" s="149"/>
      <c r="BG172" s="149"/>
      <c r="BH172" s="149"/>
      <c r="BI172" s="149"/>
      <c r="BJ172" s="149"/>
      <c r="BK172" s="149"/>
      <c r="BL172" s="149"/>
      <c r="BM172" s="149"/>
      <c r="BN172" s="149"/>
      <c r="BO172" s="149"/>
      <c r="BP172" s="149"/>
      <c r="BQ172" s="149"/>
      <c r="BR172" s="149"/>
      <c r="BS172" s="149"/>
      <c r="BT172" s="149"/>
      <c r="BU172" s="149"/>
      <c r="BV172" s="149"/>
      <c r="BW172" s="149"/>
      <c r="BX172" s="149"/>
      <c r="BY172" s="149"/>
      <c r="BZ172" s="149"/>
      <c r="CA172" s="149"/>
      <c r="CB172" s="149"/>
      <c r="CC172" s="149"/>
      <c r="CD172" s="149"/>
      <c r="CE172" s="149"/>
      <c r="CF172" s="149"/>
      <c r="CG172" s="149"/>
      <c r="CH172" s="149"/>
      <c r="CI172" s="149"/>
      <c r="CJ172" s="149"/>
      <c r="CK172" s="149"/>
      <c r="CL172" s="149"/>
      <c r="CM172" s="149"/>
      <c r="CN172" s="149"/>
      <c r="CO172" s="149"/>
      <c r="CP172" s="149"/>
      <c r="CQ172" s="149"/>
    </row>
    <row r="173" spans="1:95" ht="16.5" customHeight="1">
      <c r="A173" s="269"/>
      <c r="B173" s="269"/>
      <c r="C173" s="269"/>
      <c r="D173" s="269"/>
      <c r="E173" s="269"/>
      <c r="F173" s="269"/>
      <c r="G173" s="149"/>
      <c r="H173" s="271"/>
      <c r="I173" s="271"/>
      <c r="J173" s="149"/>
      <c r="K173" s="149"/>
      <c r="L173" s="149"/>
      <c r="M173" s="149"/>
      <c r="N173" s="149"/>
      <c r="O173" s="149"/>
      <c r="P173" s="149"/>
      <c r="Q173" s="149"/>
      <c r="R173" s="149"/>
      <c r="S173" s="149"/>
      <c r="T173" s="149"/>
      <c r="U173" s="149"/>
      <c r="V173" s="149"/>
      <c r="W173" s="149"/>
      <c r="X173" s="149"/>
      <c r="Y173" s="149"/>
      <c r="Z173" s="149"/>
      <c r="AA173" s="149"/>
      <c r="AB173" s="149"/>
      <c r="AC173" s="149"/>
      <c r="AD173" s="149"/>
      <c r="AE173" s="149"/>
      <c r="AF173" s="149"/>
      <c r="AG173" s="149"/>
      <c r="AH173" s="149"/>
      <c r="AI173" s="149"/>
      <c r="AJ173" s="149"/>
      <c r="AK173" s="149"/>
      <c r="AL173" s="149"/>
      <c r="AM173" s="149"/>
      <c r="AN173" s="149"/>
      <c r="AO173" s="149"/>
      <c r="AP173" s="149"/>
      <c r="AQ173" s="149"/>
      <c r="AR173" s="149"/>
      <c r="AS173" s="149"/>
      <c r="AT173" s="149"/>
      <c r="AU173" s="149"/>
      <c r="AV173" s="149"/>
      <c r="AW173" s="149"/>
      <c r="AX173" s="149"/>
      <c r="AY173" s="149"/>
      <c r="AZ173" s="149"/>
      <c r="BA173" s="149"/>
      <c r="BB173" s="149"/>
      <c r="BC173" s="149"/>
      <c r="BD173" s="149"/>
      <c r="BE173" s="149"/>
      <c r="BF173" s="149"/>
      <c r="BG173" s="149"/>
      <c r="BH173" s="149"/>
      <c r="BI173" s="149"/>
      <c r="BJ173" s="149"/>
      <c r="BK173" s="149"/>
      <c r="BL173" s="149"/>
      <c r="BM173" s="149"/>
      <c r="BN173" s="149"/>
      <c r="BO173" s="149"/>
      <c r="BP173" s="149"/>
      <c r="BQ173" s="149"/>
      <c r="BR173" s="149"/>
      <c r="BS173" s="149"/>
      <c r="BT173" s="149"/>
      <c r="BU173" s="149"/>
      <c r="BV173" s="149"/>
      <c r="BW173" s="149"/>
      <c r="BX173" s="149"/>
      <c r="BY173" s="149"/>
      <c r="BZ173" s="149"/>
      <c r="CA173" s="149"/>
      <c r="CB173" s="149"/>
      <c r="CC173" s="149"/>
      <c r="CD173" s="149"/>
      <c r="CE173" s="149"/>
      <c r="CF173" s="149"/>
      <c r="CG173" s="149"/>
      <c r="CH173" s="149"/>
      <c r="CI173" s="149"/>
      <c r="CJ173" s="149"/>
      <c r="CK173" s="149"/>
      <c r="CL173" s="149"/>
      <c r="CM173" s="149"/>
      <c r="CN173" s="149"/>
      <c r="CO173" s="149"/>
      <c r="CP173" s="149"/>
      <c r="CQ173" s="149"/>
    </row>
    <row r="174" spans="1:95" ht="16.5" customHeight="1">
      <c r="A174" s="269"/>
      <c r="B174" s="269"/>
      <c r="C174" s="269"/>
      <c r="D174" s="269"/>
      <c r="E174" s="269"/>
      <c r="F174" s="269"/>
      <c r="G174" s="149"/>
      <c r="H174" s="271"/>
      <c r="I174" s="271"/>
      <c r="J174" s="149"/>
      <c r="K174" s="149"/>
      <c r="L174" s="149"/>
      <c r="M174" s="149"/>
      <c r="N174" s="149"/>
      <c r="O174" s="149"/>
      <c r="P174" s="149"/>
      <c r="Q174" s="149"/>
      <c r="R174" s="149"/>
      <c r="S174" s="149"/>
      <c r="T174" s="149"/>
      <c r="U174" s="149"/>
      <c r="V174" s="149"/>
      <c r="W174" s="149"/>
      <c r="X174" s="149"/>
      <c r="Y174" s="149"/>
      <c r="Z174" s="149"/>
      <c r="AA174" s="149"/>
      <c r="AB174" s="149"/>
      <c r="AC174" s="149"/>
      <c r="AD174" s="149"/>
      <c r="AE174" s="149"/>
      <c r="AF174" s="149"/>
      <c r="AG174" s="149"/>
      <c r="AH174" s="149"/>
      <c r="AI174" s="149"/>
      <c r="AJ174" s="149"/>
      <c r="AK174" s="149"/>
      <c r="AL174" s="149"/>
      <c r="AM174" s="149"/>
      <c r="AN174" s="149"/>
      <c r="AO174" s="149"/>
      <c r="AP174" s="149"/>
      <c r="AQ174" s="149"/>
      <c r="AR174" s="149"/>
      <c r="AS174" s="149"/>
      <c r="AT174" s="149"/>
      <c r="AU174" s="149"/>
      <c r="AV174" s="149"/>
      <c r="AW174" s="149"/>
      <c r="AX174" s="149"/>
      <c r="AY174" s="149"/>
      <c r="AZ174" s="149"/>
      <c r="BA174" s="149"/>
      <c r="BB174" s="149"/>
      <c r="BC174" s="149"/>
      <c r="BD174" s="149"/>
      <c r="BE174" s="149"/>
      <c r="BF174" s="149"/>
      <c r="BG174" s="149"/>
      <c r="BH174" s="149"/>
      <c r="BI174" s="149"/>
      <c r="BJ174" s="149"/>
      <c r="BK174" s="149"/>
      <c r="BL174" s="149"/>
      <c r="BM174" s="149"/>
      <c r="BN174" s="149"/>
      <c r="BO174" s="149"/>
      <c r="BP174" s="149"/>
      <c r="BQ174" s="149"/>
      <c r="BR174" s="149"/>
      <c r="BS174" s="149"/>
      <c r="BT174" s="149"/>
      <c r="BU174" s="149"/>
      <c r="BV174" s="149"/>
      <c r="BW174" s="149"/>
      <c r="BX174" s="149"/>
      <c r="BY174" s="149"/>
      <c r="BZ174" s="149"/>
      <c r="CA174" s="149"/>
      <c r="CB174" s="149"/>
      <c r="CC174" s="149"/>
      <c r="CD174" s="149"/>
      <c r="CE174" s="149"/>
      <c r="CF174" s="149"/>
      <c r="CG174" s="149"/>
      <c r="CH174" s="149"/>
      <c r="CI174" s="149"/>
      <c r="CJ174" s="149"/>
      <c r="CK174" s="149"/>
      <c r="CL174" s="149"/>
      <c r="CM174" s="149"/>
      <c r="CN174" s="149"/>
      <c r="CO174" s="149"/>
      <c r="CP174" s="149"/>
      <c r="CQ174" s="149"/>
    </row>
    <row r="175" spans="1:95" ht="16.5" customHeight="1">
      <c r="A175" s="269"/>
      <c r="B175" s="269"/>
      <c r="C175" s="269"/>
      <c r="D175" s="269"/>
      <c r="E175" s="269"/>
      <c r="F175" s="269"/>
      <c r="G175" s="149"/>
      <c r="H175" s="271"/>
      <c r="I175" s="271"/>
      <c r="J175" s="149"/>
      <c r="K175" s="149"/>
      <c r="L175" s="149"/>
      <c r="M175" s="149"/>
      <c r="N175" s="149"/>
      <c r="O175" s="149"/>
      <c r="P175" s="149"/>
      <c r="Q175" s="149"/>
      <c r="R175" s="149"/>
      <c r="S175" s="149"/>
      <c r="T175" s="149"/>
      <c r="U175" s="149"/>
      <c r="V175" s="149"/>
      <c r="W175" s="149"/>
      <c r="X175" s="149"/>
      <c r="Y175" s="149"/>
      <c r="Z175" s="149"/>
      <c r="AA175" s="149"/>
      <c r="AB175" s="149"/>
      <c r="AC175" s="149"/>
      <c r="AD175" s="149"/>
      <c r="AE175" s="149"/>
      <c r="AF175" s="149"/>
      <c r="AG175" s="149"/>
      <c r="AH175" s="149"/>
      <c r="AI175" s="149"/>
      <c r="AJ175" s="149"/>
      <c r="AK175" s="149"/>
      <c r="AL175" s="149"/>
      <c r="AM175" s="149"/>
      <c r="AN175" s="149"/>
      <c r="AO175" s="149"/>
      <c r="AP175" s="149"/>
      <c r="AQ175" s="149"/>
      <c r="AR175" s="149"/>
      <c r="AS175" s="149"/>
      <c r="AT175" s="149"/>
      <c r="AU175" s="149"/>
      <c r="AV175" s="149"/>
      <c r="AW175" s="149"/>
      <c r="AX175" s="149"/>
      <c r="AY175" s="149"/>
      <c r="AZ175" s="149"/>
      <c r="BA175" s="149"/>
      <c r="BB175" s="149"/>
      <c r="BC175" s="149"/>
      <c r="BD175" s="149"/>
      <c r="BE175" s="149"/>
      <c r="BF175" s="149"/>
      <c r="BG175" s="149"/>
      <c r="BH175" s="149"/>
      <c r="BI175" s="149"/>
      <c r="BJ175" s="149"/>
      <c r="BK175" s="149"/>
      <c r="BL175" s="149"/>
      <c r="BM175" s="149"/>
      <c r="BN175" s="149"/>
      <c r="BO175" s="149"/>
      <c r="BP175" s="149"/>
      <c r="BQ175" s="149"/>
      <c r="BR175" s="149"/>
      <c r="BS175" s="149"/>
      <c r="BT175" s="149"/>
      <c r="BU175" s="149"/>
      <c r="BV175" s="149"/>
      <c r="BW175" s="149"/>
      <c r="BX175" s="149"/>
      <c r="BY175" s="149"/>
      <c r="BZ175" s="149"/>
      <c r="CA175" s="149"/>
      <c r="CB175" s="149"/>
      <c r="CC175" s="149"/>
      <c r="CD175" s="149"/>
      <c r="CE175" s="149"/>
      <c r="CF175" s="149"/>
      <c r="CG175" s="149"/>
      <c r="CH175" s="149"/>
      <c r="CI175" s="149"/>
      <c r="CJ175" s="149"/>
      <c r="CK175" s="149"/>
      <c r="CL175" s="149"/>
      <c r="CM175" s="149"/>
      <c r="CN175" s="149"/>
      <c r="CO175" s="149"/>
      <c r="CP175" s="149"/>
      <c r="CQ175" s="149"/>
    </row>
    <row r="176" spans="1:95" ht="16.5" customHeight="1">
      <c r="A176" s="269"/>
      <c r="B176" s="269"/>
      <c r="C176" s="269"/>
      <c r="D176" s="269"/>
      <c r="E176" s="269"/>
      <c r="F176" s="269"/>
      <c r="G176" s="149"/>
      <c r="H176" s="271"/>
      <c r="I176" s="271"/>
      <c r="J176" s="149"/>
      <c r="K176" s="149"/>
      <c r="L176" s="149"/>
      <c r="M176" s="149"/>
      <c r="N176" s="149"/>
      <c r="O176" s="149"/>
      <c r="P176" s="149"/>
      <c r="Q176" s="149"/>
      <c r="R176" s="149"/>
      <c r="S176" s="149"/>
      <c r="T176" s="149"/>
      <c r="U176" s="149"/>
      <c r="V176" s="149"/>
      <c r="W176" s="149"/>
      <c r="X176" s="149"/>
      <c r="Y176" s="149"/>
      <c r="Z176" s="149"/>
      <c r="AA176" s="149"/>
      <c r="AB176" s="149"/>
      <c r="AC176" s="149"/>
      <c r="AD176" s="149"/>
      <c r="AE176" s="149"/>
      <c r="AF176" s="149"/>
      <c r="AG176" s="149"/>
      <c r="AH176" s="149"/>
      <c r="AI176" s="149"/>
      <c r="AJ176" s="149"/>
      <c r="AK176" s="149"/>
      <c r="AL176" s="149"/>
      <c r="AM176" s="149"/>
      <c r="AN176" s="149"/>
      <c r="AO176" s="149"/>
      <c r="AP176" s="149"/>
      <c r="AQ176" s="149"/>
      <c r="AR176" s="149"/>
      <c r="AS176" s="149"/>
      <c r="AT176" s="149"/>
      <c r="AU176" s="149"/>
      <c r="AV176" s="149"/>
      <c r="AW176" s="149"/>
      <c r="AX176" s="149"/>
      <c r="AY176" s="149"/>
      <c r="AZ176" s="149"/>
      <c r="BA176" s="149"/>
      <c r="BB176" s="149"/>
      <c r="BC176" s="149"/>
      <c r="BD176" s="149"/>
      <c r="BE176" s="149"/>
      <c r="BF176" s="149"/>
      <c r="BG176" s="149"/>
      <c r="BH176" s="149"/>
      <c r="BI176" s="149"/>
      <c r="BJ176" s="149"/>
      <c r="BK176" s="149"/>
      <c r="BL176" s="149"/>
      <c r="BM176" s="149"/>
      <c r="BN176" s="149"/>
      <c r="BO176" s="149"/>
      <c r="BP176" s="149"/>
      <c r="BQ176" s="149"/>
      <c r="BR176" s="149"/>
      <c r="BS176" s="149"/>
      <c r="BT176" s="149"/>
      <c r="BU176" s="149"/>
      <c r="BV176" s="149"/>
      <c r="BW176" s="149"/>
      <c r="BX176" s="149"/>
      <c r="BY176" s="149"/>
      <c r="BZ176" s="149"/>
      <c r="CA176" s="149"/>
      <c r="CB176" s="149"/>
      <c r="CC176" s="149"/>
      <c r="CD176" s="149"/>
      <c r="CE176" s="149"/>
      <c r="CF176" s="149"/>
      <c r="CG176" s="149"/>
      <c r="CH176" s="149"/>
      <c r="CI176" s="149"/>
      <c r="CJ176" s="149"/>
      <c r="CK176" s="149"/>
      <c r="CL176" s="149"/>
      <c r="CM176" s="149"/>
      <c r="CN176" s="149"/>
      <c r="CO176" s="149"/>
      <c r="CP176" s="149"/>
      <c r="CQ176" s="149"/>
    </row>
    <row r="177" spans="1:95" ht="16.5" customHeight="1">
      <c r="A177" s="269"/>
      <c r="B177" s="269"/>
      <c r="C177" s="269"/>
      <c r="D177" s="269"/>
      <c r="E177" s="269"/>
      <c r="F177" s="269"/>
      <c r="G177" s="149"/>
      <c r="H177" s="271"/>
      <c r="I177" s="271"/>
      <c r="J177" s="149"/>
      <c r="K177" s="149"/>
      <c r="L177" s="149"/>
      <c r="M177" s="149"/>
      <c r="N177" s="149"/>
      <c r="O177" s="149"/>
      <c r="P177" s="149"/>
      <c r="Q177" s="149"/>
      <c r="R177" s="149"/>
      <c r="S177" s="149"/>
      <c r="T177" s="149"/>
      <c r="U177" s="149"/>
      <c r="V177" s="149"/>
      <c r="W177" s="149"/>
      <c r="X177" s="149"/>
      <c r="Y177" s="149"/>
      <c r="Z177" s="149"/>
      <c r="AA177" s="149"/>
      <c r="AB177" s="149"/>
      <c r="AC177" s="149"/>
      <c r="AD177" s="149"/>
      <c r="AE177" s="149"/>
      <c r="AF177" s="149"/>
      <c r="AG177" s="149"/>
      <c r="AH177" s="149"/>
      <c r="AI177" s="149"/>
      <c r="AJ177" s="149"/>
      <c r="AK177" s="149"/>
      <c r="AL177" s="149"/>
      <c r="AM177" s="149"/>
      <c r="AN177" s="149"/>
      <c r="AO177" s="149"/>
      <c r="AP177" s="149"/>
      <c r="AQ177" s="149"/>
      <c r="AR177" s="149"/>
      <c r="AS177" s="149"/>
      <c r="AT177" s="149"/>
      <c r="AU177" s="149"/>
      <c r="AV177" s="149"/>
      <c r="AW177" s="149"/>
      <c r="AX177" s="149"/>
      <c r="AY177" s="149"/>
      <c r="AZ177" s="149"/>
      <c r="BA177" s="149"/>
      <c r="BB177" s="149"/>
      <c r="BC177" s="149"/>
      <c r="BD177" s="149"/>
      <c r="BE177" s="149"/>
      <c r="BF177" s="149"/>
      <c r="BG177" s="149"/>
      <c r="BH177" s="149"/>
      <c r="BI177" s="149"/>
      <c r="BJ177" s="149"/>
      <c r="BK177" s="149"/>
      <c r="BL177" s="149"/>
      <c r="BM177" s="149"/>
      <c r="BN177" s="149"/>
      <c r="BO177" s="149"/>
      <c r="BP177" s="149"/>
      <c r="BQ177" s="149"/>
      <c r="BR177" s="149"/>
      <c r="BS177" s="149"/>
      <c r="BT177" s="149"/>
      <c r="BU177" s="149"/>
      <c r="BV177" s="149"/>
      <c r="BW177" s="149"/>
      <c r="BX177" s="149"/>
      <c r="BY177" s="149"/>
      <c r="BZ177" s="149"/>
      <c r="CA177" s="149"/>
      <c r="CB177" s="149"/>
      <c r="CC177" s="149"/>
      <c r="CD177" s="149"/>
      <c r="CE177" s="149"/>
      <c r="CF177" s="149"/>
      <c r="CG177" s="149"/>
      <c r="CH177" s="149"/>
      <c r="CI177" s="149"/>
      <c r="CJ177" s="149"/>
      <c r="CK177" s="149"/>
      <c r="CL177" s="149"/>
      <c r="CM177" s="149"/>
      <c r="CN177" s="149"/>
      <c r="CO177" s="149"/>
      <c r="CP177" s="149"/>
      <c r="CQ177" s="149"/>
    </row>
    <row r="178" spans="1:95" ht="16.5" customHeight="1">
      <c r="A178" s="269"/>
      <c r="B178" s="269"/>
      <c r="C178" s="269"/>
      <c r="D178" s="269"/>
      <c r="E178" s="269"/>
      <c r="F178" s="269"/>
      <c r="G178" s="149"/>
      <c r="H178" s="271"/>
      <c r="I178" s="271"/>
      <c r="J178" s="149"/>
      <c r="K178" s="149"/>
      <c r="L178" s="149"/>
      <c r="M178" s="149"/>
      <c r="N178" s="149"/>
      <c r="O178" s="149"/>
      <c r="P178" s="149"/>
      <c r="Q178" s="149"/>
      <c r="R178" s="149"/>
      <c r="S178" s="149"/>
      <c r="T178" s="149"/>
      <c r="U178" s="149"/>
      <c r="V178" s="149"/>
      <c r="W178" s="149"/>
      <c r="X178" s="149"/>
      <c r="Y178" s="149"/>
      <c r="Z178" s="149"/>
      <c r="AA178" s="149"/>
      <c r="AB178" s="149"/>
      <c r="AC178" s="149"/>
      <c r="AD178" s="149"/>
      <c r="AE178" s="149"/>
      <c r="AF178" s="149"/>
      <c r="AG178" s="149"/>
      <c r="AH178" s="149"/>
      <c r="AI178" s="149"/>
      <c r="AJ178" s="149"/>
      <c r="AK178" s="149"/>
      <c r="AL178" s="149"/>
      <c r="AM178" s="149"/>
      <c r="AN178" s="149"/>
      <c r="AO178" s="149"/>
      <c r="AP178" s="149"/>
      <c r="AQ178" s="149"/>
      <c r="AR178" s="149"/>
      <c r="AS178" s="149"/>
      <c r="AT178" s="149"/>
      <c r="AU178" s="149"/>
      <c r="AV178" s="149"/>
      <c r="AW178" s="149"/>
      <c r="AX178" s="149"/>
      <c r="AY178" s="149"/>
      <c r="AZ178" s="149"/>
      <c r="BA178" s="149"/>
      <c r="BB178" s="149"/>
      <c r="BC178" s="149"/>
      <c r="BD178" s="149"/>
      <c r="BE178" s="149"/>
      <c r="BF178" s="149"/>
      <c r="BG178" s="149"/>
      <c r="BH178" s="149"/>
      <c r="BI178" s="149"/>
      <c r="BJ178" s="149"/>
      <c r="BK178" s="149"/>
      <c r="BL178" s="149"/>
      <c r="BM178" s="149"/>
      <c r="BN178" s="149"/>
      <c r="BO178" s="149"/>
      <c r="BP178" s="149"/>
      <c r="BQ178" s="149"/>
      <c r="BR178" s="149"/>
      <c r="BS178" s="149"/>
      <c r="BT178" s="149"/>
      <c r="BU178" s="149"/>
      <c r="BV178" s="149"/>
      <c r="BW178" s="149"/>
      <c r="BX178" s="149"/>
      <c r="BY178" s="149"/>
      <c r="BZ178" s="149"/>
      <c r="CA178" s="149"/>
      <c r="CB178" s="149"/>
      <c r="CC178" s="149"/>
      <c r="CD178" s="149"/>
      <c r="CE178" s="149"/>
      <c r="CF178" s="149"/>
      <c r="CG178" s="149"/>
      <c r="CH178" s="149"/>
      <c r="CI178" s="149"/>
      <c r="CJ178" s="149"/>
      <c r="CK178" s="149"/>
      <c r="CL178" s="149"/>
      <c r="CM178" s="149"/>
      <c r="CN178" s="149"/>
      <c r="CO178" s="149"/>
      <c r="CP178" s="149"/>
      <c r="CQ178" s="149"/>
    </row>
    <row r="179" spans="1:95" ht="16.5" customHeight="1">
      <c r="A179" s="269"/>
      <c r="B179" s="269"/>
      <c r="C179" s="269"/>
      <c r="D179" s="269"/>
      <c r="E179" s="269"/>
      <c r="F179" s="269"/>
      <c r="G179" s="149"/>
      <c r="H179" s="271"/>
      <c r="I179" s="271"/>
      <c r="J179" s="149"/>
      <c r="K179" s="149"/>
      <c r="L179" s="149"/>
      <c r="M179" s="149"/>
      <c r="N179" s="149"/>
      <c r="O179" s="149"/>
      <c r="P179" s="149"/>
      <c r="Q179" s="149"/>
      <c r="R179" s="149"/>
      <c r="S179" s="149"/>
      <c r="T179" s="149"/>
      <c r="U179" s="149"/>
      <c r="V179" s="149"/>
      <c r="W179" s="149"/>
      <c r="X179" s="149"/>
      <c r="Y179" s="149"/>
      <c r="Z179" s="149"/>
      <c r="AA179" s="149"/>
      <c r="AB179" s="149"/>
      <c r="AC179" s="149"/>
      <c r="AD179" s="149"/>
      <c r="AE179" s="149"/>
      <c r="AF179" s="149"/>
      <c r="AG179" s="149"/>
      <c r="AH179" s="149"/>
      <c r="AI179" s="149"/>
      <c r="AJ179" s="149"/>
      <c r="AK179" s="149"/>
      <c r="AL179" s="149"/>
      <c r="AM179" s="149"/>
      <c r="AN179" s="149"/>
      <c r="AO179" s="149"/>
      <c r="AP179" s="149"/>
      <c r="AQ179" s="149"/>
      <c r="AR179" s="149"/>
      <c r="AS179" s="149"/>
      <c r="AT179" s="149"/>
      <c r="AU179" s="149"/>
      <c r="AV179" s="149"/>
      <c r="AW179" s="149"/>
      <c r="AX179" s="149"/>
      <c r="AY179" s="149"/>
      <c r="AZ179" s="149"/>
      <c r="BA179" s="149"/>
      <c r="BB179" s="149"/>
      <c r="BC179" s="149"/>
      <c r="BD179" s="149"/>
      <c r="BE179" s="149"/>
      <c r="BF179" s="149"/>
      <c r="BG179" s="149"/>
      <c r="BH179" s="149"/>
      <c r="BI179" s="149"/>
      <c r="BJ179" s="149"/>
      <c r="BK179" s="149"/>
      <c r="BL179" s="149"/>
      <c r="BM179" s="149"/>
      <c r="BN179" s="149"/>
      <c r="BO179" s="149"/>
      <c r="BP179" s="149"/>
      <c r="BQ179" s="149"/>
      <c r="BR179" s="149"/>
      <c r="BS179" s="149"/>
      <c r="BT179" s="149"/>
      <c r="BU179" s="149"/>
      <c r="BV179" s="149"/>
      <c r="BW179" s="149"/>
      <c r="BX179" s="149"/>
      <c r="BY179" s="149"/>
      <c r="BZ179" s="149"/>
      <c r="CA179" s="149"/>
      <c r="CB179" s="149"/>
      <c r="CC179" s="149"/>
      <c r="CD179" s="149"/>
      <c r="CE179" s="149"/>
      <c r="CF179" s="149"/>
      <c r="CG179" s="149"/>
      <c r="CH179" s="149"/>
      <c r="CI179" s="149"/>
      <c r="CJ179" s="149"/>
      <c r="CK179" s="149"/>
      <c r="CL179" s="149"/>
      <c r="CM179" s="149"/>
      <c r="CN179" s="149"/>
      <c r="CO179" s="149"/>
      <c r="CP179" s="149"/>
      <c r="CQ179" s="149"/>
    </row>
    <row r="180" spans="1:95" ht="16.5" customHeight="1">
      <c r="A180" s="269"/>
      <c r="B180" s="269"/>
      <c r="C180" s="269"/>
      <c r="D180" s="269"/>
      <c r="E180" s="269"/>
      <c r="F180" s="269"/>
      <c r="G180" s="149"/>
      <c r="H180" s="271"/>
      <c r="I180" s="271"/>
      <c r="J180" s="149"/>
      <c r="K180" s="149"/>
      <c r="L180" s="149"/>
      <c r="M180" s="149"/>
      <c r="N180" s="149"/>
      <c r="O180" s="149"/>
      <c r="P180" s="149"/>
      <c r="Q180" s="149"/>
      <c r="R180" s="149"/>
      <c r="S180" s="149"/>
      <c r="T180" s="149"/>
      <c r="U180" s="149"/>
      <c r="V180" s="149"/>
      <c r="W180" s="149"/>
      <c r="X180" s="149"/>
      <c r="Y180" s="149"/>
      <c r="Z180" s="149"/>
      <c r="AA180" s="149"/>
      <c r="AB180" s="149"/>
      <c r="AC180" s="149"/>
      <c r="AD180" s="149"/>
      <c r="AE180" s="149"/>
      <c r="AF180" s="149"/>
      <c r="AG180" s="149"/>
      <c r="AH180" s="149"/>
      <c r="AI180" s="149"/>
      <c r="AJ180" s="149"/>
      <c r="AK180" s="149"/>
      <c r="AL180" s="149"/>
      <c r="AM180" s="149"/>
      <c r="AN180" s="149"/>
      <c r="AO180" s="149"/>
      <c r="AP180" s="149"/>
      <c r="AQ180" s="149"/>
      <c r="AR180" s="149"/>
      <c r="AS180" s="149"/>
      <c r="AT180" s="149"/>
      <c r="AU180" s="149"/>
      <c r="AV180" s="149"/>
      <c r="AW180" s="149"/>
      <c r="AX180" s="149"/>
      <c r="AY180" s="149"/>
      <c r="AZ180" s="149"/>
      <c r="BA180" s="149"/>
      <c r="BB180" s="149"/>
      <c r="BC180" s="149"/>
      <c r="BD180" s="149"/>
      <c r="BE180" s="149"/>
      <c r="BF180" s="149"/>
      <c r="BG180" s="149"/>
      <c r="BH180" s="149"/>
      <c r="BI180" s="149"/>
      <c r="BJ180" s="149"/>
      <c r="BK180" s="149"/>
      <c r="BL180" s="149"/>
      <c r="BM180" s="149"/>
      <c r="BN180" s="149"/>
      <c r="BO180" s="149"/>
      <c r="BP180" s="149"/>
      <c r="BQ180" s="149"/>
      <c r="BR180" s="149"/>
      <c r="BS180" s="149"/>
      <c r="BT180" s="149"/>
      <c r="BU180" s="149"/>
      <c r="BV180" s="149"/>
      <c r="BW180" s="149"/>
      <c r="BX180" s="149"/>
      <c r="BY180" s="149"/>
      <c r="BZ180" s="149"/>
      <c r="CA180" s="149"/>
      <c r="CB180" s="149"/>
      <c r="CC180" s="149"/>
      <c r="CD180" s="149"/>
      <c r="CE180" s="149"/>
      <c r="CF180" s="149"/>
      <c r="CG180" s="149"/>
      <c r="CH180" s="149"/>
      <c r="CI180" s="149"/>
      <c r="CJ180" s="149"/>
      <c r="CK180" s="149"/>
      <c r="CL180" s="149"/>
      <c r="CM180" s="149"/>
      <c r="CN180" s="149"/>
      <c r="CO180" s="149"/>
      <c r="CP180" s="149"/>
      <c r="CQ180" s="149"/>
    </row>
    <row r="181" spans="1:95" ht="16.5" customHeight="1">
      <c r="A181" s="269"/>
      <c r="B181" s="269"/>
      <c r="C181" s="269"/>
      <c r="D181" s="269"/>
      <c r="E181" s="269"/>
      <c r="F181" s="269"/>
      <c r="G181" s="149"/>
      <c r="H181" s="271"/>
      <c r="I181" s="271"/>
      <c r="J181" s="149"/>
      <c r="K181" s="149"/>
      <c r="L181" s="149"/>
      <c r="M181" s="149"/>
      <c r="N181" s="149"/>
      <c r="O181" s="149"/>
      <c r="P181" s="149"/>
      <c r="Q181" s="149"/>
      <c r="R181" s="149"/>
      <c r="S181" s="149"/>
      <c r="T181" s="149"/>
      <c r="U181" s="149"/>
      <c r="V181" s="149"/>
      <c r="W181" s="149"/>
      <c r="X181" s="149"/>
      <c r="Y181" s="149"/>
      <c r="Z181" s="149"/>
      <c r="AA181" s="149"/>
      <c r="AB181" s="149"/>
      <c r="AC181" s="149"/>
      <c r="AD181" s="149"/>
      <c r="AE181" s="149"/>
      <c r="AF181" s="149"/>
      <c r="AG181" s="149"/>
      <c r="AH181" s="149"/>
      <c r="AI181" s="149"/>
      <c r="AJ181" s="149"/>
      <c r="AK181" s="149"/>
      <c r="AL181" s="149"/>
      <c r="AM181" s="149"/>
      <c r="AN181" s="149"/>
      <c r="AO181" s="149"/>
      <c r="AP181" s="149"/>
      <c r="AQ181" s="149"/>
      <c r="AR181" s="149"/>
      <c r="AS181" s="149"/>
      <c r="AT181" s="149"/>
      <c r="AU181" s="149"/>
      <c r="AV181" s="149"/>
      <c r="AW181" s="149"/>
      <c r="AX181" s="149"/>
      <c r="AY181" s="149"/>
      <c r="AZ181" s="149"/>
      <c r="BA181" s="149"/>
      <c r="BB181" s="149"/>
      <c r="BC181" s="149"/>
      <c r="BD181" s="149"/>
      <c r="BE181" s="149"/>
      <c r="BF181" s="149"/>
      <c r="BG181" s="149"/>
      <c r="BH181" s="149"/>
      <c r="BI181" s="149"/>
      <c r="BJ181" s="149"/>
      <c r="BK181" s="149"/>
      <c r="BL181" s="149"/>
      <c r="BM181" s="149"/>
      <c r="BN181" s="149"/>
      <c r="BO181" s="149"/>
      <c r="BP181" s="149"/>
      <c r="BQ181" s="149"/>
      <c r="BR181" s="149"/>
      <c r="BS181" s="149"/>
      <c r="BT181" s="149"/>
      <c r="BU181" s="149"/>
      <c r="BV181" s="149"/>
      <c r="BW181" s="149"/>
      <c r="BX181" s="149"/>
      <c r="BY181" s="149"/>
      <c r="BZ181" s="149"/>
      <c r="CA181" s="149"/>
      <c r="CB181" s="149"/>
      <c r="CC181" s="149"/>
      <c r="CD181" s="149"/>
      <c r="CE181" s="149"/>
      <c r="CF181" s="149"/>
      <c r="CG181" s="149"/>
      <c r="CH181" s="149"/>
      <c r="CI181" s="149"/>
      <c r="CJ181" s="149"/>
      <c r="CK181" s="149"/>
      <c r="CL181" s="149"/>
      <c r="CM181" s="149"/>
      <c r="CN181" s="149"/>
      <c r="CO181" s="149"/>
      <c r="CP181" s="149"/>
      <c r="CQ181" s="149"/>
    </row>
    <row r="182" spans="1:95" ht="16.5" customHeight="1">
      <c r="A182" s="269"/>
      <c r="B182" s="269"/>
      <c r="C182" s="269"/>
      <c r="D182" s="269"/>
      <c r="E182" s="269"/>
      <c r="F182" s="269"/>
      <c r="G182" s="149"/>
      <c r="H182" s="271"/>
      <c r="I182" s="271"/>
      <c r="J182" s="149"/>
      <c r="K182" s="149"/>
      <c r="L182" s="149"/>
      <c r="M182" s="149"/>
      <c r="N182" s="149"/>
      <c r="O182" s="149"/>
      <c r="P182" s="149"/>
      <c r="Q182" s="149"/>
      <c r="R182" s="149"/>
      <c r="S182" s="149"/>
      <c r="T182" s="149"/>
      <c r="U182" s="149"/>
      <c r="V182" s="149"/>
      <c r="W182" s="149"/>
      <c r="X182" s="149"/>
      <c r="Y182" s="149"/>
      <c r="Z182" s="149"/>
      <c r="AA182" s="149"/>
      <c r="AB182" s="149"/>
      <c r="AC182" s="149"/>
      <c r="AD182" s="149"/>
      <c r="AE182" s="149"/>
      <c r="AF182" s="149"/>
      <c r="AG182" s="149"/>
      <c r="AH182" s="149"/>
      <c r="AI182" s="149"/>
      <c r="AJ182" s="149"/>
      <c r="AK182" s="149"/>
      <c r="AL182" s="149"/>
      <c r="AM182" s="149"/>
      <c r="AN182" s="149"/>
      <c r="AO182" s="149"/>
      <c r="AP182" s="149"/>
      <c r="AQ182" s="149"/>
      <c r="AR182" s="149"/>
      <c r="AS182" s="149"/>
      <c r="AT182" s="149"/>
      <c r="AU182" s="149"/>
      <c r="AV182" s="149"/>
      <c r="AW182" s="149"/>
      <c r="AX182" s="149"/>
      <c r="AY182" s="149"/>
      <c r="AZ182" s="149"/>
      <c r="BA182" s="149"/>
      <c r="BB182" s="149"/>
      <c r="BC182" s="149"/>
      <c r="BD182" s="149"/>
      <c r="BE182" s="149"/>
      <c r="BF182" s="149"/>
      <c r="BG182" s="149"/>
      <c r="BH182" s="149"/>
      <c r="BI182" s="149"/>
      <c r="BJ182" s="149"/>
      <c r="BK182" s="149"/>
      <c r="BL182" s="149"/>
      <c r="BM182" s="149"/>
      <c r="BN182" s="149"/>
      <c r="BO182" s="149"/>
      <c r="BP182" s="149"/>
      <c r="BQ182" s="149"/>
      <c r="BR182" s="149"/>
      <c r="BS182" s="149"/>
      <c r="BT182" s="149"/>
      <c r="BU182" s="149"/>
      <c r="BV182" s="149"/>
      <c r="BW182" s="149"/>
      <c r="BX182" s="149"/>
      <c r="BY182" s="149"/>
      <c r="BZ182" s="149"/>
      <c r="CA182" s="149"/>
      <c r="CB182" s="149"/>
      <c r="CC182" s="149"/>
      <c r="CD182" s="149"/>
      <c r="CE182" s="149"/>
      <c r="CF182" s="149"/>
      <c r="CG182" s="149"/>
      <c r="CH182" s="149"/>
      <c r="CI182" s="149"/>
      <c r="CJ182" s="149"/>
      <c r="CK182" s="149"/>
      <c r="CL182" s="149"/>
      <c r="CM182" s="149"/>
      <c r="CN182" s="149"/>
      <c r="CO182" s="149"/>
      <c r="CP182" s="149"/>
      <c r="CQ182" s="149"/>
    </row>
    <row r="183" spans="1:95" ht="16.5" customHeight="1">
      <c r="A183" s="269"/>
      <c r="B183" s="269"/>
      <c r="C183" s="269"/>
      <c r="D183" s="269"/>
      <c r="E183" s="269"/>
      <c r="F183" s="269"/>
      <c r="G183" s="149"/>
      <c r="H183" s="271"/>
      <c r="I183" s="271"/>
      <c r="J183" s="149"/>
      <c r="K183" s="149"/>
      <c r="L183" s="149"/>
      <c r="M183" s="149"/>
      <c r="N183" s="149"/>
      <c r="O183" s="149"/>
      <c r="P183" s="149"/>
      <c r="Q183" s="149"/>
      <c r="R183" s="149"/>
      <c r="S183" s="149"/>
      <c r="T183" s="149"/>
      <c r="U183" s="149"/>
      <c r="V183" s="149"/>
      <c r="W183" s="149"/>
      <c r="X183" s="149"/>
      <c r="Y183" s="149"/>
      <c r="Z183" s="149"/>
      <c r="AA183" s="149"/>
      <c r="AB183" s="149"/>
      <c r="AC183" s="149"/>
      <c r="AD183" s="149"/>
      <c r="AE183" s="149"/>
      <c r="AF183" s="149"/>
      <c r="AG183" s="149"/>
      <c r="AH183" s="149"/>
      <c r="AI183" s="149"/>
      <c r="AJ183" s="149"/>
      <c r="AK183" s="149"/>
      <c r="AL183" s="149"/>
      <c r="AM183" s="149"/>
      <c r="AN183" s="149"/>
      <c r="AO183" s="149"/>
      <c r="AP183" s="149"/>
      <c r="AQ183" s="149"/>
      <c r="AR183" s="149"/>
      <c r="AS183" s="149"/>
      <c r="AT183" s="149"/>
      <c r="AU183" s="149"/>
      <c r="AV183" s="149"/>
      <c r="AW183" s="149"/>
      <c r="AX183" s="149"/>
      <c r="AY183" s="149"/>
      <c r="AZ183" s="149"/>
      <c r="BA183" s="149"/>
      <c r="BB183" s="149"/>
      <c r="BC183" s="149"/>
      <c r="BD183" s="149"/>
      <c r="BE183" s="149"/>
      <c r="BF183" s="149"/>
      <c r="BG183" s="149"/>
      <c r="BH183" s="149"/>
      <c r="BI183" s="149"/>
      <c r="BJ183" s="149"/>
      <c r="BK183" s="149"/>
      <c r="BL183" s="149"/>
      <c r="BM183" s="149"/>
      <c r="BN183" s="149"/>
      <c r="BO183" s="149"/>
      <c r="BP183" s="149"/>
      <c r="BQ183" s="149"/>
      <c r="BR183" s="149"/>
      <c r="BS183" s="149"/>
      <c r="BT183" s="149"/>
      <c r="BU183" s="149"/>
      <c r="BV183" s="149"/>
      <c r="BW183" s="149"/>
      <c r="BX183" s="149"/>
      <c r="BY183" s="149"/>
      <c r="BZ183" s="149"/>
      <c r="CA183" s="149"/>
      <c r="CB183" s="149"/>
      <c r="CC183" s="149"/>
      <c r="CD183" s="149"/>
      <c r="CE183" s="149"/>
      <c r="CF183" s="149"/>
      <c r="CG183" s="149"/>
      <c r="CH183" s="149"/>
      <c r="CI183" s="149"/>
      <c r="CJ183" s="149"/>
      <c r="CK183" s="149"/>
      <c r="CL183" s="149"/>
      <c r="CM183" s="149"/>
      <c r="CN183" s="149"/>
      <c r="CO183" s="149"/>
      <c r="CP183" s="149"/>
      <c r="CQ183" s="149"/>
    </row>
    <row r="184" spans="1:95" ht="16.5" customHeight="1">
      <c r="A184" s="269"/>
      <c r="B184" s="269"/>
      <c r="C184" s="269"/>
      <c r="D184" s="269"/>
      <c r="E184" s="269"/>
      <c r="F184" s="269"/>
      <c r="G184" s="149"/>
      <c r="H184" s="271"/>
      <c r="I184" s="271"/>
      <c r="J184" s="149"/>
      <c r="K184" s="149"/>
      <c r="L184" s="149"/>
      <c r="M184" s="149"/>
      <c r="N184" s="149"/>
      <c r="O184" s="149"/>
      <c r="P184" s="149"/>
      <c r="Q184" s="149"/>
      <c r="R184" s="149"/>
      <c r="S184" s="149"/>
      <c r="T184" s="149"/>
      <c r="U184" s="149"/>
      <c r="V184" s="149"/>
      <c r="W184" s="149"/>
      <c r="X184" s="149"/>
      <c r="Y184" s="149"/>
      <c r="Z184" s="149"/>
      <c r="AA184" s="149"/>
      <c r="AB184" s="149"/>
      <c r="AC184" s="149"/>
      <c r="AD184" s="149"/>
      <c r="AE184" s="149"/>
      <c r="AF184" s="149"/>
      <c r="AG184" s="149"/>
      <c r="AH184" s="149"/>
      <c r="AI184" s="149"/>
      <c r="AJ184" s="149"/>
      <c r="AK184" s="149"/>
      <c r="AL184" s="149"/>
      <c r="AM184" s="149"/>
      <c r="AN184" s="149"/>
      <c r="AO184" s="149"/>
      <c r="AP184" s="149"/>
      <c r="AQ184" s="149"/>
      <c r="AR184" s="149"/>
      <c r="AS184" s="149"/>
      <c r="AT184" s="149"/>
      <c r="AU184" s="149"/>
      <c r="AV184" s="149"/>
      <c r="AW184" s="149"/>
      <c r="AX184" s="149"/>
      <c r="AY184" s="149"/>
      <c r="AZ184" s="149"/>
      <c r="BA184" s="149"/>
      <c r="BB184" s="149"/>
      <c r="BC184" s="149"/>
      <c r="BD184" s="149"/>
      <c r="BE184" s="149"/>
      <c r="BF184" s="149"/>
      <c r="BG184" s="149"/>
      <c r="BH184" s="149"/>
      <c r="BI184" s="149"/>
      <c r="BJ184" s="149"/>
      <c r="BK184" s="149"/>
      <c r="BL184" s="149"/>
      <c r="BM184" s="149"/>
      <c r="BN184" s="149"/>
      <c r="BO184" s="149"/>
      <c r="BP184" s="149"/>
      <c r="BQ184" s="149"/>
      <c r="BR184" s="149"/>
      <c r="BS184" s="149"/>
      <c r="BT184" s="149"/>
      <c r="BU184" s="149"/>
      <c r="BV184" s="149"/>
      <c r="BW184" s="149"/>
      <c r="BX184" s="149"/>
      <c r="BY184" s="149"/>
      <c r="BZ184" s="149"/>
      <c r="CA184" s="149"/>
      <c r="CB184" s="149"/>
      <c r="CC184" s="149"/>
      <c r="CD184" s="149"/>
      <c r="CE184" s="149"/>
      <c r="CF184" s="149"/>
      <c r="CG184" s="149"/>
      <c r="CH184" s="149"/>
      <c r="CI184" s="149"/>
      <c r="CJ184" s="149"/>
      <c r="CK184" s="149"/>
      <c r="CL184" s="149"/>
      <c r="CM184" s="149"/>
      <c r="CN184" s="149"/>
      <c r="CO184" s="149"/>
      <c r="CP184" s="149"/>
      <c r="CQ184" s="149"/>
    </row>
    <row r="185" spans="1:95" ht="16.5" customHeight="1">
      <c r="A185" s="269"/>
      <c r="B185" s="269"/>
      <c r="C185" s="269"/>
      <c r="D185" s="269"/>
      <c r="E185" s="269"/>
      <c r="F185" s="269"/>
      <c r="G185" s="149"/>
      <c r="H185" s="271"/>
      <c r="I185" s="271"/>
      <c r="J185" s="149"/>
      <c r="K185" s="149"/>
      <c r="L185" s="149"/>
      <c r="M185" s="149"/>
      <c r="N185" s="149"/>
      <c r="O185" s="149"/>
      <c r="P185" s="149"/>
      <c r="Q185" s="149"/>
      <c r="R185" s="149"/>
      <c r="S185" s="149"/>
      <c r="T185" s="149"/>
      <c r="U185" s="149"/>
      <c r="V185" s="149"/>
      <c r="W185" s="149"/>
      <c r="X185" s="149"/>
      <c r="Y185" s="149"/>
      <c r="Z185" s="149"/>
      <c r="AA185" s="149"/>
      <c r="AB185" s="149"/>
      <c r="AC185" s="149"/>
      <c r="AD185" s="149"/>
      <c r="AE185" s="149"/>
      <c r="AF185" s="149"/>
      <c r="AG185" s="149"/>
      <c r="AH185" s="149"/>
      <c r="AI185" s="149"/>
      <c r="AJ185" s="149"/>
      <c r="AK185" s="149"/>
      <c r="AL185" s="149"/>
      <c r="AM185" s="149"/>
      <c r="AN185" s="149"/>
      <c r="AO185" s="149"/>
      <c r="AP185" s="149"/>
      <c r="AQ185" s="149"/>
      <c r="AR185" s="149"/>
      <c r="AS185" s="149"/>
      <c r="AT185" s="149"/>
      <c r="AU185" s="149"/>
      <c r="AV185" s="149"/>
      <c r="AW185" s="149"/>
      <c r="AX185" s="149"/>
      <c r="AY185" s="149"/>
      <c r="AZ185" s="149"/>
      <c r="BA185" s="149"/>
      <c r="BB185" s="149"/>
      <c r="BC185" s="149"/>
      <c r="BD185" s="149"/>
      <c r="BE185" s="149"/>
      <c r="BF185" s="149"/>
      <c r="BG185" s="149"/>
      <c r="BH185" s="149"/>
      <c r="BI185" s="149"/>
      <c r="BJ185" s="149"/>
      <c r="BK185" s="149"/>
      <c r="BL185" s="149"/>
      <c r="BM185" s="149"/>
      <c r="BN185" s="149"/>
      <c r="BO185" s="149"/>
      <c r="BP185" s="149"/>
      <c r="BQ185" s="149"/>
      <c r="BR185" s="149"/>
      <c r="BS185" s="149"/>
      <c r="BT185" s="149"/>
      <c r="BU185" s="149"/>
      <c r="BV185" s="149"/>
      <c r="BW185" s="149"/>
      <c r="BX185" s="149"/>
      <c r="BY185" s="149"/>
      <c r="BZ185" s="149"/>
      <c r="CA185" s="149"/>
      <c r="CB185" s="149"/>
      <c r="CC185" s="149"/>
      <c r="CD185" s="149"/>
      <c r="CE185" s="149"/>
      <c r="CF185" s="149"/>
      <c r="CG185" s="149"/>
      <c r="CH185" s="149"/>
      <c r="CI185" s="149"/>
      <c r="CJ185" s="149"/>
      <c r="CK185" s="149"/>
      <c r="CL185" s="149"/>
      <c r="CM185" s="149"/>
      <c r="CN185" s="149"/>
      <c r="CO185" s="149"/>
      <c r="CP185" s="149"/>
      <c r="CQ185" s="149"/>
    </row>
    <row r="186" spans="1:95" ht="16.5" customHeight="1">
      <c r="A186" s="269"/>
      <c r="B186" s="269"/>
      <c r="C186" s="269"/>
      <c r="D186" s="269"/>
      <c r="E186" s="269"/>
      <c r="F186" s="269"/>
      <c r="G186" s="149"/>
      <c r="H186" s="271"/>
      <c r="I186" s="271"/>
      <c r="J186" s="149"/>
      <c r="K186" s="149"/>
      <c r="L186" s="149"/>
      <c r="M186" s="149"/>
      <c r="N186" s="149"/>
      <c r="O186" s="149"/>
      <c r="P186" s="149"/>
      <c r="Q186" s="149"/>
      <c r="R186" s="149"/>
      <c r="S186" s="149"/>
      <c r="T186" s="149"/>
      <c r="U186" s="149"/>
      <c r="V186" s="149"/>
      <c r="W186" s="149"/>
      <c r="X186" s="149"/>
      <c r="Y186" s="149"/>
      <c r="Z186" s="149"/>
      <c r="AA186" s="149"/>
      <c r="AB186" s="149"/>
      <c r="AC186" s="149"/>
      <c r="AD186" s="149"/>
      <c r="AE186" s="149"/>
      <c r="AF186" s="149"/>
      <c r="AG186" s="149"/>
      <c r="AH186" s="149"/>
      <c r="AI186" s="149"/>
      <c r="AJ186" s="149"/>
      <c r="AK186" s="149"/>
      <c r="AL186" s="149"/>
      <c r="AM186" s="149"/>
      <c r="AN186" s="149"/>
      <c r="AO186" s="149"/>
      <c r="AP186" s="149"/>
      <c r="AQ186" s="149"/>
      <c r="AR186" s="149"/>
      <c r="AS186" s="149"/>
      <c r="AT186" s="149"/>
      <c r="AU186" s="149"/>
      <c r="AV186" s="149"/>
      <c r="AW186" s="149"/>
      <c r="AX186" s="149"/>
      <c r="AY186" s="149"/>
      <c r="AZ186" s="149"/>
      <c r="BA186" s="149"/>
      <c r="BB186" s="149"/>
      <c r="BC186" s="149"/>
      <c r="BD186" s="149"/>
      <c r="BE186" s="149"/>
      <c r="BF186" s="149"/>
      <c r="BG186" s="149"/>
      <c r="BH186" s="149"/>
      <c r="BI186" s="149"/>
      <c r="BJ186" s="149"/>
      <c r="BK186" s="149"/>
      <c r="BL186" s="149"/>
      <c r="BM186" s="149"/>
      <c r="BN186" s="149"/>
      <c r="BO186" s="149"/>
      <c r="BP186" s="149"/>
      <c r="BQ186" s="149"/>
      <c r="BR186" s="149"/>
      <c r="BS186" s="149"/>
      <c r="BT186" s="149"/>
      <c r="BU186" s="149"/>
      <c r="BV186" s="149"/>
      <c r="BW186" s="149"/>
      <c r="BX186" s="149"/>
      <c r="BY186" s="149"/>
      <c r="BZ186" s="149"/>
      <c r="CA186" s="149"/>
      <c r="CB186" s="149"/>
      <c r="CC186" s="149"/>
      <c r="CD186" s="149"/>
      <c r="CE186" s="149"/>
      <c r="CF186" s="149"/>
      <c r="CG186" s="149"/>
      <c r="CH186" s="149"/>
      <c r="CI186" s="149"/>
      <c r="CJ186" s="149"/>
      <c r="CK186" s="149"/>
      <c r="CL186" s="149"/>
      <c r="CM186" s="149"/>
      <c r="CN186" s="149"/>
      <c r="CO186" s="149"/>
      <c r="CP186" s="149"/>
      <c r="CQ186" s="149"/>
    </row>
    <row r="187" spans="1:95" ht="16.5" customHeight="1">
      <c r="A187" s="269"/>
      <c r="B187" s="269"/>
      <c r="C187" s="269"/>
      <c r="D187" s="269"/>
      <c r="E187" s="269"/>
      <c r="F187" s="269"/>
      <c r="G187" s="149"/>
      <c r="H187" s="271"/>
      <c r="I187" s="271"/>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49"/>
      <c r="AY187" s="149"/>
      <c r="AZ187" s="149"/>
      <c r="BA187" s="149"/>
      <c r="BB187" s="149"/>
      <c r="BC187" s="149"/>
      <c r="BD187" s="149"/>
      <c r="BE187" s="149"/>
      <c r="BF187" s="149"/>
      <c r="BG187" s="149"/>
      <c r="BH187" s="149"/>
      <c r="BI187" s="149"/>
      <c r="BJ187" s="149"/>
      <c r="BK187" s="149"/>
      <c r="BL187" s="149"/>
      <c r="BM187" s="149"/>
      <c r="BN187" s="149"/>
      <c r="BO187" s="149"/>
      <c r="BP187" s="149"/>
      <c r="BQ187" s="149"/>
      <c r="BR187" s="149"/>
      <c r="BS187" s="149"/>
      <c r="BT187" s="149"/>
      <c r="BU187" s="149"/>
      <c r="BV187" s="149"/>
      <c r="BW187" s="149"/>
      <c r="BX187" s="149"/>
      <c r="BY187" s="149"/>
      <c r="BZ187" s="149"/>
      <c r="CA187" s="149"/>
      <c r="CB187" s="149"/>
      <c r="CC187" s="149"/>
      <c r="CD187" s="149"/>
      <c r="CE187" s="149"/>
      <c r="CF187" s="149"/>
      <c r="CG187" s="149"/>
      <c r="CH187" s="149"/>
      <c r="CI187" s="149"/>
      <c r="CJ187" s="149"/>
      <c r="CK187" s="149"/>
      <c r="CL187" s="149"/>
      <c r="CM187" s="149"/>
      <c r="CN187" s="149"/>
      <c r="CO187" s="149"/>
      <c r="CP187" s="149"/>
      <c r="CQ187" s="149"/>
    </row>
    <row r="188" spans="1:95" ht="16.5" customHeight="1">
      <c r="A188" s="269"/>
      <c r="B188" s="269"/>
      <c r="C188" s="269"/>
      <c r="D188" s="269"/>
      <c r="E188" s="269"/>
      <c r="F188" s="269"/>
      <c r="G188" s="149"/>
      <c r="H188" s="271"/>
      <c r="I188" s="271"/>
      <c r="J188" s="149"/>
      <c r="K188" s="149"/>
      <c r="L188" s="149"/>
      <c r="M188" s="149"/>
      <c r="N188" s="149"/>
      <c r="O188" s="149"/>
      <c r="P188" s="149"/>
      <c r="Q188" s="149"/>
      <c r="R188" s="149"/>
      <c r="S188" s="149"/>
      <c r="T188" s="149"/>
      <c r="U188" s="149"/>
      <c r="V188" s="149"/>
      <c r="W188" s="149"/>
      <c r="X188" s="149"/>
      <c r="Y188" s="149"/>
      <c r="Z188" s="149"/>
      <c r="AA188" s="149"/>
      <c r="AB188" s="149"/>
      <c r="AC188" s="149"/>
      <c r="AD188" s="149"/>
      <c r="AE188" s="149"/>
      <c r="AF188" s="149"/>
      <c r="AG188" s="149"/>
      <c r="AH188" s="149"/>
      <c r="AI188" s="149"/>
      <c r="AJ188" s="149"/>
      <c r="AK188" s="149"/>
      <c r="AL188" s="149"/>
      <c r="AM188" s="149"/>
      <c r="AN188" s="149"/>
      <c r="AO188" s="149"/>
      <c r="AP188" s="149"/>
      <c r="AQ188" s="149"/>
      <c r="AR188" s="149"/>
      <c r="AS188" s="149"/>
      <c r="AT188" s="149"/>
      <c r="AU188" s="149"/>
      <c r="AV188" s="149"/>
      <c r="AW188" s="149"/>
      <c r="AX188" s="149"/>
      <c r="AY188" s="149"/>
      <c r="AZ188" s="149"/>
      <c r="BA188" s="149"/>
      <c r="BB188" s="149"/>
      <c r="BC188" s="149"/>
      <c r="BD188" s="149"/>
      <c r="BE188" s="149"/>
      <c r="BF188" s="149"/>
      <c r="BG188" s="149"/>
      <c r="BH188" s="149"/>
      <c r="BI188" s="149"/>
      <c r="BJ188" s="149"/>
      <c r="BK188" s="149"/>
      <c r="BL188" s="149"/>
      <c r="BM188" s="149"/>
      <c r="BN188" s="149"/>
      <c r="BO188" s="149"/>
      <c r="BP188" s="149"/>
      <c r="BQ188" s="149"/>
      <c r="BR188" s="149"/>
      <c r="BS188" s="149"/>
      <c r="BT188" s="149"/>
      <c r="BU188" s="149"/>
      <c r="BV188" s="149"/>
      <c r="BW188" s="149"/>
      <c r="BX188" s="149"/>
      <c r="BY188" s="149"/>
      <c r="BZ188" s="149"/>
      <c r="CA188" s="149"/>
      <c r="CB188" s="149"/>
      <c r="CC188" s="149"/>
      <c r="CD188" s="149"/>
      <c r="CE188" s="149"/>
      <c r="CF188" s="149"/>
      <c r="CG188" s="149"/>
      <c r="CH188" s="149"/>
      <c r="CI188" s="149"/>
      <c r="CJ188" s="149"/>
      <c r="CK188" s="149"/>
      <c r="CL188" s="149"/>
      <c r="CM188" s="149"/>
      <c r="CN188" s="149"/>
      <c r="CO188" s="149"/>
      <c r="CP188" s="149"/>
      <c r="CQ188" s="149"/>
    </row>
    <row r="189" spans="1:95" ht="16.5" customHeight="1">
      <c r="A189" s="269"/>
      <c r="B189" s="269"/>
      <c r="C189" s="269"/>
      <c r="D189" s="269"/>
      <c r="E189" s="269"/>
      <c r="F189" s="269"/>
      <c r="G189" s="149"/>
      <c r="H189" s="271"/>
      <c r="I189" s="271"/>
      <c r="J189" s="149"/>
      <c r="K189" s="149"/>
      <c r="L189" s="149"/>
      <c r="M189" s="149"/>
      <c r="N189" s="149"/>
      <c r="O189" s="149"/>
      <c r="P189" s="149"/>
      <c r="Q189" s="149"/>
      <c r="R189" s="149"/>
      <c r="S189" s="149"/>
      <c r="T189" s="149"/>
      <c r="U189" s="149"/>
      <c r="V189" s="149"/>
      <c r="W189" s="149"/>
      <c r="X189" s="149"/>
      <c r="Y189" s="149"/>
      <c r="Z189" s="149"/>
      <c r="AA189" s="149"/>
      <c r="AB189" s="149"/>
      <c r="AC189" s="149"/>
      <c r="AD189" s="149"/>
      <c r="AE189" s="149"/>
      <c r="AF189" s="149"/>
      <c r="AG189" s="149"/>
      <c r="AH189" s="149"/>
      <c r="AI189" s="149"/>
      <c r="AJ189" s="149"/>
      <c r="AK189" s="149"/>
      <c r="AL189" s="149"/>
      <c r="AM189" s="149"/>
      <c r="AN189" s="149"/>
      <c r="AO189" s="149"/>
      <c r="AP189" s="149"/>
      <c r="AQ189" s="149"/>
      <c r="AR189" s="149"/>
      <c r="AS189" s="149"/>
      <c r="AT189" s="149"/>
      <c r="AU189" s="149"/>
      <c r="AV189" s="149"/>
      <c r="AW189" s="149"/>
      <c r="AX189" s="149"/>
      <c r="AY189" s="149"/>
      <c r="AZ189" s="149"/>
      <c r="BA189" s="149"/>
      <c r="BB189" s="149"/>
      <c r="BC189" s="149"/>
      <c r="BD189" s="149"/>
      <c r="BE189" s="149"/>
      <c r="BF189" s="149"/>
      <c r="BG189" s="149"/>
      <c r="BH189" s="149"/>
      <c r="BI189" s="149"/>
      <c r="BJ189" s="149"/>
      <c r="BK189" s="149"/>
      <c r="BL189" s="149"/>
      <c r="BM189" s="149"/>
      <c r="BN189" s="149"/>
      <c r="BO189" s="149"/>
      <c r="BP189" s="149"/>
      <c r="BQ189" s="149"/>
      <c r="BR189" s="149"/>
      <c r="BS189" s="149"/>
      <c r="BT189" s="149"/>
      <c r="BU189" s="149"/>
      <c r="BV189" s="149"/>
      <c r="BW189" s="149"/>
      <c r="BX189" s="149"/>
      <c r="BY189" s="149"/>
      <c r="BZ189" s="149"/>
      <c r="CA189" s="149"/>
      <c r="CB189" s="149"/>
      <c r="CC189" s="149"/>
      <c r="CD189" s="149"/>
      <c r="CE189" s="149"/>
      <c r="CF189" s="149"/>
      <c r="CG189" s="149"/>
      <c r="CH189" s="149"/>
      <c r="CI189" s="149"/>
      <c r="CJ189" s="149"/>
      <c r="CK189" s="149"/>
      <c r="CL189" s="149"/>
      <c r="CM189" s="149"/>
      <c r="CN189" s="149"/>
      <c r="CO189" s="149"/>
      <c r="CP189" s="149"/>
      <c r="CQ189" s="149"/>
    </row>
    <row r="190" spans="1:95" ht="16.5" customHeight="1">
      <c r="A190" s="269"/>
      <c r="B190" s="269"/>
      <c r="C190" s="269"/>
      <c r="D190" s="269"/>
      <c r="E190" s="269"/>
      <c r="F190" s="269"/>
      <c r="G190" s="149"/>
      <c r="H190" s="271"/>
      <c r="I190" s="271"/>
      <c r="J190" s="149"/>
      <c r="K190" s="149"/>
      <c r="L190" s="149"/>
      <c r="M190" s="149"/>
      <c r="N190" s="149"/>
      <c r="O190" s="149"/>
      <c r="P190" s="149"/>
      <c r="Q190" s="149"/>
      <c r="R190" s="149"/>
      <c r="S190" s="149"/>
      <c r="T190" s="149"/>
      <c r="U190" s="149"/>
      <c r="V190" s="149"/>
      <c r="W190" s="149"/>
      <c r="X190" s="149"/>
      <c r="Y190" s="149"/>
      <c r="Z190" s="149"/>
      <c r="AA190" s="149"/>
      <c r="AB190" s="149"/>
      <c r="AC190" s="149"/>
      <c r="AD190" s="149"/>
      <c r="AE190" s="149"/>
      <c r="AF190" s="149"/>
      <c r="AG190" s="149"/>
      <c r="AH190" s="149"/>
      <c r="AI190" s="149"/>
      <c r="AJ190" s="149"/>
      <c r="AK190" s="149"/>
      <c r="AL190" s="149"/>
      <c r="AM190" s="149"/>
      <c r="AN190" s="149"/>
      <c r="AO190" s="149"/>
      <c r="AP190" s="149"/>
      <c r="AQ190" s="149"/>
      <c r="AR190" s="149"/>
      <c r="AS190" s="149"/>
      <c r="AT190" s="149"/>
      <c r="AU190" s="149"/>
      <c r="AV190" s="149"/>
      <c r="AW190" s="149"/>
      <c r="AX190" s="149"/>
      <c r="AY190" s="149"/>
      <c r="AZ190" s="149"/>
      <c r="BA190" s="149"/>
      <c r="BB190" s="149"/>
      <c r="BC190" s="149"/>
      <c r="BD190" s="149"/>
      <c r="BE190" s="149"/>
      <c r="BF190" s="149"/>
      <c r="BG190" s="149"/>
      <c r="BH190" s="149"/>
      <c r="BI190" s="149"/>
      <c r="BJ190" s="149"/>
      <c r="BK190" s="149"/>
      <c r="BL190" s="149"/>
      <c r="BM190" s="149"/>
      <c r="BN190" s="149"/>
      <c r="BO190" s="149"/>
      <c r="BP190" s="149"/>
      <c r="BQ190" s="149"/>
      <c r="BR190" s="149"/>
      <c r="BS190" s="149"/>
      <c r="BT190" s="149"/>
      <c r="BU190" s="149"/>
      <c r="BV190" s="149"/>
      <c r="BW190" s="149"/>
      <c r="BX190" s="149"/>
      <c r="BY190" s="149"/>
      <c r="BZ190" s="149"/>
      <c r="CA190" s="149"/>
      <c r="CB190" s="149"/>
      <c r="CC190" s="149"/>
      <c r="CD190" s="149"/>
      <c r="CE190" s="149"/>
      <c r="CF190" s="149"/>
      <c r="CG190" s="149"/>
      <c r="CH190" s="149"/>
      <c r="CI190" s="149"/>
      <c r="CJ190" s="149"/>
      <c r="CK190" s="149"/>
      <c r="CL190" s="149"/>
      <c r="CM190" s="149"/>
      <c r="CN190" s="149"/>
      <c r="CO190" s="149"/>
      <c r="CP190" s="149"/>
      <c r="CQ190" s="149"/>
    </row>
    <row r="191" spans="1:95" ht="16.5" customHeight="1">
      <c r="A191" s="269"/>
      <c r="B191" s="269"/>
      <c r="C191" s="269"/>
      <c r="D191" s="269"/>
      <c r="E191" s="269"/>
      <c r="F191" s="269"/>
      <c r="G191" s="149"/>
      <c r="H191" s="271"/>
      <c r="I191" s="271"/>
      <c r="J191" s="149"/>
      <c r="K191" s="149"/>
      <c r="L191" s="149"/>
      <c r="M191" s="149"/>
      <c r="N191" s="149"/>
      <c r="O191" s="149"/>
      <c r="P191" s="149"/>
      <c r="Q191" s="149"/>
      <c r="R191" s="149"/>
      <c r="S191" s="149"/>
      <c r="T191" s="149"/>
      <c r="U191" s="149"/>
      <c r="V191" s="149"/>
      <c r="W191" s="149"/>
      <c r="X191" s="149"/>
      <c r="Y191" s="149"/>
      <c r="Z191" s="149"/>
      <c r="AA191" s="149"/>
      <c r="AB191" s="149"/>
      <c r="AC191" s="149"/>
      <c r="AD191" s="149"/>
      <c r="AE191" s="149"/>
      <c r="AF191" s="149"/>
      <c r="AG191" s="149"/>
      <c r="AH191" s="149"/>
      <c r="AI191" s="149"/>
      <c r="AJ191" s="149"/>
      <c r="AK191" s="149"/>
      <c r="AL191" s="149"/>
      <c r="AM191" s="149"/>
      <c r="AN191" s="149"/>
      <c r="AO191" s="149"/>
      <c r="AP191" s="149"/>
      <c r="AQ191" s="149"/>
      <c r="AR191" s="149"/>
      <c r="AS191" s="149"/>
      <c r="AT191" s="149"/>
      <c r="AU191" s="149"/>
      <c r="AV191" s="149"/>
      <c r="AW191" s="149"/>
      <c r="AX191" s="149"/>
      <c r="AY191" s="149"/>
      <c r="AZ191" s="149"/>
      <c r="BA191" s="149"/>
      <c r="BB191" s="149"/>
      <c r="BC191" s="149"/>
      <c r="BD191" s="149"/>
      <c r="BE191" s="149"/>
      <c r="BF191" s="149"/>
      <c r="BG191" s="149"/>
      <c r="BH191" s="149"/>
      <c r="BI191" s="149"/>
      <c r="BJ191" s="149"/>
      <c r="BK191" s="149"/>
      <c r="BL191" s="149"/>
      <c r="BM191" s="149"/>
      <c r="BN191" s="149"/>
      <c r="BO191" s="149"/>
      <c r="BP191" s="149"/>
      <c r="BQ191" s="149"/>
      <c r="BR191" s="149"/>
      <c r="BS191" s="149"/>
      <c r="BT191" s="149"/>
      <c r="BU191" s="149"/>
      <c r="BV191" s="149"/>
      <c r="BW191" s="149"/>
      <c r="BX191" s="149"/>
      <c r="BY191" s="149"/>
      <c r="BZ191" s="149"/>
      <c r="CA191" s="149"/>
      <c r="CB191" s="149"/>
      <c r="CC191" s="149"/>
      <c r="CD191" s="149"/>
      <c r="CE191" s="149"/>
      <c r="CF191" s="149"/>
      <c r="CG191" s="149"/>
      <c r="CH191" s="149"/>
      <c r="CI191" s="149"/>
      <c r="CJ191" s="149"/>
      <c r="CK191" s="149"/>
      <c r="CL191" s="149"/>
      <c r="CM191" s="149"/>
      <c r="CN191" s="149"/>
      <c r="CO191" s="149"/>
      <c r="CP191" s="149"/>
      <c r="CQ191" s="149"/>
    </row>
    <row r="192" spans="1:95" ht="16.5" customHeight="1">
      <c r="A192" s="269"/>
      <c r="B192" s="269"/>
      <c r="C192" s="269"/>
      <c r="D192" s="269"/>
      <c r="E192" s="269"/>
      <c r="F192" s="269"/>
      <c r="G192" s="149"/>
      <c r="H192" s="271"/>
      <c r="I192" s="271"/>
      <c r="J192" s="149"/>
      <c r="K192" s="149"/>
      <c r="L192" s="149"/>
      <c r="M192" s="149"/>
      <c r="N192" s="149"/>
      <c r="O192" s="149"/>
      <c r="P192" s="149"/>
      <c r="Q192" s="149"/>
      <c r="R192" s="149"/>
      <c r="S192" s="149"/>
      <c r="T192" s="149"/>
      <c r="U192" s="149"/>
      <c r="V192" s="149"/>
      <c r="W192" s="149"/>
      <c r="X192" s="149"/>
      <c r="Y192" s="149"/>
      <c r="Z192" s="149"/>
      <c r="AA192" s="149"/>
      <c r="AB192" s="149"/>
      <c r="AC192" s="149"/>
      <c r="AD192" s="149"/>
      <c r="AE192" s="149"/>
      <c r="AF192" s="149"/>
      <c r="AG192" s="149"/>
      <c r="AH192" s="149"/>
      <c r="AI192" s="149"/>
      <c r="AJ192" s="149"/>
      <c r="AK192" s="149"/>
      <c r="AL192" s="149"/>
      <c r="AM192" s="149"/>
      <c r="AN192" s="149"/>
      <c r="AO192" s="149"/>
      <c r="AP192" s="149"/>
      <c r="AQ192" s="149"/>
      <c r="AR192" s="149"/>
      <c r="AS192" s="149"/>
      <c r="AT192" s="149"/>
      <c r="AU192" s="149"/>
      <c r="AV192" s="149"/>
      <c r="AW192" s="149"/>
      <c r="AX192" s="149"/>
      <c r="AY192" s="149"/>
      <c r="AZ192" s="149"/>
      <c r="BA192" s="149"/>
      <c r="BB192" s="149"/>
      <c r="BC192" s="149"/>
      <c r="BD192" s="149"/>
      <c r="BE192" s="149"/>
      <c r="BF192" s="149"/>
      <c r="BG192" s="149"/>
      <c r="BH192" s="149"/>
      <c r="BI192" s="149"/>
      <c r="BJ192" s="149"/>
      <c r="BK192" s="149"/>
      <c r="BL192" s="149"/>
      <c r="BM192" s="149"/>
      <c r="BN192" s="149"/>
      <c r="BO192" s="149"/>
      <c r="BP192" s="149"/>
      <c r="BQ192" s="149"/>
      <c r="BR192" s="149"/>
      <c r="BS192" s="149"/>
      <c r="BT192" s="149"/>
      <c r="BU192" s="149"/>
      <c r="BV192" s="149"/>
      <c r="BW192" s="149"/>
      <c r="BX192" s="149"/>
      <c r="BY192" s="149"/>
      <c r="BZ192" s="149"/>
      <c r="CA192" s="149"/>
      <c r="CB192" s="149"/>
      <c r="CC192" s="149"/>
      <c r="CD192" s="149"/>
      <c r="CE192" s="149"/>
      <c r="CF192" s="149"/>
      <c r="CG192" s="149"/>
      <c r="CH192" s="149"/>
      <c r="CI192" s="149"/>
      <c r="CJ192" s="149"/>
      <c r="CK192" s="149"/>
      <c r="CL192" s="149"/>
      <c r="CM192" s="149"/>
      <c r="CN192" s="149"/>
      <c r="CO192" s="149"/>
      <c r="CP192" s="149"/>
      <c r="CQ192" s="149"/>
    </row>
    <row r="193" spans="1:95" ht="16.5" customHeight="1">
      <c r="A193" s="269"/>
      <c r="B193" s="269"/>
      <c r="C193" s="269"/>
      <c r="D193" s="269"/>
      <c r="E193" s="269"/>
      <c r="F193" s="269"/>
      <c r="G193" s="149"/>
      <c r="H193" s="271"/>
      <c r="I193" s="271"/>
      <c r="J193" s="149"/>
      <c r="K193" s="149"/>
      <c r="L193" s="149"/>
      <c r="M193" s="149"/>
      <c r="N193" s="149"/>
      <c r="O193" s="149"/>
      <c r="P193" s="149"/>
      <c r="Q193" s="149"/>
      <c r="R193" s="149"/>
      <c r="S193" s="149"/>
      <c r="T193" s="149"/>
      <c r="U193" s="149"/>
      <c r="V193" s="149"/>
      <c r="W193" s="149"/>
      <c r="X193" s="149"/>
      <c r="Y193" s="149"/>
      <c r="Z193" s="149"/>
      <c r="AA193" s="149"/>
      <c r="AB193" s="149"/>
      <c r="AC193" s="149"/>
      <c r="AD193" s="149"/>
      <c r="AE193" s="149"/>
      <c r="AF193" s="149"/>
      <c r="AG193" s="149"/>
      <c r="AH193" s="149"/>
      <c r="AI193" s="149"/>
      <c r="AJ193" s="149"/>
      <c r="AK193" s="149"/>
      <c r="AL193" s="149"/>
      <c r="AM193" s="149"/>
      <c r="AN193" s="149"/>
      <c r="AO193" s="149"/>
      <c r="AP193" s="149"/>
      <c r="AQ193" s="149"/>
      <c r="AR193" s="149"/>
      <c r="AS193" s="149"/>
      <c r="AT193" s="149"/>
      <c r="AU193" s="149"/>
      <c r="AV193" s="149"/>
      <c r="AW193" s="149"/>
      <c r="AX193" s="149"/>
      <c r="AY193" s="149"/>
      <c r="AZ193" s="149"/>
      <c r="BA193" s="149"/>
      <c r="BB193" s="149"/>
      <c r="BC193" s="149"/>
      <c r="BD193" s="149"/>
      <c r="BE193" s="149"/>
      <c r="BF193" s="149"/>
      <c r="BG193" s="149"/>
      <c r="BH193" s="149"/>
      <c r="BI193" s="149"/>
      <c r="BJ193" s="149"/>
      <c r="BK193" s="149"/>
      <c r="BL193" s="149"/>
      <c r="BM193" s="149"/>
      <c r="BN193" s="149"/>
      <c r="BO193" s="149"/>
      <c r="BP193" s="149"/>
      <c r="BQ193" s="149"/>
      <c r="BR193" s="149"/>
      <c r="BS193" s="149"/>
      <c r="BT193" s="149"/>
      <c r="BU193" s="149"/>
      <c r="BV193" s="149"/>
      <c r="BW193" s="149"/>
      <c r="BX193" s="149"/>
      <c r="BY193" s="149"/>
      <c r="BZ193" s="149"/>
      <c r="CA193" s="149"/>
      <c r="CB193" s="149"/>
      <c r="CC193" s="149"/>
      <c r="CD193" s="149"/>
      <c r="CE193" s="149"/>
      <c r="CF193" s="149"/>
      <c r="CG193" s="149"/>
      <c r="CH193" s="149"/>
      <c r="CI193" s="149"/>
      <c r="CJ193" s="149"/>
      <c r="CK193" s="149"/>
      <c r="CL193" s="149"/>
      <c r="CM193" s="149"/>
      <c r="CN193" s="149"/>
      <c r="CO193" s="149"/>
      <c r="CP193" s="149"/>
      <c r="CQ193" s="149"/>
    </row>
    <row r="194" spans="1:95" ht="16.5" customHeight="1">
      <c r="A194" s="269"/>
      <c r="B194" s="269"/>
      <c r="C194" s="269"/>
      <c r="D194" s="269"/>
      <c r="E194" s="269"/>
      <c r="F194" s="269"/>
      <c r="G194" s="149"/>
      <c r="H194" s="271"/>
      <c r="I194" s="271"/>
      <c r="J194" s="149"/>
      <c r="K194" s="149"/>
      <c r="L194" s="149"/>
      <c r="M194" s="149"/>
      <c r="N194" s="149"/>
      <c r="O194" s="149"/>
      <c r="P194" s="149"/>
      <c r="Q194" s="149"/>
      <c r="R194" s="149"/>
      <c r="S194" s="149"/>
      <c r="T194" s="149"/>
      <c r="U194" s="149"/>
      <c r="V194" s="149"/>
      <c r="W194" s="149"/>
      <c r="X194" s="149"/>
      <c r="Y194" s="149"/>
      <c r="Z194" s="149"/>
      <c r="AA194" s="149"/>
      <c r="AB194" s="149"/>
      <c r="AC194" s="149"/>
      <c r="AD194" s="149"/>
      <c r="AE194" s="149"/>
      <c r="AF194" s="149"/>
      <c r="AG194" s="149"/>
      <c r="AH194" s="149"/>
      <c r="AI194" s="149"/>
      <c r="AJ194" s="149"/>
      <c r="AK194" s="149"/>
      <c r="AL194" s="149"/>
      <c r="AM194" s="149"/>
      <c r="AN194" s="149"/>
      <c r="AO194" s="149"/>
      <c r="AP194" s="149"/>
      <c r="AQ194" s="149"/>
      <c r="AR194" s="149"/>
      <c r="AS194" s="149"/>
      <c r="AT194" s="149"/>
      <c r="AU194" s="149"/>
      <c r="AV194" s="149"/>
      <c r="AW194" s="149"/>
      <c r="AX194" s="149"/>
      <c r="AY194" s="149"/>
      <c r="AZ194" s="149"/>
      <c r="BA194" s="149"/>
      <c r="BB194" s="149"/>
      <c r="BC194" s="149"/>
      <c r="BD194" s="149"/>
      <c r="BE194" s="149"/>
      <c r="BF194" s="149"/>
      <c r="BG194" s="149"/>
      <c r="BH194" s="149"/>
      <c r="BI194" s="149"/>
      <c r="BJ194" s="149"/>
      <c r="BK194" s="149"/>
      <c r="BL194" s="149"/>
      <c r="BM194" s="149"/>
      <c r="BN194" s="149"/>
      <c r="BO194" s="149"/>
      <c r="BP194" s="149"/>
      <c r="BQ194" s="149"/>
      <c r="BR194" s="149"/>
      <c r="BS194" s="149"/>
      <c r="BT194" s="149"/>
      <c r="BU194" s="149"/>
      <c r="BV194" s="149"/>
      <c r="BW194" s="149"/>
      <c r="BX194" s="149"/>
      <c r="BY194" s="149"/>
      <c r="BZ194" s="149"/>
      <c r="CA194" s="149"/>
      <c r="CB194" s="149"/>
      <c r="CC194" s="149"/>
      <c r="CD194" s="149"/>
      <c r="CE194" s="149"/>
      <c r="CF194" s="149"/>
      <c r="CG194" s="149"/>
      <c r="CH194" s="149"/>
      <c r="CI194" s="149"/>
      <c r="CJ194" s="149"/>
      <c r="CK194" s="149"/>
      <c r="CL194" s="149"/>
      <c r="CM194" s="149"/>
      <c r="CN194" s="149"/>
      <c r="CO194" s="149"/>
      <c r="CP194" s="149"/>
      <c r="CQ194" s="149"/>
    </row>
    <row r="195" spans="1:95" ht="16.5" customHeight="1">
      <c r="A195" s="269"/>
      <c r="B195" s="269"/>
      <c r="C195" s="269"/>
      <c r="D195" s="269"/>
      <c r="E195" s="269"/>
      <c r="F195" s="269"/>
      <c r="G195" s="149"/>
      <c r="H195" s="271"/>
      <c r="I195" s="271"/>
      <c r="J195" s="149"/>
      <c r="K195" s="149"/>
      <c r="L195" s="149"/>
      <c r="M195" s="149"/>
      <c r="N195" s="149"/>
      <c r="O195" s="149"/>
      <c r="P195" s="149"/>
      <c r="Q195" s="149"/>
      <c r="R195" s="149"/>
      <c r="S195" s="149"/>
      <c r="T195" s="149"/>
      <c r="U195" s="149"/>
      <c r="V195" s="149"/>
      <c r="W195" s="149"/>
      <c r="X195" s="149"/>
      <c r="Y195" s="149"/>
      <c r="Z195" s="149"/>
      <c r="AA195" s="149"/>
      <c r="AB195" s="149"/>
      <c r="AC195" s="149"/>
      <c r="AD195" s="149"/>
      <c r="AE195" s="149"/>
      <c r="AF195" s="149"/>
      <c r="AG195" s="149"/>
      <c r="AH195" s="149"/>
      <c r="AI195" s="149"/>
      <c r="AJ195" s="149"/>
      <c r="AK195" s="149"/>
      <c r="AL195" s="149"/>
      <c r="AM195" s="149"/>
      <c r="AN195" s="149"/>
      <c r="AO195" s="149"/>
      <c r="AP195" s="149"/>
      <c r="AQ195" s="149"/>
      <c r="AR195" s="149"/>
      <c r="AS195" s="149"/>
      <c r="AT195" s="149"/>
      <c r="AU195" s="149"/>
      <c r="AV195" s="149"/>
      <c r="AW195" s="149"/>
      <c r="AX195" s="149"/>
      <c r="AY195" s="149"/>
      <c r="AZ195" s="149"/>
      <c r="BA195" s="149"/>
      <c r="BB195" s="149"/>
      <c r="BC195" s="149"/>
      <c r="BD195" s="149"/>
      <c r="BE195" s="149"/>
      <c r="BF195" s="149"/>
      <c r="BG195" s="149"/>
      <c r="BH195" s="149"/>
      <c r="BI195" s="149"/>
      <c r="BJ195" s="149"/>
      <c r="BK195" s="149"/>
      <c r="BL195" s="149"/>
      <c r="BM195" s="149"/>
      <c r="BN195" s="149"/>
      <c r="BO195" s="149"/>
      <c r="BP195" s="149"/>
      <c r="BQ195" s="149"/>
      <c r="BR195" s="149"/>
      <c r="BS195" s="149"/>
      <c r="BT195" s="149"/>
      <c r="BU195" s="149"/>
      <c r="BV195" s="149"/>
      <c r="BW195" s="149"/>
      <c r="BX195" s="149"/>
      <c r="BY195" s="149"/>
      <c r="BZ195" s="149"/>
      <c r="CA195" s="149"/>
      <c r="CB195" s="149"/>
      <c r="CC195" s="149"/>
      <c r="CD195" s="149"/>
      <c r="CE195" s="149"/>
      <c r="CF195" s="149"/>
      <c r="CG195" s="149"/>
      <c r="CH195" s="149"/>
      <c r="CI195" s="149"/>
      <c r="CJ195" s="149"/>
      <c r="CK195" s="149"/>
      <c r="CL195" s="149"/>
      <c r="CM195" s="149"/>
      <c r="CN195" s="149"/>
      <c r="CO195" s="149"/>
      <c r="CP195" s="149"/>
      <c r="CQ195" s="149"/>
    </row>
    <row r="196" spans="1:95" ht="16.5" customHeight="1">
      <c r="A196" s="269"/>
      <c r="B196" s="269"/>
      <c r="C196" s="269"/>
      <c r="D196" s="269"/>
      <c r="E196" s="269"/>
      <c r="F196" s="269"/>
      <c r="G196" s="149"/>
      <c r="H196" s="271"/>
      <c r="I196" s="271"/>
      <c r="J196" s="149"/>
      <c r="K196" s="149"/>
      <c r="L196" s="149"/>
      <c r="M196" s="149"/>
      <c r="N196" s="149"/>
      <c r="O196" s="149"/>
      <c r="P196" s="149"/>
      <c r="Q196" s="149"/>
      <c r="R196" s="149"/>
      <c r="S196" s="149"/>
      <c r="T196" s="149"/>
      <c r="U196" s="149"/>
      <c r="V196" s="149"/>
      <c r="W196" s="149"/>
      <c r="X196" s="149"/>
      <c r="Y196" s="149"/>
      <c r="Z196" s="149"/>
      <c r="AA196" s="149"/>
      <c r="AB196" s="149"/>
      <c r="AC196" s="149"/>
      <c r="AD196" s="149"/>
      <c r="AE196" s="149"/>
      <c r="AF196" s="149"/>
      <c r="AG196" s="149"/>
      <c r="AH196" s="149"/>
      <c r="AI196" s="149"/>
      <c r="AJ196" s="149"/>
      <c r="AK196" s="149"/>
      <c r="AL196" s="149"/>
      <c r="AM196" s="149"/>
      <c r="AN196" s="149"/>
      <c r="AO196" s="149"/>
      <c r="AP196" s="149"/>
      <c r="AQ196" s="149"/>
      <c r="AR196" s="149"/>
      <c r="AS196" s="149"/>
      <c r="AT196" s="149"/>
      <c r="AU196" s="149"/>
      <c r="AV196" s="149"/>
      <c r="AW196" s="149"/>
      <c r="AX196" s="149"/>
      <c r="AY196" s="149"/>
      <c r="AZ196" s="149"/>
      <c r="BA196" s="149"/>
      <c r="BB196" s="149"/>
      <c r="BC196" s="149"/>
      <c r="BD196" s="149"/>
      <c r="BE196" s="149"/>
      <c r="BF196" s="149"/>
      <c r="BG196" s="149"/>
      <c r="BH196" s="149"/>
      <c r="BI196" s="149"/>
      <c r="BJ196" s="149"/>
      <c r="BK196" s="149"/>
      <c r="BL196" s="149"/>
      <c r="BM196" s="149"/>
      <c r="BN196" s="149"/>
      <c r="BO196" s="149"/>
      <c r="BP196" s="149"/>
      <c r="BQ196" s="149"/>
      <c r="BR196" s="149"/>
      <c r="BS196" s="149"/>
      <c r="BT196" s="149"/>
      <c r="BU196" s="149"/>
      <c r="BV196" s="149"/>
      <c r="BW196" s="149"/>
      <c r="BX196" s="149"/>
      <c r="BY196" s="149"/>
      <c r="BZ196" s="149"/>
      <c r="CA196" s="149"/>
      <c r="CB196" s="149"/>
      <c r="CC196" s="149"/>
      <c r="CD196" s="149"/>
      <c r="CE196" s="149"/>
      <c r="CF196" s="149"/>
      <c r="CG196" s="149"/>
      <c r="CH196" s="149"/>
      <c r="CI196" s="149"/>
      <c r="CJ196" s="149"/>
      <c r="CK196" s="149"/>
      <c r="CL196" s="149"/>
      <c r="CM196" s="149"/>
      <c r="CN196" s="149"/>
      <c r="CO196" s="149"/>
      <c r="CP196" s="149"/>
      <c r="CQ196" s="149"/>
    </row>
    <row r="197" spans="1:95" ht="16.5" customHeight="1">
      <c r="A197" s="269"/>
      <c r="B197" s="269"/>
      <c r="C197" s="269"/>
      <c r="D197" s="269"/>
      <c r="E197" s="269"/>
      <c r="F197" s="269"/>
      <c r="G197" s="149"/>
      <c r="H197" s="271"/>
      <c r="I197" s="271"/>
      <c r="J197" s="149"/>
      <c r="K197" s="149"/>
      <c r="L197" s="149"/>
      <c r="M197" s="149"/>
      <c r="N197" s="149"/>
      <c r="O197" s="149"/>
      <c r="P197" s="149"/>
      <c r="Q197" s="149"/>
      <c r="R197" s="149"/>
      <c r="S197" s="149"/>
      <c r="T197" s="149"/>
      <c r="U197" s="149"/>
      <c r="V197" s="149"/>
      <c r="W197" s="149"/>
      <c r="X197" s="149"/>
      <c r="Y197" s="149"/>
      <c r="Z197" s="149"/>
      <c r="AA197" s="149"/>
      <c r="AB197" s="149"/>
      <c r="AC197" s="149"/>
      <c r="AD197" s="149"/>
      <c r="AE197" s="149"/>
      <c r="AF197" s="149"/>
      <c r="AG197" s="149"/>
      <c r="AH197" s="149"/>
      <c r="AI197" s="149"/>
      <c r="AJ197" s="149"/>
      <c r="AK197" s="149"/>
      <c r="AL197" s="149"/>
      <c r="AM197" s="149"/>
      <c r="AN197" s="149"/>
      <c r="AO197" s="149"/>
      <c r="AP197" s="149"/>
      <c r="AQ197" s="149"/>
      <c r="AR197" s="149"/>
      <c r="AS197" s="149"/>
      <c r="AT197" s="149"/>
      <c r="AU197" s="149"/>
      <c r="AV197" s="149"/>
      <c r="AW197" s="149"/>
      <c r="AX197" s="149"/>
      <c r="AY197" s="149"/>
      <c r="AZ197" s="149"/>
      <c r="BA197" s="149"/>
      <c r="BB197" s="149"/>
      <c r="BC197" s="149"/>
      <c r="BD197" s="149"/>
      <c r="BE197" s="149"/>
      <c r="BF197" s="149"/>
      <c r="BG197" s="149"/>
      <c r="BH197" s="149"/>
      <c r="BI197" s="149"/>
      <c r="BJ197" s="149"/>
      <c r="BK197" s="149"/>
      <c r="BL197" s="149"/>
      <c r="BM197" s="149"/>
      <c r="BN197" s="149"/>
      <c r="BO197" s="149"/>
      <c r="BP197" s="149"/>
      <c r="BQ197" s="149"/>
      <c r="BR197" s="149"/>
      <c r="BS197" s="149"/>
      <c r="BT197" s="149"/>
      <c r="BU197" s="149"/>
      <c r="BV197" s="149"/>
      <c r="BW197" s="149"/>
      <c r="BX197" s="149"/>
      <c r="BY197" s="149"/>
      <c r="BZ197" s="149"/>
      <c r="CA197" s="149"/>
      <c r="CB197" s="149"/>
      <c r="CC197" s="149"/>
      <c r="CD197" s="149"/>
      <c r="CE197" s="149"/>
      <c r="CF197" s="149"/>
      <c r="CG197" s="149"/>
      <c r="CH197" s="149"/>
      <c r="CI197" s="149"/>
      <c r="CJ197" s="149"/>
      <c r="CK197" s="149"/>
      <c r="CL197" s="149"/>
      <c r="CM197" s="149"/>
      <c r="CN197" s="149"/>
      <c r="CO197" s="149"/>
      <c r="CP197" s="149"/>
      <c r="CQ197" s="149"/>
    </row>
    <row r="198" spans="1:95" ht="16.5" customHeight="1">
      <c r="A198" s="269"/>
      <c r="B198" s="269"/>
      <c r="C198" s="269"/>
      <c r="D198" s="269"/>
      <c r="E198" s="269"/>
      <c r="F198" s="269"/>
      <c r="G198" s="149"/>
      <c r="H198" s="271"/>
      <c r="I198" s="271"/>
      <c r="J198" s="149"/>
      <c r="K198" s="149"/>
      <c r="L198" s="149"/>
      <c r="M198" s="149"/>
      <c r="N198" s="149"/>
      <c r="O198" s="149"/>
      <c r="P198" s="149"/>
      <c r="Q198" s="149"/>
      <c r="R198" s="149"/>
      <c r="S198" s="149"/>
      <c r="T198" s="149"/>
      <c r="U198" s="149"/>
      <c r="V198" s="149"/>
      <c r="W198" s="149"/>
      <c r="X198" s="149"/>
      <c r="Y198" s="149"/>
      <c r="Z198" s="149"/>
      <c r="AA198" s="149"/>
      <c r="AB198" s="149"/>
      <c r="AC198" s="149"/>
      <c r="AD198" s="149"/>
      <c r="AE198" s="149"/>
      <c r="AF198" s="149"/>
      <c r="AG198" s="149"/>
      <c r="AH198" s="149"/>
      <c r="AI198" s="149"/>
      <c r="AJ198" s="149"/>
      <c r="AK198" s="149"/>
      <c r="AL198" s="149"/>
      <c r="AM198" s="149"/>
      <c r="AN198" s="149"/>
      <c r="AO198" s="149"/>
      <c r="AP198" s="149"/>
      <c r="AQ198" s="149"/>
      <c r="AR198" s="149"/>
      <c r="AS198" s="149"/>
      <c r="AT198" s="149"/>
      <c r="AU198" s="149"/>
      <c r="AV198" s="149"/>
      <c r="AW198" s="149"/>
      <c r="AX198" s="149"/>
      <c r="AY198" s="149"/>
      <c r="AZ198" s="149"/>
      <c r="BA198" s="149"/>
      <c r="BB198" s="149"/>
      <c r="BC198" s="149"/>
      <c r="BD198" s="149"/>
      <c r="BE198" s="149"/>
      <c r="BF198" s="149"/>
      <c r="BG198" s="149"/>
      <c r="BH198" s="149"/>
      <c r="BI198" s="149"/>
      <c r="BJ198" s="149"/>
      <c r="BK198" s="149"/>
      <c r="BL198" s="149"/>
      <c r="BM198" s="149"/>
      <c r="BN198" s="149"/>
      <c r="BO198" s="149"/>
      <c r="BP198" s="149"/>
      <c r="BQ198" s="149"/>
      <c r="BR198" s="149"/>
      <c r="BS198" s="149"/>
      <c r="BT198" s="149"/>
      <c r="BU198" s="149"/>
      <c r="BV198" s="149"/>
      <c r="BW198" s="149"/>
      <c r="BX198" s="149"/>
      <c r="BY198" s="149"/>
      <c r="BZ198" s="149"/>
      <c r="CA198" s="149"/>
      <c r="CB198" s="149"/>
      <c r="CC198" s="149"/>
      <c r="CD198" s="149"/>
      <c r="CE198" s="149"/>
      <c r="CF198" s="149"/>
      <c r="CG198" s="149"/>
      <c r="CH198" s="149"/>
      <c r="CI198" s="149"/>
      <c r="CJ198" s="149"/>
      <c r="CK198" s="149"/>
      <c r="CL198" s="149"/>
      <c r="CM198" s="149"/>
      <c r="CN198" s="149"/>
      <c r="CO198" s="149"/>
      <c r="CP198" s="149"/>
      <c r="CQ198" s="149"/>
    </row>
    <row r="199" spans="1:95" ht="16.5" customHeight="1">
      <c r="A199" s="269"/>
      <c r="B199" s="269"/>
      <c r="C199" s="269"/>
      <c r="D199" s="269"/>
      <c r="E199" s="269"/>
      <c r="F199" s="269"/>
      <c r="G199" s="149"/>
      <c r="H199" s="271"/>
      <c r="I199" s="271"/>
      <c r="J199" s="149"/>
      <c r="K199" s="149"/>
      <c r="L199" s="149"/>
      <c r="M199" s="149"/>
      <c r="N199" s="149"/>
      <c r="O199" s="149"/>
      <c r="P199" s="149"/>
      <c r="Q199" s="149"/>
      <c r="R199" s="149"/>
      <c r="S199" s="149"/>
      <c r="T199" s="149"/>
      <c r="U199" s="149"/>
      <c r="V199" s="149"/>
      <c r="W199" s="149"/>
      <c r="X199" s="149"/>
      <c r="Y199" s="149"/>
      <c r="Z199" s="149"/>
      <c r="AA199" s="149"/>
      <c r="AB199" s="149"/>
      <c r="AC199" s="149"/>
      <c r="AD199" s="149"/>
      <c r="AE199" s="149"/>
      <c r="AF199" s="149"/>
      <c r="AG199" s="149"/>
      <c r="AH199" s="149"/>
      <c r="AI199" s="149"/>
      <c r="AJ199" s="149"/>
      <c r="AK199" s="149"/>
      <c r="AL199" s="149"/>
      <c r="AM199" s="149"/>
      <c r="AN199" s="149"/>
      <c r="AO199" s="149"/>
      <c r="AP199" s="149"/>
      <c r="AQ199" s="149"/>
      <c r="AR199" s="149"/>
      <c r="AS199" s="149"/>
      <c r="AT199" s="149"/>
      <c r="AU199" s="149"/>
      <c r="AV199" s="149"/>
      <c r="AW199" s="149"/>
      <c r="AX199" s="149"/>
      <c r="AY199" s="149"/>
      <c r="AZ199" s="149"/>
      <c r="BA199" s="149"/>
      <c r="BB199" s="149"/>
      <c r="BC199" s="149"/>
      <c r="BD199" s="149"/>
      <c r="BE199" s="149"/>
      <c r="BF199" s="149"/>
      <c r="BG199" s="149"/>
      <c r="BH199" s="149"/>
      <c r="BI199" s="149"/>
      <c r="BJ199" s="149"/>
      <c r="BK199" s="149"/>
      <c r="BL199" s="149"/>
      <c r="BM199" s="149"/>
      <c r="BN199" s="149"/>
      <c r="BO199" s="149"/>
      <c r="BP199" s="149"/>
      <c r="BQ199" s="149"/>
      <c r="BR199" s="149"/>
      <c r="BS199" s="149"/>
      <c r="BT199" s="149"/>
      <c r="BU199" s="149"/>
      <c r="BV199" s="149"/>
      <c r="BW199" s="149"/>
      <c r="BX199" s="149"/>
      <c r="BY199" s="149"/>
      <c r="BZ199" s="149"/>
      <c r="CA199" s="149"/>
      <c r="CB199" s="149"/>
      <c r="CC199" s="149"/>
      <c r="CD199" s="149"/>
      <c r="CE199" s="149"/>
      <c r="CF199" s="149"/>
      <c r="CG199" s="149"/>
      <c r="CH199" s="149"/>
      <c r="CI199" s="149"/>
      <c r="CJ199" s="149"/>
      <c r="CK199" s="149"/>
      <c r="CL199" s="149"/>
      <c r="CM199" s="149"/>
      <c r="CN199" s="149"/>
      <c r="CO199" s="149"/>
      <c r="CP199" s="149"/>
      <c r="CQ199" s="149"/>
    </row>
    <row r="200" spans="1:95" ht="16.5" customHeight="1">
      <c r="A200" s="269"/>
      <c r="B200" s="269"/>
      <c r="C200" s="269"/>
      <c r="D200" s="269"/>
      <c r="E200" s="269"/>
      <c r="F200" s="269"/>
      <c r="G200" s="149"/>
      <c r="H200" s="271"/>
      <c r="I200" s="271"/>
      <c r="J200" s="149"/>
      <c r="K200" s="149"/>
      <c r="L200" s="149"/>
      <c r="M200" s="149"/>
      <c r="N200" s="149"/>
      <c r="O200" s="149"/>
      <c r="P200" s="149"/>
      <c r="Q200" s="149"/>
      <c r="R200" s="149"/>
      <c r="S200" s="149"/>
      <c r="T200" s="149"/>
      <c r="U200" s="149"/>
      <c r="V200" s="149"/>
      <c r="W200" s="149"/>
      <c r="X200" s="149"/>
      <c r="Y200" s="149"/>
      <c r="Z200" s="149"/>
      <c r="AA200" s="149"/>
      <c r="AB200" s="149"/>
      <c r="AC200" s="149"/>
      <c r="AD200" s="149"/>
      <c r="AE200" s="149"/>
      <c r="AF200" s="149"/>
      <c r="AG200" s="149"/>
      <c r="AH200" s="149"/>
      <c r="AI200" s="149"/>
      <c r="AJ200" s="149"/>
      <c r="AK200" s="149"/>
      <c r="AL200" s="149"/>
      <c r="AM200" s="149"/>
      <c r="AN200" s="149"/>
      <c r="AO200" s="149"/>
      <c r="AP200" s="149"/>
      <c r="AQ200" s="149"/>
      <c r="AR200" s="149"/>
      <c r="AS200" s="149"/>
      <c r="AT200" s="149"/>
      <c r="AU200" s="149"/>
      <c r="AV200" s="149"/>
      <c r="AW200" s="149"/>
      <c r="AX200" s="149"/>
      <c r="AY200" s="149"/>
      <c r="AZ200" s="149"/>
      <c r="BA200" s="149"/>
      <c r="BB200" s="149"/>
      <c r="BC200" s="149"/>
      <c r="BD200" s="149"/>
      <c r="BE200" s="149"/>
      <c r="BF200" s="149"/>
      <c r="BG200" s="149"/>
      <c r="BH200" s="149"/>
      <c r="BI200" s="149"/>
      <c r="BJ200" s="149"/>
      <c r="BK200" s="149"/>
      <c r="BL200" s="149"/>
      <c r="BM200" s="149"/>
      <c r="BN200" s="149"/>
      <c r="BO200" s="149"/>
      <c r="BP200" s="149"/>
      <c r="BQ200" s="149"/>
      <c r="BR200" s="149"/>
      <c r="BS200" s="149"/>
      <c r="BT200" s="149"/>
      <c r="BU200" s="149"/>
      <c r="BV200" s="149"/>
      <c r="BW200" s="149"/>
      <c r="BX200" s="149"/>
      <c r="BY200" s="149"/>
      <c r="BZ200" s="149"/>
      <c r="CA200" s="149"/>
      <c r="CB200" s="149"/>
      <c r="CC200" s="149"/>
      <c r="CD200" s="149"/>
      <c r="CE200" s="149"/>
      <c r="CF200" s="149"/>
      <c r="CG200" s="149"/>
      <c r="CH200" s="149"/>
      <c r="CI200" s="149"/>
      <c r="CJ200" s="149"/>
      <c r="CK200" s="149"/>
      <c r="CL200" s="149"/>
      <c r="CM200" s="149"/>
      <c r="CN200" s="149"/>
      <c r="CO200" s="149"/>
      <c r="CP200" s="149"/>
      <c r="CQ200" s="149"/>
    </row>
    <row r="201" spans="1:95" ht="16.5" customHeight="1">
      <c r="A201" s="269"/>
      <c r="B201" s="269"/>
      <c r="C201" s="269"/>
      <c r="D201" s="269"/>
      <c r="E201" s="269"/>
      <c r="F201" s="269"/>
      <c r="G201" s="149"/>
      <c r="H201" s="271"/>
      <c r="I201" s="271"/>
      <c r="J201" s="149"/>
      <c r="K201" s="149"/>
      <c r="L201" s="149"/>
      <c r="M201" s="149"/>
      <c r="N201" s="149"/>
      <c r="O201" s="149"/>
      <c r="P201" s="149"/>
      <c r="Q201" s="149"/>
      <c r="R201" s="149"/>
      <c r="S201" s="149"/>
      <c r="T201" s="149"/>
      <c r="U201" s="149"/>
      <c r="V201" s="149"/>
      <c r="W201" s="149"/>
      <c r="X201" s="149"/>
      <c r="Y201" s="149"/>
      <c r="Z201" s="149"/>
      <c r="AA201" s="149"/>
      <c r="AB201" s="149"/>
      <c r="AC201" s="149"/>
      <c r="AD201" s="149"/>
      <c r="AE201" s="149"/>
      <c r="AF201" s="149"/>
      <c r="AG201" s="149"/>
      <c r="AH201" s="149"/>
      <c r="AI201" s="149"/>
      <c r="AJ201" s="149"/>
      <c r="AK201" s="149"/>
      <c r="AL201" s="149"/>
      <c r="AM201" s="149"/>
      <c r="AN201" s="149"/>
      <c r="AO201" s="149"/>
      <c r="AP201" s="149"/>
      <c r="AQ201" s="149"/>
      <c r="AR201" s="149"/>
      <c r="AS201" s="149"/>
      <c r="AT201" s="149"/>
      <c r="AU201" s="149"/>
      <c r="AV201" s="149"/>
      <c r="AW201" s="149"/>
      <c r="AX201" s="149"/>
      <c r="AY201" s="149"/>
      <c r="AZ201" s="149"/>
      <c r="BA201" s="149"/>
      <c r="BB201" s="149"/>
      <c r="BC201" s="149"/>
      <c r="BD201" s="149"/>
      <c r="BE201" s="149"/>
      <c r="BF201" s="149"/>
      <c r="BG201" s="149"/>
      <c r="BH201" s="149"/>
      <c r="BI201" s="149"/>
      <c r="BJ201" s="149"/>
      <c r="BK201" s="149"/>
      <c r="BL201" s="149"/>
      <c r="BM201" s="149"/>
      <c r="BN201" s="149"/>
      <c r="BO201" s="149"/>
      <c r="BP201" s="149"/>
      <c r="BQ201" s="149"/>
      <c r="BR201" s="149"/>
      <c r="BS201" s="149"/>
      <c r="BT201" s="149"/>
      <c r="BU201" s="149"/>
      <c r="BV201" s="149"/>
      <c r="BW201" s="149"/>
      <c r="BX201" s="149"/>
      <c r="BY201" s="149"/>
      <c r="BZ201" s="149"/>
      <c r="CA201" s="149"/>
      <c r="CB201" s="149"/>
      <c r="CC201" s="149"/>
      <c r="CD201" s="149"/>
      <c r="CE201" s="149"/>
      <c r="CF201" s="149"/>
      <c r="CG201" s="149"/>
      <c r="CH201" s="149"/>
      <c r="CI201" s="149"/>
      <c r="CJ201" s="149"/>
      <c r="CK201" s="149"/>
      <c r="CL201" s="149"/>
      <c r="CM201" s="149"/>
      <c r="CN201" s="149"/>
      <c r="CO201" s="149"/>
      <c r="CP201" s="149"/>
      <c r="CQ201" s="149"/>
    </row>
    <row r="202" spans="1:95" ht="16.5" customHeight="1">
      <c r="A202" s="269"/>
      <c r="B202" s="269"/>
      <c r="C202" s="269"/>
      <c r="D202" s="269"/>
      <c r="E202" s="269"/>
      <c r="F202" s="269"/>
      <c r="G202" s="149"/>
      <c r="H202" s="271"/>
      <c r="I202" s="271"/>
      <c r="J202" s="149"/>
      <c r="K202" s="149"/>
      <c r="L202" s="149"/>
      <c r="M202" s="149"/>
      <c r="N202" s="149"/>
      <c r="O202" s="149"/>
      <c r="P202" s="149"/>
      <c r="Q202" s="149"/>
      <c r="R202" s="149"/>
      <c r="S202" s="149"/>
      <c r="T202" s="149"/>
      <c r="U202" s="149"/>
      <c r="V202" s="149"/>
      <c r="W202" s="149"/>
      <c r="X202" s="149"/>
      <c r="Y202" s="149"/>
      <c r="Z202" s="149"/>
      <c r="AA202" s="149"/>
      <c r="AB202" s="149"/>
      <c r="AC202" s="149"/>
      <c r="AD202" s="149"/>
      <c r="AE202" s="149"/>
      <c r="AF202" s="149"/>
      <c r="AG202" s="149"/>
      <c r="AH202" s="149"/>
      <c r="AI202" s="149"/>
      <c r="AJ202" s="149"/>
      <c r="AK202" s="149"/>
      <c r="AL202" s="149"/>
      <c r="AM202" s="149"/>
      <c r="AN202" s="149"/>
      <c r="AO202" s="149"/>
      <c r="AP202" s="149"/>
      <c r="AQ202" s="149"/>
      <c r="AR202" s="149"/>
      <c r="AS202" s="149"/>
      <c r="AT202" s="149"/>
      <c r="AU202" s="149"/>
      <c r="AV202" s="149"/>
      <c r="AW202" s="149"/>
      <c r="AX202" s="149"/>
      <c r="AY202" s="149"/>
      <c r="AZ202" s="149"/>
      <c r="BA202" s="149"/>
      <c r="BB202" s="149"/>
      <c r="BC202" s="149"/>
      <c r="BD202" s="149"/>
      <c r="BE202" s="149"/>
      <c r="BF202" s="149"/>
      <c r="BG202" s="149"/>
      <c r="BH202" s="149"/>
      <c r="BI202" s="149"/>
      <c r="BJ202" s="149"/>
      <c r="BK202" s="149"/>
      <c r="BL202" s="149"/>
      <c r="BM202" s="149"/>
      <c r="BN202" s="149"/>
      <c r="BO202" s="149"/>
      <c r="BP202" s="149"/>
      <c r="BQ202" s="149"/>
      <c r="BR202" s="149"/>
      <c r="BS202" s="149"/>
      <c r="BT202" s="149"/>
      <c r="BU202" s="149"/>
      <c r="BV202" s="149"/>
      <c r="BW202" s="149"/>
      <c r="BX202" s="149"/>
      <c r="BY202" s="149"/>
      <c r="BZ202" s="149"/>
      <c r="CA202" s="149"/>
      <c r="CB202" s="149"/>
      <c r="CC202" s="149"/>
      <c r="CD202" s="149"/>
      <c r="CE202" s="149"/>
      <c r="CF202" s="149"/>
      <c r="CG202" s="149"/>
      <c r="CH202" s="149"/>
      <c r="CI202" s="149"/>
      <c r="CJ202" s="149"/>
      <c r="CK202" s="149"/>
      <c r="CL202" s="149"/>
      <c r="CM202" s="149"/>
      <c r="CN202" s="149"/>
      <c r="CO202" s="149"/>
      <c r="CP202" s="149"/>
      <c r="CQ202" s="149"/>
    </row>
    <row r="203" spans="1:95" ht="16.5" customHeight="1">
      <c r="A203" s="269"/>
      <c r="B203" s="269"/>
      <c r="C203" s="269"/>
      <c r="D203" s="269"/>
      <c r="E203" s="269"/>
      <c r="F203" s="269"/>
      <c r="G203" s="149"/>
      <c r="H203" s="271"/>
      <c r="I203" s="271"/>
      <c r="J203" s="149"/>
      <c r="K203" s="149"/>
      <c r="L203" s="149"/>
      <c r="M203" s="149"/>
      <c r="N203" s="149"/>
      <c r="O203" s="149"/>
      <c r="P203" s="149"/>
      <c r="Q203" s="149"/>
      <c r="R203" s="149"/>
      <c r="S203" s="149"/>
      <c r="T203" s="149"/>
      <c r="U203" s="149"/>
      <c r="V203" s="149"/>
      <c r="W203" s="149"/>
      <c r="X203" s="149"/>
      <c r="Y203" s="149"/>
      <c r="Z203" s="149"/>
      <c r="AA203" s="149"/>
      <c r="AB203" s="149"/>
      <c r="AC203" s="149"/>
      <c r="AD203" s="149"/>
      <c r="AE203" s="149"/>
      <c r="AF203" s="149"/>
      <c r="AG203" s="149"/>
      <c r="AH203" s="149"/>
      <c r="AI203" s="149"/>
      <c r="AJ203" s="149"/>
      <c r="AK203" s="149"/>
      <c r="AL203" s="149"/>
      <c r="AM203" s="149"/>
      <c r="AN203" s="149"/>
      <c r="AO203" s="149"/>
      <c r="AP203" s="149"/>
      <c r="AQ203" s="149"/>
      <c r="AR203" s="149"/>
      <c r="AS203" s="149"/>
      <c r="AT203" s="149"/>
      <c r="AU203" s="149"/>
      <c r="AV203" s="149"/>
      <c r="AW203" s="149"/>
      <c r="AX203" s="149"/>
      <c r="AY203" s="149"/>
      <c r="AZ203" s="149"/>
      <c r="BA203" s="149"/>
      <c r="BB203" s="149"/>
      <c r="BC203" s="149"/>
      <c r="BD203" s="149"/>
      <c r="BE203" s="149"/>
      <c r="BF203" s="149"/>
      <c r="BG203" s="149"/>
      <c r="BH203" s="149"/>
      <c r="BI203" s="149"/>
      <c r="BJ203" s="149"/>
      <c r="BK203" s="149"/>
      <c r="BL203" s="149"/>
      <c r="BM203" s="149"/>
      <c r="BN203" s="149"/>
      <c r="BO203" s="149"/>
      <c r="BP203" s="149"/>
      <c r="BQ203" s="149"/>
      <c r="BR203" s="149"/>
      <c r="BS203" s="149"/>
      <c r="BT203" s="149"/>
      <c r="BU203" s="149"/>
      <c r="BV203" s="149"/>
      <c r="BW203" s="149"/>
      <c r="BX203" s="149"/>
      <c r="BY203" s="149"/>
      <c r="BZ203" s="149"/>
      <c r="CA203" s="149"/>
      <c r="CB203" s="149"/>
      <c r="CC203" s="149"/>
      <c r="CD203" s="149"/>
      <c r="CE203" s="149"/>
      <c r="CF203" s="149"/>
      <c r="CG203" s="149"/>
      <c r="CH203" s="149"/>
      <c r="CI203" s="149"/>
      <c r="CJ203" s="149"/>
      <c r="CK203" s="149"/>
      <c r="CL203" s="149"/>
      <c r="CM203" s="149"/>
      <c r="CN203" s="149"/>
      <c r="CO203" s="149"/>
      <c r="CP203" s="149"/>
      <c r="CQ203" s="149"/>
    </row>
    <row r="204" spans="1:95" ht="16.5" customHeight="1">
      <c r="A204" s="269"/>
      <c r="B204" s="269"/>
      <c r="C204" s="269"/>
      <c r="D204" s="269"/>
      <c r="E204" s="269"/>
      <c r="F204" s="269"/>
      <c r="G204" s="149"/>
      <c r="H204" s="271"/>
      <c r="I204" s="271"/>
      <c r="J204" s="149"/>
      <c r="K204" s="149"/>
      <c r="L204" s="149"/>
      <c r="M204" s="149"/>
      <c r="N204" s="149"/>
      <c r="O204" s="149"/>
      <c r="P204" s="149"/>
      <c r="Q204" s="149"/>
      <c r="R204" s="149"/>
      <c r="S204" s="149"/>
      <c r="T204" s="149"/>
      <c r="U204" s="149"/>
      <c r="V204" s="149"/>
      <c r="W204" s="149"/>
      <c r="X204" s="149"/>
      <c r="Y204" s="149"/>
      <c r="Z204" s="149"/>
      <c r="AA204" s="149"/>
      <c r="AB204" s="149"/>
      <c r="AC204" s="149"/>
      <c r="AD204" s="149"/>
      <c r="AE204" s="149"/>
      <c r="AF204" s="149"/>
      <c r="AG204" s="149"/>
      <c r="AH204" s="149"/>
      <c r="AI204" s="149"/>
      <c r="AJ204" s="149"/>
      <c r="AK204" s="149"/>
      <c r="AL204" s="149"/>
      <c r="AM204" s="149"/>
      <c r="AN204" s="149"/>
      <c r="AO204" s="149"/>
      <c r="AP204" s="149"/>
      <c r="AQ204" s="149"/>
      <c r="AR204" s="149"/>
      <c r="AS204" s="149"/>
      <c r="AT204" s="149"/>
      <c r="AU204" s="149"/>
      <c r="AV204" s="149"/>
      <c r="AW204" s="149"/>
      <c r="AX204" s="149"/>
      <c r="AY204" s="149"/>
      <c r="AZ204" s="149"/>
      <c r="BA204" s="149"/>
      <c r="BB204" s="149"/>
      <c r="BC204" s="149"/>
      <c r="BD204" s="149"/>
      <c r="BE204" s="149"/>
      <c r="BF204" s="149"/>
      <c r="BG204" s="149"/>
      <c r="BH204" s="149"/>
      <c r="BI204" s="149"/>
      <c r="BJ204" s="149"/>
      <c r="BK204" s="149"/>
      <c r="BL204" s="149"/>
      <c r="BM204" s="149"/>
      <c r="BN204" s="149"/>
      <c r="BO204" s="149"/>
      <c r="BP204" s="149"/>
      <c r="BQ204" s="149"/>
      <c r="BR204" s="149"/>
      <c r="BS204" s="149"/>
      <c r="BT204" s="149"/>
      <c r="BU204" s="149"/>
      <c r="BV204" s="149"/>
      <c r="BW204" s="149"/>
      <c r="BX204" s="149"/>
      <c r="BY204" s="149"/>
      <c r="BZ204" s="149"/>
      <c r="CA204" s="149"/>
      <c r="CB204" s="149"/>
      <c r="CC204" s="149"/>
      <c r="CD204" s="149"/>
      <c r="CE204" s="149"/>
      <c r="CF204" s="149"/>
      <c r="CG204" s="149"/>
      <c r="CH204" s="149"/>
      <c r="CI204" s="149"/>
      <c r="CJ204" s="149"/>
      <c r="CK204" s="149"/>
      <c r="CL204" s="149"/>
      <c r="CM204" s="149"/>
      <c r="CN204" s="149"/>
      <c r="CO204" s="149"/>
      <c r="CP204" s="149"/>
      <c r="CQ204" s="149"/>
    </row>
    <row r="205" spans="1:95" ht="16.5" customHeight="1">
      <c r="A205" s="269"/>
      <c r="B205" s="269"/>
      <c r="C205" s="269"/>
      <c r="D205" s="269"/>
      <c r="E205" s="269"/>
      <c r="F205" s="269"/>
      <c r="G205" s="149"/>
      <c r="H205" s="271"/>
      <c r="I205" s="271"/>
      <c r="J205" s="149"/>
      <c r="K205" s="149"/>
      <c r="L205" s="149"/>
      <c r="M205" s="149"/>
      <c r="N205" s="149"/>
      <c r="O205" s="149"/>
      <c r="P205" s="149"/>
      <c r="Q205" s="149"/>
      <c r="R205" s="149"/>
      <c r="S205" s="149"/>
      <c r="T205" s="149"/>
      <c r="U205" s="149"/>
      <c r="V205" s="149"/>
      <c r="W205" s="149"/>
      <c r="X205" s="149"/>
      <c r="Y205" s="149"/>
      <c r="Z205" s="149"/>
      <c r="AA205" s="149"/>
      <c r="AB205" s="149"/>
      <c r="AC205" s="149"/>
      <c r="AD205" s="149"/>
      <c r="AE205" s="149"/>
      <c r="AF205" s="149"/>
      <c r="AG205" s="149"/>
      <c r="AH205" s="149"/>
      <c r="AI205" s="149"/>
      <c r="AJ205" s="149"/>
      <c r="AK205" s="149"/>
      <c r="AL205" s="149"/>
      <c r="AM205" s="149"/>
      <c r="AN205" s="149"/>
      <c r="AO205" s="149"/>
      <c r="AP205" s="149"/>
      <c r="AQ205" s="149"/>
      <c r="AR205" s="149"/>
      <c r="AS205" s="149"/>
      <c r="AT205" s="149"/>
      <c r="AU205" s="149"/>
      <c r="AV205" s="149"/>
      <c r="AW205" s="149"/>
      <c r="AX205" s="149"/>
      <c r="AY205" s="149"/>
      <c r="AZ205" s="149"/>
      <c r="BA205" s="149"/>
      <c r="BB205" s="149"/>
      <c r="BC205" s="149"/>
      <c r="BD205" s="149"/>
      <c r="BE205" s="149"/>
      <c r="BF205" s="149"/>
      <c r="BG205" s="149"/>
      <c r="BH205" s="149"/>
      <c r="BI205" s="149"/>
      <c r="BJ205" s="149"/>
      <c r="BK205" s="149"/>
      <c r="BL205" s="149"/>
      <c r="BM205" s="149"/>
      <c r="BN205" s="149"/>
      <c r="BO205" s="149"/>
      <c r="BP205" s="149"/>
      <c r="BQ205" s="149"/>
      <c r="BR205" s="149"/>
      <c r="BS205" s="149"/>
      <c r="BT205" s="149"/>
      <c r="BU205" s="149"/>
      <c r="BV205" s="149"/>
      <c r="BW205" s="149"/>
      <c r="BX205" s="149"/>
      <c r="BY205" s="149"/>
      <c r="BZ205" s="149"/>
      <c r="CA205" s="149"/>
      <c r="CB205" s="149"/>
      <c r="CC205" s="149"/>
      <c r="CD205" s="149"/>
      <c r="CE205" s="149"/>
      <c r="CF205" s="149"/>
      <c r="CG205" s="149"/>
      <c r="CH205" s="149"/>
      <c r="CI205" s="149"/>
      <c r="CJ205" s="149"/>
      <c r="CK205" s="149"/>
      <c r="CL205" s="149"/>
      <c r="CM205" s="149"/>
      <c r="CN205" s="149"/>
      <c r="CO205" s="149"/>
      <c r="CP205" s="149"/>
      <c r="CQ205" s="149"/>
    </row>
    <row r="206" spans="1:95" ht="16.5" customHeight="1">
      <c r="A206" s="269"/>
      <c r="B206" s="269"/>
      <c r="C206" s="269"/>
      <c r="D206" s="269"/>
      <c r="E206" s="269"/>
      <c r="F206" s="269"/>
      <c r="G206" s="149"/>
      <c r="H206" s="271"/>
      <c r="I206" s="271"/>
      <c r="J206" s="149"/>
      <c r="K206" s="149"/>
      <c r="L206" s="149"/>
      <c r="M206" s="149"/>
      <c r="N206" s="149"/>
      <c r="O206" s="149"/>
      <c r="P206" s="149"/>
      <c r="Q206" s="149"/>
      <c r="R206" s="149"/>
      <c r="S206" s="149"/>
      <c r="T206" s="149"/>
      <c r="U206" s="149"/>
      <c r="V206" s="149"/>
      <c r="W206" s="149"/>
      <c r="X206" s="149"/>
      <c r="Y206" s="149"/>
      <c r="Z206" s="149"/>
      <c r="AA206" s="149"/>
      <c r="AB206" s="149"/>
      <c r="AC206" s="149"/>
      <c r="AD206" s="149"/>
      <c r="AE206" s="149"/>
      <c r="AF206" s="149"/>
      <c r="AG206" s="149"/>
      <c r="AH206" s="149"/>
      <c r="AI206" s="149"/>
      <c r="AJ206" s="149"/>
      <c r="AK206" s="149"/>
      <c r="AL206" s="149"/>
      <c r="AM206" s="149"/>
      <c r="AN206" s="149"/>
      <c r="AO206" s="149"/>
      <c r="AP206" s="149"/>
      <c r="AQ206" s="149"/>
      <c r="AR206" s="149"/>
      <c r="AS206" s="149"/>
      <c r="AT206" s="149"/>
      <c r="AU206" s="149"/>
      <c r="AV206" s="149"/>
      <c r="AW206" s="149"/>
      <c r="AX206" s="149"/>
      <c r="AY206" s="149"/>
      <c r="AZ206" s="149"/>
      <c r="BA206" s="149"/>
      <c r="BB206" s="149"/>
      <c r="BC206" s="149"/>
      <c r="BD206" s="149"/>
      <c r="BE206" s="149"/>
      <c r="BF206" s="149"/>
      <c r="BG206" s="149"/>
      <c r="BH206" s="149"/>
      <c r="BI206" s="149"/>
      <c r="BJ206" s="149"/>
      <c r="BK206" s="149"/>
      <c r="BL206" s="149"/>
      <c r="BM206" s="149"/>
      <c r="BN206" s="149"/>
      <c r="BO206" s="149"/>
      <c r="BP206" s="149"/>
      <c r="BQ206" s="149"/>
      <c r="BR206" s="149"/>
      <c r="BS206" s="149"/>
      <c r="BT206" s="149"/>
      <c r="BU206" s="149"/>
      <c r="BV206" s="149"/>
      <c r="BW206" s="149"/>
      <c r="BX206" s="149"/>
      <c r="BY206" s="149"/>
      <c r="BZ206" s="149"/>
      <c r="CA206" s="149"/>
      <c r="CB206" s="149"/>
      <c r="CC206" s="149"/>
      <c r="CD206" s="149"/>
      <c r="CE206" s="149"/>
      <c r="CF206" s="149"/>
      <c r="CG206" s="149"/>
      <c r="CH206" s="149"/>
      <c r="CI206" s="149"/>
      <c r="CJ206" s="149"/>
      <c r="CK206" s="149"/>
      <c r="CL206" s="149"/>
      <c r="CM206" s="149"/>
      <c r="CN206" s="149"/>
      <c r="CO206" s="149"/>
      <c r="CP206" s="149"/>
      <c r="CQ206" s="149"/>
    </row>
    <row r="207" spans="1:95" ht="16.5" customHeight="1">
      <c r="A207" s="269"/>
      <c r="B207" s="269"/>
      <c r="C207" s="269"/>
      <c r="D207" s="269"/>
      <c r="E207" s="269"/>
      <c r="F207" s="269"/>
      <c r="G207" s="149"/>
      <c r="H207" s="271"/>
      <c r="I207" s="271"/>
      <c r="J207" s="149"/>
      <c r="K207" s="149"/>
      <c r="L207" s="149"/>
      <c r="M207" s="149"/>
      <c r="N207" s="149"/>
      <c r="O207" s="149"/>
      <c r="P207" s="149"/>
      <c r="Q207" s="149"/>
      <c r="R207" s="149"/>
      <c r="S207" s="149"/>
      <c r="T207" s="149"/>
      <c r="U207" s="149"/>
      <c r="V207" s="149"/>
      <c r="W207" s="149"/>
      <c r="X207" s="149"/>
      <c r="Y207" s="149"/>
      <c r="Z207" s="149"/>
      <c r="AA207" s="149"/>
      <c r="AB207" s="149"/>
      <c r="AC207" s="149"/>
      <c r="AD207" s="149"/>
      <c r="AE207" s="149"/>
      <c r="AF207" s="149"/>
      <c r="AG207" s="149"/>
      <c r="AH207" s="149"/>
      <c r="AI207" s="149"/>
      <c r="AJ207" s="149"/>
      <c r="AK207" s="149"/>
      <c r="AL207" s="149"/>
      <c r="AM207" s="149"/>
      <c r="AN207" s="149"/>
      <c r="AO207" s="149"/>
      <c r="AP207" s="149"/>
      <c r="AQ207" s="149"/>
      <c r="AR207" s="149"/>
      <c r="AS207" s="149"/>
      <c r="AT207" s="149"/>
      <c r="AU207" s="149"/>
      <c r="AV207" s="149"/>
      <c r="AW207" s="149"/>
      <c r="AX207" s="149"/>
      <c r="AY207" s="149"/>
      <c r="AZ207" s="149"/>
      <c r="BA207" s="149"/>
      <c r="BB207" s="149"/>
      <c r="BC207" s="149"/>
      <c r="BD207" s="149"/>
      <c r="BE207" s="149"/>
      <c r="BF207" s="149"/>
      <c r="BG207" s="149"/>
      <c r="BH207" s="149"/>
      <c r="BI207" s="149"/>
      <c r="BJ207" s="149"/>
      <c r="BK207" s="149"/>
      <c r="BL207" s="149"/>
      <c r="BM207" s="149"/>
      <c r="BN207" s="149"/>
      <c r="BO207" s="149"/>
      <c r="BP207" s="149"/>
      <c r="BQ207" s="149"/>
      <c r="BR207" s="149"/>
      <c r="BS207" s="149"/>
      <c r="BT207" s="149"/>
      <c r="BU207" s="149"/>
      <c r="BV207" s="149"/>
      <c r="BW207" s="149"/>
      <c r="BX207" s="149"/>
      <c r="BY207" s="149"/>
      <c r="BZ207" s="149"/>
      <c r="CA207" s="149"/>
      <c r="CB207" s="149"/>
      <c r="CC207" s="149"/>
      <c r="CD207" s="149"/>
      <c r="CE207" s="149"/>
      <c r="CF207" s="149"/>
      <c r="CG207" s="149"/>
      <c r="CH207" s="149"/>
      <c r="CI207" s="149"/>
      <c r="CJ207" s="149"/>
      <c r="CK207" s="149"/>
      <c r="CL207" s="149"/>
      <c r="CM207" s="149"/>
      <c r="CN207" s="149"/>
      <c r="CO207" s="149"/>
      <c r="CP207" s="149"/>
      <c r="CQ207" s="149"/>
    </row>
    <row r="208" spans="1:95" ht="16.5" customHeight="1">
      <c r="A208" s="269"/>
      <c r="B208" s="269"/>
      <c r="C208" s="269"/>
      <c r="D208" s="269"/>
      <c r="E208" s="269"/>
      <c r="F208" s="269"/>
      <c r="G208" s="149"/>
      <c r="H208" s="271"/>
      <c r="I208" s="271"/>
      <c r="J208" s="149"/>
      <c r="K208" s="149"/>
      <c r="L208" s="149"/>
      <c r="M208" s="149"/>
      <c r="N208" s="149"/>
      <c r="O208" s="149"/>
      <c r="P208" s="149"/>
      <c r="Q208" s="149"/>
      <c r="R208" s="149"/>
      <c r="S208" s="149"/>
      <c r="T208" s="149"/>
      <c r="U208" s="149"/>
      <c r="V208" s="149"/>
      <c r="W208" s="149"/>
      <c r="X208" s="149"/>
      <c r="Y208" s="149"/>
      <c r="Z208" s="149"/>
      <c r="AA208" s="149"/>
      <c r="AB208" s="149"/>
      <c r="AC208" s="149"/>
      <c r="AD208" s="149"/>
      <c r="AE208" s="149"/>
      <c r="AF208" s="149"/>
      <c r="AG208" s="149"/>
      <c r="AH208" s="149"/>
      <c r="AI208" s="149"/>
      <c r="AJ208" s="149"/>
      <c r="AK208" s="149"/>
      <c r="AL208" s="149"/>
      <c r="AM208" s="149"/>
      <c r="AN208" s="149"/>
      <c r="AO208" s="149"/>
      <c r="AP208" s="149"/>
      <c r="AQ208" s="149"/>
      <c r="AR208" s="149"/>
      <c r="AS208" s="149"/>
      <c r="AT208" s="149"/>
      <c r="AU208" s="149"/>
      <c r="AV208" s="149"/>
      <c r="AW208" s="149"/>
      <c r="AX208" s="149"/>
      <c r="AY208" s="149"/>
      <c r="AZ208" s="149"/>
      <c r="BA208" s="149"/>
      <c r="BB208" s="149"/>
      <c r="BC208" s="149"/>
      <c r="BD208" s="149"/>
      <c r="BE208" s="149"/>
      <c r="BF208" s="149"/>
      <c r="BG208" s="149"/>
      <c r="BH208" s="149"/>
      <c r="BI208" s="149"/>
      <c r="BJ208" s="149"/>
      <c r="BK208" s="149"/>
      <c r="BL208" s="149"/>
      <c r="BM208" s="149"/>
      <c r="BN208" s="149"/>
      <c r="BO208" s="149"/>
      <c r="BP208" s="149"/>
      <c r="BQ208" s="149"/>
      <c r="BR208" s="149"/>
      <c r="BS208" s="149"/>
      <c r="BT208" s="149"/>
      <c r="BU208" s="149"/>
      <c r="BV208" s="149"/>
      <c r="BW208" s="149"/>
      <c r="BX208" s="149"/>
      <c r="BY208" s="149"/>
      <c r="BZ208" s="149"/>
      <c r="CA208" s="149"/>
      <c r="CB208" s="149"/>
      <c r="CC208" s="149"/>
      <c r="CD208" s="149"/>
      <c r="CE208" s="149"/>
      <c r="CF208" s="149"/>
      <c r="CG208" s="149"/>
      <c r="CH208" s="149"/>
      <c r="CI208" s="149"/>
      <c r="CJ208" s="149"/>
      <c r="CK208" s="149"/>
      <c r="CL208" s="149"/>
      <c r="CM208" s="149"/>
      <c r="CN208" s="149"/>
      <c r="CO208" s="149"/>
      <c r="CP208" s="149"/>
      <c r="CQ208" s="149"/>
    </row>
    <row r="209" spans="1:95" ht="16.5" customHeight="1">
      <c r="A209" s="269"/>
      <c r="B209" s="269"/>
      <c r="C209" s="269"/>
      <c r="D209" s="269"/>
      <c r="E209" s="269"/>
      <c r="F209" s="269"/>
      <c r="G209" s="149"/>
      <c r="H209" s="271"/>
      <c r="I209" s="271"/>
      <c r="J209" s="149"/>
      <c r="K209" s="149"/>
      <c r="L209" s="149"/>
      <c r="M209" s="149"/>
      <c r="N209" s="149"/>
      <c r="O209" s="149"/>
      <c r="P209" s="149"/>
      <c r="Q209" s="149"/>
      <c r="R209" s="149"/>
      <c r="S209" s="149"/>
      <c r="T209" s="149"/>
      <c r="U209" s="149"/>
      <c r="V209" s="149"/>
      <c r="W209" s="149"/>
      <c r="X209" s="149"/>
      <c r="Y209" s="149"/>
      <c r="Z209" s="149"/>
      <c r="AA209" s="149"/>
      <c r="AB209" s="149"/>
      <c r="AC209" s="149"/>
      <c r="AD209" s="149"/>
      <c r="AE209" s="149"/>
      <c r="AF209" s="149"/>
      <c r="AG209" s="149"/>
      <c r="AH209" s="149"/>
      <c r="AI209" s="149"/>
      <c r="AJ209" s="149"/>
      <c r="AK209" s="149"/>
      <c r="AL209" s="149"/>
      <c r="AM209" s="149"/>
      <c r="AN209" s="149"/>
      <c r="AO209" s="149"/>
      <c r="AP209" s="149"/>
      <c r="AQ209" s="149"/>
      <c r="AR209" s="149"/>
      <c r="AS209" s="149"/>
      <c r="AT209" s="149"/>
      <c r="AU209" s="149"/>
      <c r="AV209" s="149"/>
      <c r="AW209" s="149"/>
      <c r="AX209" s="149"/>
      <c r="AY209" s="149"/>
      <c r="AZ209" s="149"/>
      <c r="BA209" s="149"/>
      <c r="BB209" s="149"/>
      <c r="BC209" s="149"/>
      <c r="BD209" s="149"/>
      <c r="BE209" s="149"/>
      <c r="BF209" s="149"/>
      <c r="BG209" s="149"/>
      <c r="BH209" s="149"/>
      <c r="BI209" s="149"/>
      <c r="BJ209" s="149"/>
      <c r="BK209" s="149"/>
      <c r="BL209" s="149"/>
      <c r="BM209" s="149"/>
      <c r="BN209" s="149"/>
      <c r="BO209" s="149"/>
      <c r="BP209" s="149"/>
      <c r="BQ209" s="149"/>
      <c r="BR209" s="149"/>
      <c r="BS209" s="149"/>
      <c r="BT209" s="149"/>
      <c r="BU209" s="149"/>
      <c r="BV209" s="149"/>
      <c r="BW209" s="149"/>
      <c r="BX209" s="149"/>
      <c r="BY209" s="149"/>
      <c r="BZ209" s="149"/>
      <c r="CA209" s="149"/>
      <c r="CB209" s="149"/>
      <c r="CC209" s="149"/>
      <c r="CD209" s="149"/>
      <c r="CE209" s="149"/>
      <c r="CF209" s="149"/>
      <c r="CG209" s="149"/>
      <c r="CH209" s="149"/>
      <c r="CI209" s="149"/>
      <c r="CJ209" s="149"/>
      <c r="CK209" s="149"/>
      <c r="CL209" s="149"/>
      <c r="CM209" s="149"/>
      <c r="CN209" s="149"/>
      <c r="CO209" s="149"/>
      <c r="CP209" s="149"/>
      <c r="CQ209" s="149"/>
    </row>
    <row r="210" spans="1:95" ht="16.5" customHeight="1">
      <c r="A210" s="269"/>
      <c r="B210" s="269"/>
      <c r="C210" s="269"/>
      <c r="D210" s="269"/>
      <c r="E210" s="269"/>
      <c r="F210" s="269"/>
      <c r="G210" s="149"/>
      <c r="H210" s="271"/>
      <c r="I210" s="271"/>
      <c r="J210" s="149"/>
      <c r="K210" s="149"/>
      <c r="L210" s="149"/>
      <c r="M210" s="149"/>
      <c r="N210" s="149"/>
      <c r="O210" s="149"/>
      <c r="P210" s="149"/>
      <c r="Q210" s="149"/>
      <c r="R210" s="149"/>
      <c r="S210" s="149"/>
      <c r="T210" s="149"/>
      <c r="U210" s="149"/>
      <c r="V210" s="149"/>
      <c r="W210" s="149"/>
      <c r="X210" s="149"/>
      <c r="Y210" s="149"/>
      <c r="Z210" s="149"/>
      <c r="AA210" s="149"/>
      <c r="AB210" s="149"/>
      <c r="AC210" s="149"/>
      <c r="AD210" s="149"/>
      <c r="AE210" s="149"/>
      <c r="AF210" s="149"/>
      <c r="AG210" s="149"/>
      <c r="AH210" s="149"/>
      <c r="AI210" s="149"/>
      <c r="AJ210" s="149"/>
      <c r="AK210" s="149"/>
      <c r="AL210" s="149"/>
      <c r="AM210" s="149"/>
      <c r="AN210" s="149"/>
      <c r="AO210" s="149"/>
      <c r="AP210" s="149"/>
      <c r="AQ210" s="149"/>
      <c r="AR210" s="149"/>
      <c r="AS210" s="149"/>
      <c r="AT210" s="149"/>
      <c r="AU210" s="149"/>
      <c r="AV210" s="149"/>
      <c r="AW210" s="149"/>
      <c r="AX210" s="149"/>
      <c r="AY210" s="149"/>
      <c r="AZ210" s="149"/>
      <c r="BA210" s="149"/>
      <c r="BB210" s="149"/>
      <c r="BC210" s="149"/>
      <c r="BD210" s="149"/>
      <c r="BE210" s="149"/>
      <c r="BF210" s="149"/>
      <c r="BG210" s="149"/>
      <c r="BH210" s="149"/>
      <c r="BI210" s="149"/>
      <c r="BJ210" s="149"/>
      <c r="BK210" s="149"/>
      <c r="BL210" s="149"/>
      <c r="BM210" s="149"/>
      <c r="BN210" s="149"/>
      <c r="BO210" s="149"/>
      <c r="BP210" s="149"/>
      <c r="BQ210" s="149"/>
      <c r="BR210" s="149"/>
      <c r="BS210" s="149"/>
      <c r="BT210" s="149"/>
      <c r="BU210" s="149"/>
      <c r="BV210" s="149"/>
      <c r="BW210" s="149"/>
      <c r="BX210" s="149"/>
      <c r="BY210" s="149"/>
      <c r="BZ210" s="149"/>
      <c r="CA210" s="149"/>
      <c r="CB210" s="149"/>
      <c r="CC210" s="149"/>
      <c r="CD210" s="149"/>
      <c r="CE210" s="149"/>
      <c r="CF210" s="149"/>
      <c r="CG210" s="149"/>
      <c r="CH210" s="149"/>
      <c r="CI210" s="149"/>
      <c r="CJ210" s="149"/>
      <c r="CK210" s="149"/>
      <c r="CL210" s="149"/>
      <c r="CM210" s="149"/>
      <c r="CN210" s="149"/>
      <c r="CO210" s="149"/>
      <c r="CP210" s="149"/>
      <c r="CQ210" s="149"/>
    </row>
    <row r="211" spans="1:95" ht="16.5" customHeight="1">
      <c r="A211" s="269"/>
      <c r="B211" s="269"/>
      <c r="C211" s="269"/>
      <c r="D211" s="269"/>
      <c r="E211" s="269"/>
      <c r="F211" s="269"/>
      <c r="G211" s="149"/>
      <c r="H211" s="271"/>
      <c r="I211" s="271"/>
      <c r="J211" s="149"/>
      <c r="K211" s="149"/>
      <c r="L211" s="149"/>
      <c r="M211" s="149"/>
      <c r="N211" s="149"/>
      <c r="O211" s="149"/>
      <c r="P211" s="149"/>
      <c r="Q211" s="149"/>
      <c r="R211" s="149"/>
      <c r="S211" s="149"/>
      <c r="T211" s="149"/>
      <c r="U211" s="149"/>
      <c r="V211" s="149"/>
      <c r="W211" s="149"/>
      <c r="X211" s="149"/>
      <c r="Y211" s="149"/>
      <c r="Z211" s="149"/>
      <c r="AA211" s="149"/>
      <c r="AB211" s="149"/>
      <c r="AC211" s="149"/>
      <c r="AD211" s="149"/>
      <c r="AE211" s="149"/>
      <c r="AF211" s="149"/>
      <c r="AG211" s="149"/>
      <c r="AH211" s="149"/>
      <c r="AI211" s="149"/>
      <c r="AJ211" s="149"/>
      <c r="AK211" s="149"/>
      <c r="AL211" s="149"/>
      <c r="AM211" s="149"/>
      <c r="AN211" s="149"/>
      <c r="AO211" s="149"/>
      <c r="AP211" s="149"/>
      <c r="AQ211" s="149"/>
      <c r="AR211" s="149"/>
      <c r="AS211" s="149"/>
      <c r="AT211" s="149"/>
      <c r="AU211" s="149"/>
      <c r="AV211" s="149"/>
      <c r="AW211" s="149"/>
      <c r="AX211" s="149"/>
      <c r="AY211" s="149"/>
      <c r="AZ211" s="149"/>
      <c r="BA211" s="149"/>
      <c r="BB211" s="149"/>
      <c r="BC211" s="149"/>
      <c r="BD211" s="149"/>
      <c r="BE211" s="149"/>
      <c r="BF211" s="149"/>
      <c r="BG211" s="149"/>
      <c r="BH211" s="149"/>
      <c r="BI211" s="149"/>
      <c r="BJ211" s="149"/>
      <c r="BK211" s="149"/>
      <c r="BL211" s="149"/>
      <c r="BM211" s="149"/>
      <c r="BN211" s="149"/>
      <c r="BO211" s="149"/>
      <c r="BP211" s="149"/>
      <c r="BQ211" s="149"/>
      <c r="BR211" s="149"/>
      <c r="BS211" s="149"/>
      <c r="BT211" s="149"/>
      <c r="BU211" s="149"/>
      <c r="BV211" s="149"/>
      <c r="BW211" s="149"/>
      <c r="BX211" s="149"/>
      <c r="BY211" s="149"/>
      <c r="BZ211" s="149"/>
      <c r="CA211" s="149"/>
      <c r="CB211" s="149"/>
      <c r="CC211" s="149"/>
      <c r="CD211" s="149"/>
      <c r="CE211" s="149"/>
      <c r="CF211" s="149"/>
      <c r="CG211" s="149"/>
      <c r="CH211" s="149"/>
      <c r="CI211" s="149"/>
      <c r="CJ211" s="149"/>
      <c r="CK211" s="149"/>
      <c r="CL211" s="149"/>
      <c r="CM211" s="149"/>
      <c r="CN211" s="149"/>
      <c r="CO211" s="149"/>
      <c r="CP211" s="149"/>
      <c r="CQ211" s="149"/>
    </row>
    <row r="212" spans="1:95" ht="16.5" customHeight="1">
      <c r="A212" s="269"/>
      <c r="B212" s="269"/>
      <c r="C212" s="269"/>
      <c r="D212" s="269"/>
      <c r="E212" s="269"/>
      <c r="F212" s="269"/>
      <c r="G212" s="149"/>
      <c r="H212" s="271"/>
      <c r="I212" s="271"/>
      <c r="J212" s="149"/>
      <c r="K212" s="149"/>
      <c r="L212" s="149"/>
      <c r="M212" s="149"/>
      <c r="N212" s="149"/>
      <c r="O212" s="149"/>
      <c r="P212" s="149"/>
      <c r="Q212" s="149"/>
      <c r="R212" s="149"/>
      <c r="S212" s="149"/>
      <c r="T212" s="149"/>
      <c r="U212" s="149"/>
      <c r="V212" s="149"/>
      <c r="W212" s="149"/>
      <c r="X212" s="149"/>
      <c r="Y212" s="149"/>
      <c r="Z212" s="149"/>
      <c r="AA212" s="149"/>
      <c r="AB212" s="149"/>
      <c r="AC212" s="149"/>
      <c r="AD212" s="149"/>
      <c r="AE212" s="149"/>
      <c r="AF212" s="149"/>
      <c r="AG212" s="149"/>
      <c r="AH212" s="149"/>
      <c r="AI212" s="149"/>
      <c r="AJ212" s="149"/>
      <c r="AK212" s="149"/>
      <c r="AL212" s="149"/>
      <c r="AM212" s="149"/>
      <c r="AN212" s="149"/>
      <c r="AO212" s="149"/>
      <c r="AP212" s="149"/>
      <c r="AQ212" s="149"/>
      <c r="AR212" s="149"/>
      <c r="AS212" s="149"/>
      <c r="AT212" s="149"/>
      <c r="AU212" s="149"/>
      <c r="AV212" s="149"/>
      <c r="AW212" s="149"/>
      <c r="AX212" s="149"/>
      <c r="AY212" s="149"/>
      <c r="AZ212" s="149"/>
      <c r="BA212" s="149"/>
      <c r="BB212" s="149"/>
      <c r="BC212" s="149"/>
      <c r="BD212" s="149"/>
      <c r="BE212" s="149"/>
      <c r="BF212" s="149"/>
      <c r="BG212" s="149"/>
      <c r="BH212" s="149"/>
      <c r="BI212" s="149"/>
      <c r="BJ212" s="149"/>
      <c r="BK212" s="149"/>
      <c r="BL212" s="149"/>
      <c r="BM212" s="149"/>
      <c r="BN212" s="149"/>
      <c r="BO212" s="149"/>
      <c r="BP212" s="149"/>
      <c r="BQ212" s="149"/>
      <c r="BR212" s="149"/>
      <c r="BS212" s="149"/>
      <c r="BT212" s="149"/>
      <c r="BU212" s="149"/>
      <c r="BV212" s="149"/>
      <c r="BW212" s="149"/>
      <c r="BX212" s="149"/>
      <c r="BY212" s="149"/>
      <c r="BZ212" s="149"/>
      <c r="CA212" s="149"/>
      <c r="CB212" s="149"/>
      <c r="CC212" s="149"/>
      <c r="CD212" s="149"/>
      <c r="CE212" s="149"/>
      <c r="CF212" s="149"/>
      <c r="CG212" s="149"/>
      <c r="CH212" s="149"/>
      <c r="CI212" s="149"/>
      <c r="CJ212" s="149"/>
      <c r="CK212" s="149"/>
      <c r="CL212" s="149"/>
      <c r="CM212" s="149"/>
      <c r="CN212" s="149"/>
      <c r="CO212" s="149"/>
      <c r="CP212" s="149"/>
      <c r="CQ212" s="149"/>
    </row>
    <row r="213" spans="1:95" ht="16.5" customHeight="1">
      <c r="A213" s="269"/>
      <c r="B213" s="269"/>
      <c r="C213" s="269"/>
      <c r="D213" s="269"/>
      <c r="E213" s="269"/>
      <c r="F213" s="269"/>
      <c r="G213" s="149"/>
      <c r="H213" s="271"/>
      <c r="I213" s="271"/>
      <c r="J213" s="149"/>
      <c r="K213" s="149"/>
      <c r="L213" s="149"/>
      <c r="M213" s="149"/>
      <c r="N213" s="149"/>
      <c r="O213" s="149"/>
      <c r="P213" s="149"/>
      <c r="Q213" s="149"/>
      <c r="R213" s="149"/>
      <c r="S213" s="149"/>
      <c r="T213" s="149"/>
      <c r="U213" s="149"/>
      <c r="V213" s="149"/>
      <c r="W213" s="149"/>
      <c r="X213" s="149"/>
      <c r="Y213" s="149"/>
      <c r="Z213" s="149"/>
      <c r="AA213" s="149"/>
      <c r="AB213" s="149"/>
      <c r="AC213" s="149"/>
      <c r="AD213" s="149"/>
      <c r="AE213" s="149"/>
      <c r="AF213" s="149"/>
      <c r="AG213" s="149"/>
      <c r="AH213" s="149"/>
      <c r="AI213" s="149"/>
      <c r="AJ213" s="149"/>
      <c r="AK213" s="149"/>
      <c r="AL213" s="149"/>
      <c r="AM213" s="149"/>
      <c r="AN213" s="149"/>
      <c r="AO213" s="149"/>
      <c r="AP213" s="149"/>
      <c r="AQ213" s="149"/>
      <c r="AR213" s="149"/>
      <c r="AS213" s="149"/>
      <c r="AT213" s="149"/>
      <c r="AU213" s="149"/>
      <c r="AV213" s="149"/>
      <c r="AW213" s="149"/>
      <c r="AX213" s="149"/>
      <c r="AY213" s="149"/>
      <c r="AZ213" s="149"/>
      <c r="BA213" s="149"/>
      <c r="BB213" s="149"/>
      <c r="BC213" s="149"/>
      <c r="BD213" s="149"/>
      <c r="BE213" s="149"/>
      <c r="BF213" s="149"/>
      <c r="BG213" s="149"/>
      <c r="BH213" s="149"/>
      <c r="BI213" s="149"/>
      <c r="BJ213" s="149"/>
      <c r="BK213" s="149"/>
      <c r="BL213" s="149"/>
      <c r="BM213" s="149"/>
      <c r="BN213" s="149"/>
      <c r="BO213" s="149"/>
      <c r="BP213" s="149"/>
      <c r="BQ213" s="149"/>
      <c r="BR213" s="149"/>
      <c r="BS213" s="149"/>
      <c r="BT213" s="149"/>
      <c r="BU213" s="149"/>
      <c r="BV213" s="149"/>
      <c r="BW213" s="149"/>
      <c r="BX213" s="149"/>
      <c r="BY213" s="149"/>
      <c r="BZ213" s="149"/>
      <c r="CA213" s="149"/>
      <c r="CB213" s="149"/>
      <c r="CC213" s="149"/>
      <c r="CD213" s="149"/>
      <c r="CE213" s="149"/>
      <c r="CF213" s="149"/>
      <c r="CG213" s="149"/>
      <c r="CH213" s="149"/>
      <c r="CI213" s="149"/>
      <c r="CJ213" s="149"/>
      <c r="CK213" s="149"/>
      <c r="CL213" s="149"/>
      <c r="CM213" s="149"/>
      <c r="CN213" s="149"/>
      <c r="CO213" s="149"/>
      <c r="CP213" s="149"/>
      <c r="CQ213" s="149"/>
    </row>
    <row r="214" spans="1:95" ht="16.5" customHeight="1">
      <c r="A214" s="269"/>
      <c r="B214" s="269"/>
      <c r="C214" s="269"/>
      <c r="D214" s="269"/>
      <c r="E214" s="269"/>
      <c r="F214" s="269"/>
      <c r="G214" s="149"/>
      <c r="H214" s="271"/>
      <c r="I214" s="271"/>
      <c r="J214" s="149"/>
      <c r="K214" s="149"/>
      <c r="L214" s="149"/>
      <c r="M214" s="149"/>
      <c r="N214" s="149"/>
      <c r="O214" s="149"/>
      <c r="P214" s="149"/>
      <c r="Q214" s="149"/>
      <c r="R214" s="149"/>
      <c r="S214" s="149"/>
      <c r="T214" s="149"/>
      <c r="U214" s="149"/>
      <c r="V214" s="149"/>
      <c r="W214" s="149"/>
      <c r="X214" s="149"/>
      <c r="Y214" s="149"/>
      <c r="Z214" s="149"/>
      <c r="AA214" s="149"/>
      <c r="AB214" s="149"/>
      <c r="AC214" s="149"/>
      <c r="AD214" s="149"/>
      <c r="AE214" s="149"/>
      <c r="AF214" s="149"/>
      <c r="AG214" s="149"/>
      <c r="AH214" s="149"/>
      <c r="AI214" s="149"/>
      <c r="AJ214" s="149"/>
      <c r="AK214" s="149"/>
      <c r="AL214" s="149"/>
      <c r="AM214" s="149"/>
      <c r="AN214" s="149"/>
      <c r="AO214" s="149"/>
      <c r="AP214" s="149"/>
      <c r="AQ214" s="149"/>
      <c r="AR214" s="149"/>
      <c r="AS214" s="149"/>
      <c r="AT214" s="149"/>
      <c r="AU214" s="149"/>
      <c r="AV214" s="149"/>
      <c r="AW214" s="149"/>
      <c r="AX214" s="149"/>
      <c r="AY214" s="149"/>
      <c r="AZ214" s="149"/>
      <c r="BA214" s="149"/>
      <c r="BB214" s="149"/>
      <c r="BC214" s="149"/>
      <c r="BD214" s="149"/>
      <c r="BE214" s="149"/>
      <c r="BF214" s="149"/>
      <c r="BG214" s="149"/>
      <c r="BH214" s="149"/>
      <c r="BI214" s="149"/>
      <c r="BJ214" s="149"/>
      <c r="BK214" s="149"/>
      <c r="BL214" s="149"/>
      <c r="BM214" s="149"/>
      <c r="BN214" s="149"/>
      <c r="BO214" s="149"/>
      <c r="BP214" s="149"/>
      <c r="BQ214" s="149"/>
      <c r="BR214" s="149"/>
      <c r="BS214" s="149"/>
      <c r="BT214" s="149"/>
      <c r="BU214" s="149"/>
      <c r="BV214" s="149"/>
      <c r="BW214" s="149"/>
      <c r="BX214" s="149"/>
      <c r="BY214" s="149"/>
      <c r="BZ214" s="149"/>
      <c r="CA214" s="149"/>
      <c r="CB214" s="149"/>
      <c r="CC214" s="149"/>
      <c r="CD214" s="149"/>
      <c r="CE214" s="149"/>
      <c r="CF214" s="149"/>
      <c r="CG214" s="149"/>
      <c r="CH214" s="149"/>
      <c r="CI214" s="149"/>
      <c r="CJ214" s="149"/>
      <c r="CK214" s="149"/>
      <c r="CL214" s="149"/>
      <c r="CM214" s="149"/>
      <c r="CN214" s="149"/>
      <c r="CO214" s="149"/>
      <c r="CP214" s="149"/>
      <c r="CQ214" s="149"/>
    </row>
    <row r="215" spans="1:95" ht="16.5" customHeight="1">
      <c r="A215" s="269"/>
      <c r="B215" s="269"/>
      <c r="C215" s="269"/>
      <c r="D215" s="269"/>
      <c r="E215" s="269"/>
      <c r="F215" s="269"/>
      <c r="G215" s="149"/>
      <c r="H215" s="271"/>
      <c r="I215" s="271"/>
      <c r="J215" s="149"/>
      <c r="K215" s="149"/>
      <c r="L215" s="149"/>
      <c r="M215" s="149"/>
      <c r="N215" s="149"/>
      <c r="O215" s="149"/>
      <c r="P215" s="149"/>
      <c r="Q215" s="149"/>
      <c r="R215" s="149"/>
      <c r="S215" s="149"/>
      <c r="T215" s="149"/>
      <c r="U215" s="149"/>
      <c r="V215" s="149"/>
      <c r="W215" s="149"/>
      <c r="X215" s="149"/>
      <c r="Y215" s="149"/>
      <c r="Z215" s="149"/>
      <c r="AA215" s="149"/>
      <c r="AB215" s="149"/>
      <c r="AC215" s="149"/>
      <c r="AD215" s="149"/>
      <c r="AE215" s="149"/>
      <c r="AF215" s="149"/>
      <c r="AG215" s="149"/>
      <c r="AH215" s="149"/>
      <c r="AI215" s="149"/>
      <c r="AJ215" s="149"/>
      <c r="AK215" s="149"/>
      <c r="AL215" s="149"/>
      <c r="AM215" s="149"/>
      <c r="AN215" s="149"/>
      <c r="AO215" s="149"/>
      <c r="AP215" s="149"/>
      <c r="AQ215" s="149"/>
      <c r="AR215" s="149"/>
      <c r="AS215" s="149"/>
      <c r="AT215" s="149"/>
      <c r="AU215" s="149"/>
      <c r="AV215" s="149"/>
      <c r="AW215" s="149"/>
      <c r="AX215" s="149"/>
      <c r="AY215" s="149"/>
      <c r="AZ215" s="149"/>
      <c r="BA215" s="149"/>
      <c r="BB215" s="149"/>
      <c r="BC215" s="149"/>
      <c r="BD215" s="149"/>
      <c r="BE215" s="149"/>
      <c r="BF215" s="149"/>
      <c r="BG215" s="149"/>
      <c r="BH215" s="149"/>
      <c r="BI215" s="149"/>
      <c r="BJ215" s="149"/>
      <c r="BK215" s="149"/>
      <c r="BL215" s="149"/>
      <c r="BM215" s="149"/>
      <c r="BN215" s="149"/>
      <c r="BO215" s="149"/>
      <c r="BP215" s="149"/>
      <c r="BQ215" s="149"/>
      <c r="BR215" s="149"/>
      <c r="BS215" s="149"/>
      <c r="BT215" s="149"/>
      <c r="BU215" s="149"/>
      <c r="BV215" s="149"/>
      <c r="BW215" s="149"/>
      <c r="BX215" s="149"/>
      <c r="BY215" s="149"/>
      <c r="BZ215" s="149"/>
      <c r="CA215" s="149"/>
      <c r="CB215" s="149"/>
      <c r="CC215" s="149"/>
      <c r="CD215" s="149"/>
      <c r="CE215" s="149"/>
      <c r="CF215" s="149"/>
      <c r="CG215" s="149"/>
      <c r="CH215" s="149"/>
      <c r="CI215" s="149"/>
      <c r="CJ215" s="149"/>
      <c r="CK215" s="149"/>
      <c r="CL215" s="149"/>
      <c r="CM215" s="149"/>
      <c r="CN215" s="149"/>
      <c r="CO215" s="149"/>
      <c r="CP215" s="149"/>
      <c r="CQ215" s="149"/>
    </row>
    <row r="216" spans="1:95" ht="16.5" customHeight="1">
      <c r="A216" s="269"/>
      <c r="B216" s="269"/>
      <c r="C216" s="269"/>
      <c r="D216" s="269"/>
      <c r="E216" s="269"/>
      <c r="F216" s="269"/>
      <c r="G216" s="149"/>
      <c r="H216" s="271"/>
      <c r="I216" s="271"/>
      <c r="J216" s="149"/>
      <c r="K216" s="149"/>
      <c r="L216" s="149"/>
      <c r="M216" s="149"/>
      <c r="N216" s="149"/>
      <c r="O216" s="149"/>
      <c r="P216" s="149"/>
      <c r="Q216" s="149"/>
      <c r="R216" s="149"/>
      <c r="S216" s="149"/>
      <c r="T216" s="149"/>
      <c r="U216" s="149"/>
      <c r="V216" s="149"/>
      <c r="W216" s="149"/>
      <c r="X216" s="149"/>
      <c r="Y216" s="149"/>
      <c r="Z216" s="149"/>
      <c r="AA216" s="149"/>
      <c r="AB216" s="149"/>
      <c r="AC216" s="149"/>
      <c r="AD216" s="149"/>
      <c r="AE216" s="149"/>
      <c r="AF216" s="149"/>
      <c r="AG216" s="149"/>
      <c r="AH216" s="149"/>
      <c r="AI216" s="149"/>
      <c r="AJ216" s="149"/>
      <c r="AK216" s="149"/>
      <c r="AL216" s="149"/>
      <c r="AM216" s="149"/>
      <c r="AN216" s="149"/>
      <c r="AO216" s="149"/>
      <c r="AP216" s="149"/>
      <c r="AQ216" s="149"/>
      <c r="AR216" s="149"/>
      <c r="AS216" s="149"/>
      <c r="AT216" s="149"/>
      <c r="AU216" s="149"/>
      <c r="AV216" s="149"/>
      <c r="AW216" s="149"/>
      <c r="AX216" s="149"/>
      <c r="AY216" s="149"/>
      <c r="AZ216" s="149"/>
      <c r="BA216" s="149"/>
      <c r="BB216" s="149"/>
      <c r="BC216" s="149"/>
      <c r="BD216" s="149"/>
      <c r="BE216" s="149"/>
      <c r="BF216" s="149"/>
      <c r="BG216" s="149"/>
      <c r="BH216" s="149"/>
      <c r="BI216" s="149"/>
      <c r="BJ216" s="149"/>
      <c r="BK216" s="149"/>
      <c r="BL216" s="149"/>
      <c r="BM216" s="149"/>
      <c r="BN216" s="149"/>
      <c r="BO216" s="149"/>
      <c r="BP216" s="149"/>
      <c r="BQ216" s="149"/>
      <c r="BR216" s="149"/>
      <c r="BS216" s="149"/>
      <c r="BT216" s="149"/>
      <c r="BU216" s="149"/>
      <c r="BV216" s="149"/>
      <c r="BW216" s="149"/>
      <c r="BX216" s="149"/>
      <c r="BY216" s="149"/>
      <c r="BZ216" s="149"/>
      <c r="CA216" s="149"/>
      <c r="CB216" s="149"/>
      <c r="CC216" s="149"/>
      <c r="CD216" s="149"/>
      <c r="CE216" s="149"/>
      <c r="CF216" s="149"/>
      <c r="CG216" s="149"/>
      <c r="CH216" s="149"/>
      <c r="CI216" s="149"/>
      <c r="CJ216" s="149"/>
      <c r="CK216" s="149"/>
      <c r="CL216" s="149"/>
      <c r="CM216" s="149"/>
      <c r="CN216" s="149"/>
      <c r="CO216" s="149"/>
      <c r="CP216" s="149"/>
      <c r="CQ216" s="149"/>
    </row>
    <row r="217" spans="1:95" ht="16.5" customHeight="1">
      <c r="A217" s="269"/>
      <c r="B217" s="269"/>
      <c r="C217" s="269"/>
      <c r="D217" s="269"/>
      <c r="E217" s="269"/>
      <c r="F217" s="269"/>
      <c r="G217" s="149"/>
      <c r="H217" s="271"/>
      <c r="I217" s="271"/>
      <c r="J217" s="149"/>
      <c r="K217" s="149"/>
      <c r="L217" s="149"/>
      <c r="M217" s="149"/>
      <c r="N217" s="149"/>
      <c r="O217" s="149"/>
      <c r="P217" s="149"/>
      <c r="Q217" s="149"/>
      <c r="R217" s="149"/>
      <c r="S217" s="149"/>
      <c r="T217" s="149"/>
      <c r="U217" s="149"/>
      <c r="V217" s="149"/>
      <c r="W217" s="149"/>
      <c r="X217" s="149"/>
      <c r="Y217" s="149"/>
      <c r="Z217" s="149"/>
      <c r="AA217" s="149"/>
      <c r="AB217" s="149"/>
      <c r="AC217" s="149"/>
      <c r="AD217" s="149"/>
      <c r="AE217" s="149"/>
      <c r="AF217" s="149"/>
      <c r="AG217" s="149"/>
      <c r="AH217" s="149"/>
      <c r="AI217" s="149"/>
      <c r="AJ217" s="149"/>
      <c r="AK217" s="149"/>
      <c r="AL217" s="149"/>
      <c r="AM217" s="149"/>
      <c r="AN217" s="149"/>
      <c r="AO217" s="149"/>
      <c r="AP217" s="149"/>
      <c r="AQ217" s="149"/>
      <c r="AR217" s="149"/>
      <c r="AS217" s="149"/>
      <c r="AT217" s="149"/>
      <c r="AU217" s="149"/>
      <c r="AV217" s="149"/>
      <c r="AW217" s="149"/>
      <c r="AX217" s="149"/>
      <c r="AY217" s="149"/>
      <c r="AZ217" s="149"/>
      <c r="BA217" s="149"/>
      <c r="BB217" s="149"/>
      <c r="BC217" s="149"/>
      <c r="BD217" s="149"/>
      <c r="BE217" s="149"/>
      <c r="BF217" s="149"/>
      <c r="BG217" s="149"/>
      <c r="BH217" s="149"/>
      <c r="BI217" s="149"/>
      <c r="BJ217" s="149"/>
      <c r="BK217" s="149"/>
      <c r="BL217" s="149"/>
      <c r="BM217" s="149"/>
      <c r="BN217" s="149"/>
      <c r="BO217" s="149"/>
      <c r="BP217" s="149"/>
      <c r="BQ217" s="149"/>
      <c r="BR217" s="149"/>
      <c r="BS217" s="149"/>
      <c r="BT217" s="149"/>
      <c r="BU217" s="149"/>
      <c r="BV217" s="149"/>
      <c r="BW217" s="149"/>
      <c r="BX217" s="149"/>
      <c r="BY217" s="149"/>
      <c r="BZ217" s="149"/>
      <c r="CA217" s="149"/>
      <c r="CB217" s="149"/>
      <c r="CC217" s="149"/>
      <c r="CD217" s="149"/>
      <c r="CE217" s="149"/>
      <c r="CF217" s="149"/>
      <c r="CG217" s="149"/>
      <c r="CH217" s="149"/>
      <c r="CI217" s="149"/>
      <c r="CJ217" s="149"/>
      <c r="CK217" s="149"/>
      <c r="CL217" s="149"/>
      <c r="CM217" s="149"/>
      <c r="CN217" s="149"/>
      <c r="CO217" s="149"/>
      <c r="CP217" s="149"/>
      <c r="CQ217" s="149"/>
    </row>
    <row r="218" spans="1:95" ht="16.5" customHeight="1">
      <c r="A218" s="269"/>
      <c r="B218" s="269"/>
      <c r="C218" s="269"/>
      <c r="D218" s="269"/>
      <c r="E218" s="269"/>
      <c r="F218" s="269"/>
      <c r="G218" s="149"/>
      <c r="H218" s="271"/>
      <c r="I218" s="271"/>
      <c r="J218" s="149"/>
      <c r="K218" s="149"/>
      <c r="L218" s="149"/>
      <c r="M218" s="149"/>
      <c r="N218" s="149"/>
      <c r="O218" s="149"/>
      <c r="P218" s="149"/>
      <c r="Q218" s="149"/>
      <c r="R218" s="149"/>
      <c r="S218" s="149"/>
      <c r="T218" s="149"/>
      <c r="U218" s="149"/>
      <c r="V218" s="149"/>
      <c r="W218" s="149"/>
      <c r="X218" s="149"/>
      <c r="Y218" s="149"/>
      <c r="Z218" s="149"/>
      <c r="AA218" s="149"/>
      <c r="AB218" s="149"/>
      <c r="AC218" s="149"/>
      <c r="AD218" s="149"/>
      <c r="AE218" s="149"/>
      <c r="AF218" s="149"/>
      <c r="AG218" s="149"/>
      <c r="AH218" s="149"/>
      <c r="AI218" s="149"/>
      <c r="AJ218" s="149"/>
      <c r="AK218" s="149"/>
      <c r="AL218" s="149"/>
      <c r="AM218" s="149"/>
      <c r="AN218" s="149"/>
      <c r="AO218" s="149"/>
      <c r="AP218" s="149"/>
      <c r="AQ218" s="149"/>
      <c r="AR218" s="149"/>
      <c r="AS218" s="149"/>
      <c r="AT218" s="149"/>
      <c r="AU218" s="149"/>
      <c r="AV218" s="149"/>
      <c r="AW218" s="149"/>
      <c r="AX218" s="149"/>
      <c r="AY218" s="149"/>
      <c r="AZ218" s="149"/>
      <c r="BA218" s="149"/>
      <c r="BB218" s="149"/>
      <c r="BC218" s="149"/>
      <c r="BD218" s="149"/>
      <c r="BE218" s="149"/>
      <c r="BF218" s="149"/>
      <c r="BG218" s="149"/>
      <c r="BH218" s="149"/>
      <c r="BI218" s="149"/>
      <c r="BJ218" s="149"/>
      <c r="BK218" s="149"/>
      <c r="BL218" s="149"/>
      <c r="BM218" s="149"/>
      <c r="BN218" s="149"/>
      <c r="BO218" s="149"/>
      <c r="BP218" s="149"/>
      <c r="BQ218" s="149"/>
      <c r="BR218" s="149"/>
      <c r="BS218" s="149"/>
      <c r="BT218" s="149"/>
      <c r="BU218" s="149"/>
      <c r="BV218" s="149"/>
      <c r="BW218" s="149"/>
      <c r="BX218" s="149"/>
      <c r="BY218" s="149"/>
      <c r="BZ218" s="149"/>
      <c r="CA218" s="149"/>
      <c r="CB218" s="149"/>
      <c r="CC218" s="149"/>
      <c r="CD218" s="149"/>
      <c r="CE218" s="149"/>
      <c r="CF218" s="149"/>
      <c r="CG218" s="149"/>
      <c r="CH218" s="149"/>
      <c r="CI218" s="149"/>
      <c r="CJ218" s="149"/>
      <c r="CK218" s="149"/>
      <c r="CL218" s="149"/>
      <c r="CM218" s="149"/>
      <c r="CN218" s="149"/>
      <c r="CO218" s="149"/>
      <c r="CP218" s="149"/>
      <c r="CQ218" s="149"/>
    </row>
    <row r="219" spans="1:95" ht="16.5" customHeight="1">
      <c r="A219" s="269"/>
      <c r="B219" s="269"/>
      <c r="C219" s="269"/>
      <c r="D219" s="269"/>
      <c r="E219" s="269"/>
      <c r="F219" s="269"/>
      <c r="G219" s="149"/>
      <c r="H219" s="271"/>
      <c r="I219" s="271"/>
      <c r="J219" s="149"/>
      <c r="K219" s="149"/>
      <c r="L219" s="149"/>
      <c r="M219" s="149"/>
      <c r="N219" s="149"/>
      <c r="O219" s="149"/>
      <c r="P219" s="149"/>
      <c r="Q219" s="149"/>
      <c r="R219" s="149"/>
      <c r="S219" s="149"/>
      <c r="T219" s="149"/>
      <c r="U219" s="149"/>
      <c r="V219" s="149"/>
      <c r="W219" s="149"/>
      <c r="X219" s="149"/>
      <c r="Y219" s="149"/>
      <c r="Z219" s="149"/>
      <c r="AA219" s="149"/>
      <c r="AB219" s="149"/>
      <c r="AC219" s="149"/>
      <c r="AD219" s="149"/>
      <c r="AE219" s="149"/>
      <c r="AF219" s="149"/>
      <c r="AG219" s="149"/>
      <c r="AH219" s="149"/>
      <c r="AI219" s="149"/>
      <c r="AJ219" s="149"/>
      <c r="AK219" s="149"/>
      <c r="AL219" s="149"/>
      <c r="AM219" s="149"/>
      <c r="AN219" s="149"/>
      <c r="AO219" s="149"/>
      <c r="AP219" s="149"/>
      <c r="AQ219" s="149"/>
      <c r="AR219" s="149"/>
      <c r="AS219" s="149"/>
      <c r="AT219" s="149"/>
      <c r="AU219" s="149"/>
      <c r="AV219" s="149"/>
      <c r="AW219" s="149"/>
      <c r="AX219" s="149"/>
      <c r="AY219" s="149"/>
      <c r="AZ219" s="149"/>
      <c r="BA219" s="149"/>
      <c r="BB219" s="149"/>
      <c r="BC219" s="149"/>
      <c r="BD219" s="149"/>
      <c r="BE219" s="149"/>
      <c r="BF219" s="149"/>
      <c r="BG219" s="149"/>
      <c r="BH219" s="149"/>
      <c r="BI219" s="149"/>
      <c r="BJ219" s="149"/>
      <c r="BK219" s="149"/>
      <c r="BL219" s="149"/>
      <c r="BM219" s="149"/>
      <c r="BN219" s="149"/>
      <c r="BO219" s="149"/>
      <c r="BP219" s="149"/>
      <c r="BQ219" s="149"/>
      <c r="BR219" s="149"/>
      <c r="BS219" s="149"/>
      <c r="BT219" s="149"/>
      <c r="BU219" s="149"/>
      <c r="BV219" s="149"/>
      <c r="BW219" s="149"/>
      <c r="BX219" s="149"/>
      <c r="BY219" s="149"/>
      <c r="BZ219" s="149"/>
      <c r="CA219" s="149"/>
      <c r="CB219" s="149"/>
      <c r="CC219" s="149"/>
      <c r="CD219" s="149"/>
      <c r="CE219" s="149"/>
      <c r="CF219" s="149"/>
      <c r="CG219" s="149"/>
      <c r="CH219" s="149"/>
      <c r="CI219" s="149"/>
      <c r="CJ219" s="149"/>
      <c r="CK219" s="149"/>
      <c r="CL219" s="149"/>
      <c r="CM219" s="149"/>
      <c r="CN219" s="149"/>
      <c r="CO219" s="149"/>
      <c r="CP219" s="149"/>
      <c r="CQ219" s="149"/>
    </row>
    <row r="220" spans="1:95" ht="16.5" customHeight="1">
      <c r="A220" s="269"/>
      <c r="B220" s="269"/>
      <c r="C220" s="269"/>
      <c r="D220" s="269"/>
      <c r="E220" s="269"/>
      <c r="F220" s="269"/>
      <c r="G220" s="149"/>
      <c r="H220" s="271"/>
      <c r="I220" s="271"/>
      <c r="J220" s="149"/>
      <c r="K220" s="149"/>
      <c r="L220" s="149"/>
      <c r="M220" s="149"/>
      <c r="N220" s="149"/>
      <c r="O220" s="149"/>
      <c r="P220" s="149"/>
      <c r="Q220" s="149"/>
      <c r="R220" s="149"/>
      <c r="S220" s="149"/>
      <c r="T220" s="149"/>
      <c r="U220" s="149"/>
      <c r="V220" s="149"/>
      <c r="W220" s="149"/>
      <c r="X220" s="149"/>
      <c r="Y220" s="149"/>
      <c r="Z220" s="149"/>
      <c r="AA220" s="149"/>
      <c r="AB220" s="149"/>
      <c r="AC220" s="149"/>
      <c r="AD220" s="149"/>
      <c r="AE220" s="149"/>
      <c r="AF220" s="149"/>
      <c r="AG220" s="149"/>
      <c r="AH220" s="149"/>
      <c r="AI220" s="149"/>
      <c r="AJ220" s="149"/>
      <c r="AK220" s="149"/>
      <c r="AL220" s="149"/>
      <c r="AM220" s="149"/>
      <c r="AN220" s="149"/>
      <c r="AO220" s="149"/>
      <c r="AP220" s="149"/>
      <c r="AQ220" s="149"/>
      <c r="AR220" s="149"/>
      <c r="AS220" s="149"/>
      <c r="AT220" s="149"/>
      <c r="AU220" s="149"/>
      <c r="AV220" s="149"/>
      <c r="AW220" s="149"/>
      <c r="AX220" s="149"/>
      <c r="AY220" s="149"/>
      <c r="AZ220" s="149"/>
      <c r="BA220" s="149"/>
      <c r="BB220" s="149"/>
      <c r="BC220" s="149"/>
      <c r="BD220" s="149"/>
      <c r="BE220" s="149"/>
      <c r="BF220" s="149"/>
      <c r="BG220" s="149"/>
      <c r="BH220" s="149"/>
      <c r="BI220" s="149"/>
      <c r="BJ220" s="149"/>
      <c r="BK220" s="149"/>
      <c r="BL220" s="149"/>
      <c r="BM220" s="149"/>
      <c r="BN220" s="149"/>
      <c r="BO220" s="149"/>
      <c r="BP220" s="149"/>
      <c r="BQ220" s="149"/>
      <c r="BR220" s="149"/>
      <c r="BS220" s="149"/>
      <c r="BT220" s="149"/>
      <c r="BU220" s="149"/>
      <c r="BV220" s="149"/>
      <c r="BW220" s="149"/>
      <c r="BX220" s="149"/>
      <c r="BY220" s="149"/>
      <c r="BZ220" s="149"/>
      <c r="CA220" s="149"/>
      <c r="CB220" s="149"/>
      <c r="CC220" s="149"/>
      <c r="CD220" s="149"/>
      <c r="CE220" s="149"/>
      <c r="CF220" s="149"/>
      <c r="CG220" s="149"/>
      <c r="CH220" s="149"/>
      <c r="CI220" s="149"/>
      <c r="CJ220" s="149"/>
      <c r="CK220" s="149"/>
      <c r="CL220" s="149"/>
      <c r="CM220" s="149"/>
      <c r="CN220" s="149"/>
      <c r="CO220" s="149"/>
      <c r="CP220" s="149"/>
      <c r="CQ220" s="149"/>
    </row>
    <row r="221" spans="1:95" ht="16.5" customHeight="1">
      <c r="A221" s="269"/>
      <c r="B221" s="269"/>
      <c r="C221" s="269"/>
      <c r="D221" s="269"/>
      <c r="E221" s="269"/>
      <c r="F221" s="269"/>
      <c r="G221" s="149"/>
      <c r="H221" s="271"/>
      <c r="I221" s="271"/>
      <c r="J221" s="149"/>
      <c r="K221" s="149"/>
      <c r="L221" s="149"/>
      <c r="M221" s="149"/>
      <c r="N221" s="149"/>
      <c r="O221" s="149"/>
      <c r="P221" s="149"/>
      <c r="Q221" s="149"/>
      <c r="R221" s="149"/>
      <c r="S221" s="149"/>
      <c r="T221" s="149"/>
      <c r="U221" s="149"/>
      <c r="V221" s="149"/>
      <c r="W221" s="149"/>
      <c r="X221" s="149"/>
      <c r="Y221" s="149"/>
      <c r="Z221" s="149"/>
      <c r="AA221" s="149"/>
      <c r="AB221" s="149"/>
      <c r="AC221" s="149"/>
      <c r="AD221" s="149"/>
      <c r="AE221" s="149"/>
      <c r="AF221" s="149"/>
      <c r="AG221" s="149"/>
      <c r="AH221" s="149"/>
      <c r="AI221" s="149"/>
      <c r="AJ221" s="149"/>
      <c r="AK221" s="149"/>
      <c r="AL221" s="149"/>
      <c r="AM221" s="149"/>
      <c r="AN221" s="149"/>
      <c r="AO221" s="149"/>
      <c r="AP221" s="149"/>
      <c r="AQ221" s="149"/>
      <c r="AR221" s="149"/>
      <c r="AS221" s="149"/>
      <c r="AT221" s="149"/>
      <c r="AU221" s="149"/>
      <c r="AV221" s="149"/>
      <c r="AW221" s="149"/>
      <c r="AX221" s="149"/>
      <c r="AY221" s="149"/>
      <c r="AZ221" s="149"/>
      <c r="BA221" s="149"/>
      <c r="BB221" s="149"/>
      <c r="BC221" s="149"/>
      <c r="BD221" s="149"/>
      <c r="BE221" s="149"/>
      <c r="BF221" s="149"/>
      <c r="BG221" s="149"/>
      <c r="BH221" s="149"/>
      <c r="BI221" s="149"/>
      <c r="BJ221" s="149"/>
      <c r="BK221" s="149"/>
      <c r="BL221" s="149"/>
      <c r="BM221" s="149"/>
      <c r="BN221" s="149"/>
      <c r="BO221" s="149"/>
      <c r="BP221" s="149"/>
      <c r="BQ221" s="149"/>
      <c r="BR221" s="149"/>
      <c r="BS221" s="149"/>
      <c r="BT221" s="149"/>
      <c r="BU221" s="149"/>
      <c r="BV221" s="149"/>
      <c r="BW221" s="149"/>
      <c r="BX221" s="149"/>
      <c r="BY221" s="149"/>
      <c r="BZ221" s="149"/>
      <c r="CA221" s="149"/>
      <c r="CB221" s="149"/>
      <c r="CC221" s="149"/>
      <c r="CD221" s="149"/>
      <c r="CE221" s="149"/>
      <c r="CF221" s="149"/>
      <c r="CG221" s="149"/>
      <c r="CH221" s="149"/>
      <c r="CI221" s="149"/>
      <c r="CJ221" s="149"/>
      <c r="CK221" s="149"/>
      <c r="CL221" s="149"/>
      <c r="CM221" s="149"/>
      <c r="CN221" s="149"/>
      <c r="CO221" s="149"/>
      <c r="CP221" s="149"/>
      <c r="CQ221" s="149"/>
    </row>
    <row r="222" spans="1:95" ht="16.5" customHeight="1">
      <c r="A222" s="269"/>
      <c r="B222" s="269"/>
      <c r="C222" s="269"/>
      <c r="D222" s="269"/>
      <c r="E222" s="269"/>
      <c r="F222" s="269"/>
      <c r="G222" s="149"/>
      <c r="H222" s="271"/>
      <c r="I222" s="271"/>
      <c r="J222" s="149"/>
      <c r="K222" s="149"/>
      <c r="L222" s="149"/>
      <c r="M222" s="149"/>
      <c r="N222" s="149"/>
      <c r="O222" s="149"/>
      <c r="P222" s="149"/>
      <c r="Q222" s="149"/>
      <c r="R222" s="149"/>
      <c r="S222" s="149"/>
      <c r="T222" s="149"/>
      <c r="U222" s="149"/>
      <c r="V222" s="149"/>
      <c r="W222" s="149"/>
      <c r="X222" s="149"/>
      <c r="Y222" s="149"/>
      <c r="Z222" s="149"/>
      <c r="AA222" s="149"/>
      <c r="AB222" s="149"/>
      <c r="AC222" s="149"/>
      <c r="AD222" s="149"/>
      <c r="AE222" s="149"/>
      <c r="AF222" s="149"/>
      <c r="AG222" s="149"/>
      <c r="AH222" s="149"/>
      <c r="AI222" s="149"/>
      <c r="AJ222" s="149"/>
      <c r="AK222" s="149"/>
      <c r="AL222" s="149"/>
      <c r="AM222" s="149"/>
      <c r="AN222" s="149"/>
      <c r="AO222" s="149"/>
      <c r="AP222" s="149"/>
      <c r="AQ222" s="149"/>
      <c r="AR222" s="149"/>
      <c r="AS222" s="149"/>
      <c r="AT222" s="149"/>
      <c r="AU222" s="149"/>
      <c r="AV222" s="149"/>
      <c r="AW222" s="149"/>
      <c r="AX222" s="149"/>
      <c r="AY222" s="149"/>
      <c r="AZ222" s="149"/>
      <c r="BA222" s="149"/>
      <c r="BB222" s="149"/>
      <c r="BC222" s="149"/>
      <c r="BD222" s="149"/>
      <c r="BE222" s="149"/>
      <c r="BF222" s="149"/>
      <c r="BG222" s="149"/>
      <c r="BH222" s="149"/>
      <c r="BI222" s="149"/>
      <c r="BJ222" s="149"/>
      <c r="BK222" s="149"/>
      <c r="BL222" s="149"/>
      <c r="BM222" s="149"/>
      <c r="BN222" s="149"/>
      <c r="BO222" s="149"/>
      <c r="BP222" s="149"/>
      <c r="BQ222" s="149"/>
      <c r="BR222" s="149"/>
      <c r="BS222" s="149"/>
      <c r="BT222" s="149"/>
      <c r="BU222" s="149"/>
      <c r="BV222" s="149"/>
      <c r="BW222" s="149"/>
      <c r="BX222" s="149"/>
      <c r="BY222" s="149"/>
      <c r="BZ222" s="149"/>
      <c r="CA222" s="149"/>
      <c r="CB222" s="149"/>
      <c r="CC222" s="149"/>
      <c r="CD222" s="149"/>
      <c r="CE222" s="149"/>
      <c r="CF222" s="149"/>
      <c r="CG222" s="149"/>
      <c r="CH222" s="149"/>
      <c r="CI222" s="149"/>
      <c r="CJ222" s="149"/>
      <c r="CK222" s="149"/>
      <c r="CL222" s="149"/>
      <c r="CM222" s="149"/>
      <c r="CN222" s="149"/>
      <c r="CO222" s="149"/>
      <c r="CP222" s="149"/>
      <c r="CQ222" s="149"/>
    </row>
    <row r="223" spans="1:95" ht="16.5" customHeight="1">
      <c r="A223" s="269"/>
      <c r="B223" s="269"/>
      <c r="C223" s="269"/>
      <c r="D223" s="269"/>
      <c r="E223" s="269"/>
      <c r="F223" s="269"/>
      <c r="G223" s="149"/>
      <c r="H223" s="271"/>
      <c r="I223" s="271"/>
      <c r="J223" s="149"/>
      <c r="K223" s="149"/>
      <c r="L223" s="149"/>
      <c r="M223" s="149"/>
      <c r="N223" s="149"/>
      <c r="O223" s="149"/>
      <c r="P223" s="149"/>
      <c r="Q223" s="149"/>
      <c r="R223" s="149"/>
      <c r="S223" s="149"/>
      <c r="T223" s="149"/>
      <c r="U223" s="149"/>
      <c r="V223" s="149"/>
      <c r="W223" s="149"/>
      <c r="X223" s="149"/>
      <c r="Y223" s="149"/>
      <c r="Z223" s="149"/>
      <c r="AA223" s="149"/>
      <c r="AB223" s="149"/>
      <c r="AC223" s="149"/>
      <c r="AD223" s="149"/>
      <c r="AE223" s="149"/>
      <c r="AF223" s="149"/>
      <c r="AG223" s="149"/>
      <c r="AH223" s="149"/>
      <c r="AI223" s="149"/>
      <c r="AJ223" s="149"/>
      <c r="AK223" s="149"/>
      <c r="AL223" s="149"/>
      <c r="AM223" s="149"/>
      <c r="AN223" s="149"/>
      <c r="AO223" s="149"/>
      <c r="AP223" s="149"/>
      <c r="AQ223" s="149"/>
      <c r="AR223" s="149"/>
      <c r="AS223" s="149"/>
      <c r="AT223" s="149"/>
      <c r="AU223" s="149"/>
      <c r="AV223" s="149"/>
      <c r="AW223" s="149"/>
      <c r="AX223" s="149"/>
      <c r="AY223" s="149"/>
      <c r="AZ223" s="149"/>
      <c r="BA223" s="149"/>
      <c r="BB223" s="149"/>
      <c r="BC223" s="149"/>
      <c r="BD223" s="149"/>
      <c r="BE223" s="149"/>
      <c r="BF223" s="149"/>
      <c r="BG223" s="149"/>
      <c r="BH223" s="149"/>
      <c r="BI223" s="149"/>
      <c r="BJ223" s="149"/>
      <c r="BK223" s="149"/>
      <c r="BL223" s="149"/>
      <c r="BM223" s="149"/>
      <c r="BN223" s="149"/>
      <c r="BO223" s="149"/>
      <c r="BP223" s="149"/>
      <c r="BQ223" s="149"/>
      <c r="BR223" s="149"/>
      <c r="BS223" s="149"/>
      <c r="BT223" s="149"/>
      <c r="BU223" s="149"/>
      <c r="BV223" s="149"/>
      <c r="BW223" s="149"/>
      <c r="BX223" s="149"/>
      <c r="BY223" s="149"/>
      <c r="BZ223" s="149"/>
      <c r="CA223" s="149"/>
      <c r="CB223" s="149"/>
      <c r="CC223" s="149"/>
      <c r="CD223" s="149"/>
      <c r="CE223" s="149"/>
      <c r="CF223" s="149"/>
      <c r="CG223" s="149"/>
      <c r="CH223" s="149"/>
      <c r="CI223" s="149"/>
      <c r="CJ223" s="149"/>
      <c r="CK223" s="149"/>
      <c r="CL223" s="149"/>
      <c r="CM223" s="149"/>
      <c r="CN223" s="149"/>
      <c r="CO223" s="149"/>
      <c r="CP223" s="149"/>
      <c r="CQ223" s="149"/>
    </row>
    <row r="224" spans="1:95" ht="16.5" customHeight="1">
      <c r="A224" s="269"/>
      <c r="B224" s="269"/>
      <c r="C224" s="269"/>
      <c r="D224" s="269"/>
      <c r="E224" s="269"/>
      <c r="F224" s="269"/>
      <c r="G224" s="149"/>
      <c r="H224" s="271"/>
      <c r="I224" s="271"/>
      <c r="J224" s="149"/>
      <c r="K224" s="149"/>
      <c r="L224" s="149"/>
      <c r="M224" s="149"/>
      <c r="N224" s="149"/>
      <c r="O224" s="149"/>
      <c r="P224" s="149"/>
      <c r="Q224" s="149"/>
      <c r="R224" s="149"/>
      <c r="S224" s="149"/>
      <c r="T224" s="149"/>
      <c r="U224" s="149"/>
      <c r="V224" s="149"/>
      <c r="W224" s="149"/>
      <c r="X224" s="149"/>
      <c r="Y224" s="149"/>
      <c r="Z224" s="149"/>
      <c r="AA224" s="149"/>
      <c r="AB224" s="149"/>
      <c r="AC224" s="149"/>
      <c r="AD224" s="149"/>
      <c r="AE224" s="149"/>
      <c r="AF224" s="149"/>
      <c r="AG224" s="149"/>
      <c r="AH224" s="149"/>
      <c r="AI224" s="149"/>
      <c r="AJ224" s="149"/>
      <c r="AK224" s="149"/>
      <c r="AL224" s="149"/>
      <c r="AM224" s="149"/>
      <c r="AN224" s="149"/>
      <c r="AO224" s="149"/>
      <c r="AP224" s="149"/>
      <c r="AQ224" s="149"/>
      <c r="AR224" s="149"/>
      <c r="AS224" s="149"/>
      <c r="AT224" s="149"/>
      <c r="AU224" s="149"/>
      <c r="AV224" s="149"/>
      <c r="AW224" s="149"/>
      <c r="AX224" s="149"/>
      <c r="AY224" s="149"/>
      <c r="AZ224" s="149"/>
      <c r="BA224" s="149"/>
      <c r="BB224" s="149"/>
      <c r="BC224" s="149"/>
      <c r="BD224" s="149"/>
      <c r="BE224" s="149"/>
      <c r="BF224" s="149"/>
      <c r="BG224" s="149"/>
      <c r="BH224" s="149"/>
      <c r="BI224" s="149"/>
      <c r="BJ224" s="149"/>
      <c r="BK224" s="149"/>
      <c r="BL224" s="149"/>
      <c r="BM224" s="149"/>
      <c r="BN224" s="149"/>
      <c r="BO224" s="149"/>
      <c r="BP224" s="149"/>
      <c r="BQ224" s="149"/>
      <c r="BR224" s="149"/>
      <c r="BS224" s="149"/>
      <c r="BT224" s="149"/>
      <c r="BU224" s="149"/>
      <c r="BV224" s="149"/>
      <c r="BW224" s="149"/>
      <c r="BX224" s="149"/>
      <c r="BY224" s="149"/>
      <c r="BZ224" s="149"/>
      <c r="CA224" s="149"/>
      <c r="CB224" s="149"/>
      <c r="CC224" s="149"/>
      <c r="CD224" s="149"/>
      <c r="CE224" s="149"/>
      <c r="CF224" s="149"/>
      <c r="CG224" s="149"/>
      <c r="CH224" s="149"/>
      <c r="CI224" s="149"/>
      <c r="CJ224" s="149"/>
      <c r="CK224" s="149"/>
      <c r="CL224" s="149"/>
      <c r="CM224" s="149"/>
      <c r="CN224" s="149"/>
      <c r="CO224" s="149"/>
      <c r="CP224" s="149"/>
      <c r="CQ224" s="149"/>
    </row>
    <row r="225" spans="1:95" ht="16.5" customHeight="1">
      <c r="A225" s="269"/>
      <c r="B225" s="269"/>
      <c r="C225" s="269"/>
      <c r="D225" s="269"/>
      <c r="E225" s="269"/>
      <c r="F225" s="269"/>
      <c r="G225" s="149"/>
      <c r="H225" s="271"/>
      <c r="I225" s="271"/>
      <c r="J225" s="149"/>
      <c r="K225" s="149"/>
      <c r="L225" s="149"/>
      <c r="M225" s="149"/>
      <c r="N225" s="149"/>
      <c r="O225" s="149"/>
      <c r="P225" s="149"/>
      <c r="Q225" s="149"/>
      <c r="R225" s="149"/>
      <c r="S225" s="149"/>
      <c r="T225" s="149"/>
      <c r="U225" s="149"/>
      <c r="V225" s="149"/>
      <c r="W225" s="149"/>
      <c r="X225" s="149"/>
      <c r="Y225" s="149"/>
      <c r="Z225" s="149"/>
      <c r="AA225" s="149"/>
      <c r="AB225" s="149"/>
      <c r="AC225" s="149"/>
      <c r="AD225" s="149"/>
      <c r="AE225" s="149"/>
      <c r="AF225" s="149"/>
      <c r="AG225" s="149"/>
      <c r="AH225" s="149"/>
      <c r="AI225" s="149"/>
      <c r="AJ225" s="149"/>
      <c r="AK225" s="149"/>
      <c r="AL225" s="149"/>
      <c r="AM225" s="149"/>
      <c r="AN225" s="149"/>
      <c r="AO225" s="149"/>
      <c r="AP225" s="149"/>
      <c r="AQ225" s="149"/>
      <c r="AR225" s="149"/>
      <c r="AS225" s="149"/>
      <c r="AT225" s="149"/>
      <c r="AU225" s="149"/>
      <c r="AV225" s="149"/>
      <c r="AW225" s="149"/>
      <c r="AX225" s="149"/>
      <c r="AY225" s="149"/>
      <c r="AZ225" s="149"/>
      <c r="BA225" s="149"/>
      <c r="BB225" s="149"/>
      <c r="BC225" s="149"/>
      <c r="BD225" s="149"/>
      <c r="BE225" s="149"/>
      <c r="BF225" s="149"/>
      <c r="BG225" s="149"/>
      <c r="BH225" s="149"/>
      <c r="BI225" s="149"/>
      <c r="BJ225" s="149"/>
      <c r="BK225" s="149"/>
      <c r="BL225" s="149"/>
      <c r="BM225" s="149"/>
      <c r="BN225" s="149"/>
      <c r="BO225" s="149"/>
      <c r="BP225" s="149"/>
      <c r="BQ225" s="149"/>
      <c r="BR225" s="149"/>
      <c r="BS225" s="149"/>
      <c r="BT225" s="149"/>
      <c r="BU225" s="149"/>
      <c r="BV225" s="149"/>
      <c r="BW225" s="149"/>
      <c r="BX225" s="149"/>
      <c r="BY225" s="149"/>
      <c r="BZ225" s="149"/>
      <c r="CA225" s="149"/>
      <c r="CB225" s="149"/>
      <c r="CC225" s="149"/>
      <c r="CD225" s="149"/>
      <c r="CE225" s="149"/>
      <c r="CF225" s="149"/>
      <c r="CG225" s="149"/>
      <c r="CH225" s="149"/>
      <c r="CI225" s="149"/>
      <c r="CJ225" s="149"/>
      <c r="CK225" s="149"/>
      <c r="CL225" s="149"/>
      <c r="CM225" s="149"/>
      <c r="CN225" s="149"/>
      <c r="CO225" s="149"/>
      <c r="CP225" s="149"/>
      <c r="CQ225" s="149"/>
    </row>
    <row r="226" spans="1:95" ht="16.5" customHeight="1">
      <c r="A226" s="269"/>
      <c r="B226" s="269"/>
      <c r="C226" s="269"/>
      <c r="D226" s="269"/>
      <c r="E226" s="269"/>
      <c r="F226" s="269"/>
      <c r="G226" s="149"/>
      <c r="H226" s="271"/>
      <c r="I226" s="271"/>
      <c r="J226" s="149"/>
      <c r="K226" s="149"/>
      <c r="L226" s="149"/>
      <c r="M226" s="149"/>
      <c r="N226" s="149"/>
      <c r="O226" s="149"/>
      <c r="P226" s="149"/>
      <c r="Q226" s="149"/>
      <c r="R226" s="149"/>
      <c r="S226" s="149"/>
      <c r="T226" s="149"/>
      <c r="U226" s="149"/>
      <c r="V226" s="149"/>
      <c r="W226" s="149"/>
      <c r="X226" s="149"/>
      <c r="Y226" s="149"/>
      <c r="Z226" s="149"/>
      <c r="AA226" s="149"/>
      <c r="AB226" s="149"/>
      <c r="AC226" s="149"/>
      <c r="AD226" s="149"/>
      <c r="AE226" s="149"/>
      <c r="AF226" s="149"/>
      <c r="AG226" s="149"/>
      <c r="AH226" s="149"/>
      <c r="AI226" s="149"/>
      <c r="AJ226" s="149"/>
      <c r="AK226" s="149"/>
      <c r="AL226" s="149"/>
      <c r="AM226" s="149"/>
      <c r="AN226" s="149"/>
      <c r="AO226" s="149"/>
      <c r="AP226" s="149"/>
      <c r="AQ226" s="149"/>
      <c r="AR226" s="149"/>
      <c r="AS226" s="149"/>
      <c r="AT226" s="149"/>
      <c r="AU226" s="149"/>
      <c r="AV226" s="149"/>
      <c r="AW226" s="149"/>
      <c r="AX226" s="149"/>
      <c r="AY226" s="149"/>
      <c r="AZ226" s="149"/>
      <c r="BA226" s="149"/>
      <c r="BB226" s="149"/>
      <c r="BC226" s="149"/>
      <c r="BD226" s="149"/>
      <c r="BE226" s="149"/>
      <c r="BF226" s="149"/>
      <c r="BG226" s="149"/>
      <c r="BH226" s="149"/>
      <c r="BI226" s="149"/>
      <c r="BJ226" s="149"/>
      <c r="BK226" s="149"/>
      <c r="BL226" s="149"/>
      <c r="BM226" s="149"/>
      <c r="BN226" s="149"/>
      <c r="BO226" s="149"/>
      <c r="BP226" s="149"/>
      <c r="BQ226" s="149"/>
      <c r="BR226" s="149"/>
      <c r="BS226" s="149"/>
      <c r="BT226" s="149"/>
      <c r="BU226" s="149"/>
      <c r="BV226" s="149"/>
      <c r="BW226" s="149"/>
      <c r="BX226" s="149"/>
      <c r="BY226" s="149"/>
      <c r="BZ226" s="149"/>
      <c r="CA226" s="149"/>
      <c r="CB226" s="149"/>
      <c r="CC226" s="149"/>
      <c r="CD226" s="149"/>
      <c r="CE226" s="149"/>
      <c r="CF226" s="149"/>
      <c r="CG226" s="149"/>
      <c r="CH226" s="149"/>
      <c r="CI226" s="149"/>
      <c r="CJ226" s="149"/>
      <c r="CK226" s="149"/>
      <c r="CL226" s="149"/>
      <c r="CM226" s="149"/>
      <c r="CN226" s="149"/>
      <c r="CO226" s="149"/>
      <c r="CP226" s="149"/>
      <c r="CQ226" s="149"/>
    </row>
    <row r="227" spans="1:95" ht="16.5" customHeight="1">
      <c r="A227" s="269"/>
      <c r="B227" s="269"/>
      <c r="C227" s="269"/>
      <c r="D227" s="269"/>
      <c r="E227" s="269"/>
      <c r="F227" s="269"/>
      <c r="G227" s="149"/>
      <c r="H227" s="271"/>
      <c r="I227" s="271"/>
      <c r="J227" s="149"/>
      <c r="K227" s="149"/>
      <c r="L227" s="149"/>
      <c r="M227" s="149"/>
      <c r="N227" s="149"/>
      <c r="O227" s="149"/>
      <c r="P227" s="149"/>
      <c r="Q227" s="149"/>
      <c r="R227" s="149"/>
      <c r="S227" s="149"/>
      <c r="T227" s="149"/>
      <c r="U227" s="149"/>
      <c r="V227" s="149"/>
      <c r="W227" s="149"/>
      <c r="X227" s="149"/>
      <c r="Y227" s="149"/>
      <c r="Z227" s="149"/>
      <c r="AA227" s="149"/>
      <c r="AB227" s="149"/>
      <c r="AC227" s="149"/>
      <c r="AD227" s="149"/>
      <c r="AE227" s="149"/>
      <c r="AF227" s="149"/>
      <c r="AG227" s="149"/>
      <c r="AH227" s="149"/>
      <c r="AI227" s="149"/>
      <c r="AJ227" s="149"/>
      <c r="AK227" s="149"/>
      <c r="AL227" s="149"/>
      <c r="AM227" s="149"/>
      <c r="AN227" s="149"/>
      <c r="AO227" s="149"/>
      <c r="AP227" s="149"/>
      <c r="AQ227" s="149"/>
      <c r="AR227" s="149"/>
      <c r="AS227" s="149"/>
      <c r="AT227" s="149"/>
      <c r="AU227" s="149"/>
      <c r="AV227" s="149"/>
      <c r="AW227" s="149"/>
      <c r="AX227" s="149"/>
      <c r="AY227" s="149"/>
      <c r="AZ227" s="149"/>
      <c r="BA227" s="149"/>
      <c r="BB227" s="149"/>
      <c r="BC227" s="149"/>
      <c r="BD227" s="149"/>
      <c r="BE227" s="149"/>
      <c r="BF227" s="149"/>
      <c r="BG227" s="149"/>
      <c r="BH227" s="149"/>
      <c r="BI227" s="149"/>
      <c r="BJ227" s="149"/>
      <c r="BK227" s="149"/>
      <c r="BL227" s="149"/>
      <c r="BM227" s="149"/>
      <c r="BN227" s="149"/>
      <c r="BO227" s="149"/>
      <c r="BP227" s="149"/>
      <c r="BQ227" s="149"/>
      <c r="BR227" s="149"/>
      <c r="BS227" s="149"/>
      <c r="BT227" s="149"/>
      <c r="BU227" s="149"/>
      <c r="BV227" s="149"/>
      <c r="BW227" s="149"/>
      <c r="BX227" s="149"/>
      <c r="BY227" s="149"/>
      <c r="BZ227" s="149"/>
      <c r="CA227" s="149"/>
      <c r="CB227" s="149"/>
      <c r="CC227" s="149"/>
      <c r="CD227" s="149"/>
      <c r="CE227" s="149"/>
      <c r="CF227" s="149"/>
      <c r="CG227" s="149"/>
      <c r="CH227" s="149"/>
      <c r="CI227" s="149"/>
      <c r="CJ227" s="149"/>
      <c r="CK227" s="149"/>
      <c r="CL227" s="149"/>
      <c r="CM227" s="149"/>
      <c r="CN227" s="149"/>
      <c r="CO227" s="149"/>
      <c r="CP227" s="149"/>
      <c r="CQ227" s="149"/>
    </row>
    <row r="228" spans="1:95" ht="16.5" customHeight="1">
      <c r="A228" s="269"/>
      <c r="B228" s="269"/>
      <c r="C228" s="269"/>
      <c r="D228" s="269"/>
      <c r="E228" s="269"/>
      <c r="F228" s="269"/>
      <c r="G228" s="149"/>
      <c r="H228" s="271"/>
      <c r="I228" s="271"/>
      <c r="J228" s="149"/>
      <c r="K228" s="149"/>
      <c r="L228" s="149"/>
      <c r="M228" s="149"/>
      <c r="N228" s="149"/>
      <c r="O228" s="149"/>
      <c r="P228" s="149"/>
      <c r="Q228" s="149"/>
      <c r="R228" s="149"/>
      <c r="S228" s="149"/>
      <c r="T228" s="149"/>
      <c r="U228" s="149"/>
      <c r="V228" s="149"/>
      <c r="W228" s="149"/>
      <c r="X228" s="149"/>
      <c r="Y228" s="149"/>
      <c r="Z228" s="149"/>
      <c r="AA228" s="149"/>
      <c r="AB228" s="149"/>
      <c r="AC228" s="149"/>
      <c r="AD228" s="149"/>
      <c r="AE228" s="149"/>
      <c r="AF228" s="149"/>
      <c r="AG228" s="149"/>
      <c r="AH228" s="149"/>
      <c r="AI228" s="149"/>
      <c r="AJ228" s="149"/>
      <c r="AK228" s="149"/>
      <c r="AL228" s="149"/>
      <c r="AM228" s="149"/>
      <c r="AN228" s="149"/>
      <c r="AO228" s="149"/>
      <c r="AP228" s="149"/>
      <c r="AQ228" s="149"/>
      <c r="AR228" s="149"/>
      <c r="AS228" s="149"/>
      <c r="AT228" s="149"/>
      <c r="AU228" s="149"/>
      <c r="AV228" s="149"/>
      <c r="AW228" s="149"/>
      <c r="AX228" s="149"/>
      <c r="AY228" s="149"/>
      <c r="AZ228" s="149"/>
      <c r="BA228" s="149"/>
      <c r="BB228" s="149"/>
      <c r="BC228" s="149"/>
      <c r="BD228" s="149"/>
      <c r="BE228" s="149"/>
      <c r="BF228" s="149"/>
      <c r="BG228" s="149"/>
      <c r="BH228" s="149"/>
      <c r="BI228" s="149"/>
      <c r="BJ228" s="149"/>
      <c r="BK228" s="149"/>
      <c r="BL228" s="149"/>
      <c r="BM228" s="149"/>
      <c r="BN228" s="149"/>
      <c r="BO228" s="149"/>
      <c r="BP228" s="149"/>
      <c r="BQ228" s="149"/>
      <c r="BR228" s="149"/>
      <c r="BS228" s="149"/>
      <c r="BT228" s="149"/>
      <c r="BU228" s="149"/>
      <c r="BV228" s="149"/>
      <c r="BW228" s="149"/>
      <c r="BX228" s="149"/>
      <c r="BY228" s="149"/>
      <c r="BZ228" s="149"/>
      <c r="CA228" s="149"/>
      <c r="CB228" s="149"/>
      <c r="CC228" s="149"/>
      <c r="CD228" s="149"/>
      <c r="CE228" s="149"/>
      <c r="CF228" s="149"/>
      <c r="CG228" s="149"/>
      <c r="CH228" s="149"/>
      <c r="CI228" s="149"/>
      <c r="CJ228" s="149"/>
      <c r="CK228" s="149"/>
      <c r="CL228" s="149"/>
      <c r="CM228" s="149"/>
      <c r="CN228" s="149"/>
      <c r="CO228" s="149"/>
      <c r="CP228" s="149"/>
      <c r="CQ228" s="149"/>
    </row>
    <row r="229" spans="1:95" ht="16.5" customHeight="1">
      <c r="A229" s="269"/>
      <c r="B229" s="269"/>
      <c r="C229" s="269"/>
      <c r="D229" s="269"/>
      <c r="E229" s="269"/>
      <c r="F229" s="269"/>
      <c r="G229" s="149"/>
      <c r="H229" s="271"/>
      <c r="I229" s="271"/>
      <c r="J229" s="149"/>
      <c r="K229" s="149"/>
      <c r="L229" s="149"/>
      <c r="M229" s="149"/>
      <c r="N229" s="149"/>
      <c r="O229" s="149"/>
      <c r="P229" s="149"/>
      <c r="Q229" s="149"/>
      <c r="R229" s="149"/>
      <c r="S229" s="149"/>
      <c r="T229" s="149"/>
      <c r="U229" s="149"/>
      <c r="V229" s="149"/>
      <c r="W229" s="149"/>
      <c r="X229" s="149"/>
      <c r="Y229" s="149"/>
      <c r="Z229" s="149"/>
      <c r="AA229" s="149"/>
      <c r="AB229" s="149"/>
      <c r="AC229" s="149"/>
      <c r="AD229" s="149"/>
      <c r="AE229" s="149"/>
      <c r="AF229" s="149"/>
      <c r="AG229" s="149"/>
      <c r="AH229" s="149"/>
      <c r="AI229" s="149"/>
      <c r="AJ229" s="149"/>
      <c r="AK229" s="149"/>
      <c r="AL229" s="149"/>
      <c r="AM229" s="149"/>
      <c r="AN229" s="149"/>
      <c r="AO229" s="149"/>
      <c r="AP229" s="149"/>
      <c r="AQ229" s="149"/>
      <c r="AR229" s="149"/>
      <c r="AS229" s="149"/>
      <c r="AT229" s="149"/>
      <c r="AU229" s="149"/>
      <c r="AV229" s="149"/>
      <c r="AW229" s="149"/>
      <c r="AX229" s="149"/>
      <c r="AY229" s="149"/>
      <c r="AZ229" s="149"/>
      <c r="BA229" s="149"/>
      <c r="BB229" s="149"/>
      <c r="BC229" s="149"/>
      <c r="BD229" s="149"/>
      <c r="BE229" s="149"/>
      <c r="BF229" s="149"/>
      <c r="BG229" s="149"/>
      <c r="BH229" s="149"/>
      <c r="BI229" s="149"/>
      <c r="BJ229" s="149"/>
      <c r="BK229" s="149"/>
      <c r="BL229" s="149"/>
      <c r="BM229" s="149"/>
      <c r="BN229" s="149"/>
      <c r="BO229" s="149"/>
      <c r="BP229" s="149"/>
      <c r="BQ229" s="149"/>
      <c r="BR229" s="149"/>
      <c r="BS229" s="149"/>
      <c r="BT229" s="149"/>
      <c r="BU229" s="149"/>
      <c r="BV229" s="149"/>
      <c r="BW229" s="149"/>
      <c r="BX229" s="149"/>
      <c r="BY229" s="149"/>
      <c r="BZ229" s="149"/>
      <c r="CA229" s="149"/>
      <c r="CB229" s="149"/>
      <c r="CC229" s="149"/>
      <c r="CD229" s="149"/>
      <c r="CE229" s="149"/>
      <c r="CF229" s="149"/>
      <c r="CG229" s="149"/>
      <c r="CH229" s="149"/>
      <c r="CI229" s="149"/>
      <c r="CJ229" s="149"/>
      <c r="CK229" s="149"/>
      <c r="CL229" s="149"/>
      <c r="CM229" s="149"/>
      <c r="CN229" s="149"/>
      <c r="CO229" s="149"/>
      <c r="CP229" s="149"/>
      <c r="CQ229" s="149"/>
    </row>
    <row r="230" spans="1:95" ht="16.5" customHeight="1">
      <c r="A230" s="269"/>
      <c r="B230" s="269"/>
      <c r="C230" s="269"/>
      <c r="D230" s="269"/>
      <c r="E230" s="269"/>
      <c r="F230" s="269"/>
      <c r="G230" s="149"/>
      <c r="H230" s="271"/>
      <c r="I230" s="271"/>
      <c r="J230" s="149"/>
      <c r="K230" s="149"/>
      <c r="L230" s="149"/>
      <c r="M230" s="149"/>
      <c r="N230" s="149"/>
      <c r="O230" s="149"/>
      <c r="P230" s="149"/>
      <c r="Q230" s="149"/>
      <c r="R230" s="149"/>
      <c r="S230" s="149"/>
      <c r="T230" s="149"/>
      <c r="U230" s="149"/>
      <c r="V230" s="149"/>
      <c r="W230" s="149"/>
      <c r="X230" s="149"/>
      <c r="Y230" s="149"/>
      <c r="Z230" s="149"/>
      <c r="AA230" s="149"/>
      <c r="AB230" s="149"/>
      <c r="AC230" s="149"/>
      <c r="AD230" s="149"/>
      <c r="AE230" s="149"/>
      <c r="AF230" s="149"/>
      <c r="AG230" s="149"/>
      <c r="AH230" s="149"/>
      <c r="AI230" s="149"/>
      <c r="AJ230" s="149"/>
      <c r="AK230" s="149"/>
      <c r="AL230" s="149"/>
      <c r="AM230" s="149"/>
      <c r="AN230" s="149"/>
      <c r="AO230" s="149"/>
      <c r="AP230" s="149"/>
      <c r="AQ230" s="149"/>
      <c r="AR230" s="149"/>
      <c r="AS230" s="149"/>
      <c r="AT230" s="149"/>
      <c r="AU230" s="149"/>
      <c r="AV230" s="149"/>
      <c r="AW230" s="149"/>
      <c r="AX230" s="149"/>
      <c r="AY230" s="149"/>
      <c r="AZ230" s="149"/>
      <c r="BA230" s="149"/>
      <c r="BB230" s="149"/>
      <c r="BC230" s="149"/>
      <c r="BD230" s="149"/>
      <c r="BE230" s="149"/>
      <c r="BF230" s="149"/>
      <c r="BG230" s="149"/>
      <c r="BH230" s="149"/>
      <c r="BI230" s="149"/>
      <c r="BJ230" s="149"/>
      <c r="BK230" s="149"/>
      <c r="BL230" s="149"/>
      <c r="BM230" s="149"/>
      <c r="BN230" s="149"/>
      <c r="BO230" s="149"/>
      <c r="BP230" s="149"/>
      <c r="BQ230" s="149"/>
      <c r="BR230" s="149"/>
      <c r="BS230" s="149"/>
      <c r="BT230" s="149"/>
      <c r="BU230" s="149"/>
      <c r="BV230" s="149"/>
      <c r="BW230" s="149"/>
      <c r="BX230" s="149"/>
      <c r="BY230" s="149"/>
      <c r="BZ230" s="149"/>
      <c r="CA230" s="149"/>
      <c r="CB230" s="149"/>
      <c r="CC230" s="149"/>
      <c r="CD230" s="149"/>
      <c r="CE230" s="149"/>
      <c r="CF230" s="149"/>
      <c r="CG230" s="149"/>
      <c r="CH230" s="149"/>
      <c r="CI230" s="149"/>
      <c r="CJ230" s="149"/>
      <c r="CK230" s="149"/>
      <c r="CL230" s="149"/>
      <c r="CM230" s="149"/>
      <c r="CN230" s="149"/>
      <c r="CO230" s="149"/>
      <c r="CP230" s="149"/>
      <c r="CQ230" s="149"/>
    </row>
    <row r="231" spans="1:95" ht="16.5" customHeight="1">
      <c r="A231" s="269"/>
      <c r="B231" s="269"/>
      <c r="C231" s="269"/>
      <c r="D231" s="269"/>
      <c r="E231" s="269"/>
      <c r="F231" s="269"/>
      <c r="G231" s="149"/>
      <c r="H231" s="271"/>
      <c r="I231" s="271"/>
      <c r="J231" s="149"/>
      <c r="K231" s="149"/>
      <c r="L231" s="149"/>
      <c r="M231" s="149"/>
      <c r="N231" s="149"/>
      <c r="O231" s="149"/>
      <c r="P231" s="149"/>
      <c r="Q231" s="149"/>
      <c r="R231" s="149"/>
      <c r="S231" s="149"/>
      <c r="T231" s="149"/>
      <c r="U231" s="149"/>
      <c r="V231" s="149"/>
      <c r="W231" s="149"/>
      <c r="X231" s="149"/>
      <c r="Y231" s="149"/>
      <c r="Z231" s="149"/>
      <c r="AA231" s="149"/>
      <c r="AB231" s="149"/>
      <c r="AC231" s="149"/>
      <c r="AD231" s="149"/>
      <c r="AE231" s="149"/>
      <c r="AF231" s="149"/>
      <c r="AG231" s="149"/>
      <c r="AH231" s="149"/>
      <c r="AI231" s="149"/>
      <c r="AJ231" s="149"/>
      <c r="AK231" s="149"/>
      <c r="AL231" s="149"/>
      <c r="AM231" s="149"/>
      <c r="AN231" s="149"/>
      <c r="AO231" s="149"/>
      <c r="AP231" s="149"/>
      <c r="AQ231" s="149"/>
      <c r="AR231" s="149"/>
      <c r="AS231" s="149"/>
      <c r="AT231" s="149"/>
      <c r="AU231" s="149"/>
      <c r="AV231" s="149"/>
      <c r="AW231" s="149"/>
      <c r="AX231" s="149"/>
      <c r="AY231" s="149"/>
      <c r="AZ231" s="149"/>
      <c r="BA231" s="149"/>
      <c r="BB231" s="149"/>
      <c r="BC231" s="149"/>
      <c r="BD231" s="149"/>
      <c r="BE231" s="149"/>
      <c r="BF231" s="149"/>
      <c r="BG231" s="149"/>
      <c r="BH231" s="149"/>
      <c r="BI231" s="149"/>
      <c r="BJ231" s="149"/>
      <c r="BK231" s="149"/>
      <c r="BL231" s="149"/>
      <c r="BM231" s="149"/>
      <c r="BN231" s="149"/>
      <c r="BO231" s="149"/>
      <c r="BP231" s="149"/>
      <c r="BQ231" s="149"/>
      <c r="BR231" s="149"/>
      <c r="BS231" s="149"/>
      <c r="BT231" s="149"/>
      <c r="BU231" s="149"/>
      <c r="BV231" s="149"/>
      <c r="BW231" s="149"/>
      <c r="BX231" s="149"/>
      <c r="BY231" s="149"/>
      <c r="BZ231" s="149"/>
      <c r="CA231" s="149"/>
      <c r="CB231" s="149"/>
      <c r="CC231" s="149"/>
      <c r="CD231" s="149"/>
      <c r="CE231" s="149"/>
      <c r="CF231" s="149"/>
      <c r="CG231" s="149"/>
      <c r="CH231" s="149"/>
      <c r="CI231" s="149"/>
      <c r="CJ231" s="149"/>
      <c r="CK231" s="149"/>
      <c r="CL231" s="149"/>
      <c r="CM231" s="149"/>
      <c r="CN231" s="149"/>
      <c r="CO231" s="149"/>
      <c r="CP231" s="149"/>
      <c r="CQ231" s="149"/>
    </row>
    <row r="232" spans="1:95" ht="16.5" customHeight="1">
      <c r="A232" s="269"/>
      <c r="B232" s="269"/>
      <c r="C232" s="269"/>
      <c r="D232" s="269"/>
      <c r="E232" s="269"/>
      <c r="F232" s="269"/>
      <c r="G232" s="149"/>
      <c r="H232" s="271"/>
      <c r="I232" s="271"/>
      <c r="J232" s="149"/>
      <c r="K232" s="149"/>
      <c r="L232" s="149"/>
      <c r="M232" s="149"/>
      <c r="N232" s="149"/>
      <c r="O232" s="149"/>
      <c r="P232" s="149"/>
      <c r="Q232" s="149"/>
      <c r="R232" s="149"/>
      <c r="S232" s="149"/>
      <c r="T232" s="149"/>
      <c r="U232" s="149"/>
      <c r="V232" s="149"/>
      <c r="W232" s="149"/>
      <c r="X232" s="149"/>
      <c r="Y232" s="149"/>
      <c r="Z232" s="149"/>
      <c r="AA232" s="149"/>
      <c r="AB232" s="149"/>
      <c r="AC232" s="149"/>
      <c r="AD232" s="149"/>
      <c r="AE232" s="149"/>
      <c r="AF232" s="149"/>
      <c r="AG232" s="149"/>
      <c r="AH232" s="149"/>
      <c r="AI232" s="149"/>
      <c r="AJ232" s="149"/>
      <c r="AK232" s="149"/>
      <c r="AL232" s="149"/>
      <c r="AM232" s="149"/>
      <c r="AN232" s="149"/>
      <c r="AO232" s="149"/>
      <c r="AP232" s="149"/>
      <c r="AQ232" s="149"/>
      <c r="AR232" s="149"/>
      <c r="AS232" s="149"/>
      <c r="AT232" s="149"/>
      <c r="AU232" s="149"/>
      <c r="AV232" s="149"/>
      <c r="AW232" s="149"/>
      <c r="AX232" s="149"/>
      <c r="AY232" s="149"/>
      <c r="AZ232" s="149"/>
      <c r="BA232" s="149"/>
      <c r="BB232" s="149"/>
      <c r="BC232" s="149"/>
      <c r="BD232" s="149"/>
      <c r="BE232" s="149"/>
      <c r="BF232" s="149"/>
      <c r="BG232" s="149"/>
      <c r="BH232" s="149"/>
      <c r="BI232" s="149"/>
      <c r="BJ232" s="149"/>
      <c r="BK232" s="149"/>
      <c r="BL232" s="149"/>
      <c r="BM232" s="149"/>
      <c r="BN232" s="149"/>
      <c r="BO232" s="149"/>
      <c r="BP232" s="149"/>
      <c r="BQ232" s="149"/>
      <c r="BR232" s="149"/>
      <c r="BS232" s="149"/>
      <c r="BT232" s="149"/>
      <c r="BU232" s="149"/>
      <c r="BV232" s="149"/>
      <c r="BW232" s="149"/>
      <c r="BX232" s="149"/>
      <c r="BY232" s="149"/>
      <c r="BZ232" s="149"/>
      <c r="CA232" s="149"/>
      <c r="CB232" s="149"/>
      <c r="CC232" s="149"/>
      <c r="CD232" s="149"/>
      <c r="CE232" s="149"/>
      <c r="CF232" s="149"/>
      <c r="CG232" s="149"/>
      <c r="CH232" s="149"/>
      <c r="CI232" s="149"/>
      <c r="CJ232" s="149"/>
      <c r="CK232" s="149"/>
      <c r="CL232" s="149"/>
      <c r="CM232" s="149"/>
      <c r="CN232" s="149"/>
      <c r="CO232" s="149"/>
      <c r="CP232" s="149"/>
      <c r="CQ232" s="149"/>
    </row>
    <row r="233" spans="1:95" ht="16.5" customHeight="1">
      <c r="A233" s="269"/>
      <c r="B233" s="269"/>
      <c r="C233" s="269"/>
      <c r="D233" s="269"/>
      <c r="E233" s="269"/>
      <c r="F233" s="269"/>
      <c r="G233" s="149"/>
      <c r="H233" s="271"/>
      <c r="I233" s="271"/>
      <c r="J233" s="149"/>
      <c r="K233" s="149"/>
      <c r="L233" s="149"/>
      <c r="M233" s="149"/>
      <c r="N233" s="149"/>
      <c r="O233" s="149"/>
      <c r="P233" s="149"/>
      <c r="Q233" s="149"/>
      <c r="R233" s="149"/>
      <c r="S233" s="149"/>
      <c r="T233" s="149"/>
      <c r="U233" s="149"/>
      <c r="V233" s="149"/>
      <c r="W233" s="149"/>
      <c r="X233" s="149"/>
      <c r="Y233" s="149"/>
      <c r="Z233" s="149"/>
      <c r="AA233" s="149"/>
      <c r="AB233" s="149"/>
      <c r="AC233" s="149"/>
      <c r="AD233" s="149"/>
      <c r="AE233" s="149"/>
      <c r="AF233" s="149"/>
      <c r="AG233" s="149"/>
      <c r="AH233" s="149"/>
      <c r="AI233" s="149"/>
      <c r="AJ233" s="149"/>
      <c r="AK233" s="149"/>
      <c r="AL233" s="149"/>
      <c r="AM233" s="149"/>
      <c r="AN233" s="149"/>
      <c r="AO233" s="149"/>
      <c r="AP233" s="149"/>
      <c r="AQ233" s="149"/>
      <c r="AR233" s="149"/>
      <c r="AS233" s="149"/>
      <c r="AT233" s="149"/>
      <c r="AU233" s="149"/>
      <c r="AV233" s="149"/>
      <c r="AW233" s="149"/>
      <c r="AX233" s="149"/>
      <c r="AY233" s="149"/>
      <c r="AZ233" s="149"/>
      <c r="BA233" s="149"/>
      <c r="BB233" s="149"/>
      <c r="BC233" s="149"/>
      <c r="BD233" s="149"/>
      <c r="BE233" s="149"/>
      <c r="BF233" s="149"/>
      <c r="BG233" s="149"/>
      <c r="BH233" s="149"/>
      <c r="BI233" s="149"/>
      <c r="BJ233" s="149"/>
      <c r="BK233" s="149"/>
      <c r="BL233" s="149"/>
      <c r="BM233" s="149"/>
      <c r="BN233" s="149"/>
      <c r="BO233" s="149"/>
      <c r="BP233" s="149"/>
      <c r="BQ233" s="149"/>
      <c r="BR233" s="149"/>
      <c r="BS233" s="149"/>
      <c r="BT233" s="149"/>
      <c r="BU233" s="149"/>
      <c r="BV233" s="149"/>
      <c r="BW233" s="149"/>
      <c r="BX233" s="149"/>
      <c r="BY233" s="149"/>
      <c r="BZ233" s="149"/>
      <c r="CA233" s="149"/>
      <c r="CB233" s="149"/>
      <c r="CC233" s="149"/>
      <c r="CD233" s="149"/>
      <c r="CE233" s="149"/>
      <c r="CF233" s="149"/>
      <c r="CG233" s="149"/>
      <c r="CH233" s="149"/>
      <c r="CI233" s="149"/>
      <c r="CJ233" s="149"/>
      <c r="CK233" s="149"/>
      <c r="CL233" s="149"/>
      <c r="CM233" s="149"/>
      <c r="CN233" s="149"/>
      <c r="CO233" s="149"/>
      <c r="CP233" s="149"/>
      <c r="CQ233" s="149"/>
    </row>
    <row r="234" spans="1:95" ht="16.5" customHeight="1">
      <c r="A234" s="269"/>
      <c r="B234" s="269"/>
      <c r="C234" s="269"/>
      <c r="D234" s="269"/>
      <c r="E234" s="269"/>
      <c r="F234" s="269"/>
      <c r="G234" s="149"/>
      <c r="H234" s="271"/>
      <c r="I234" s="271"/>
      <c r="J234" s="149"/>
      <c r="K234" s="149"/>
      <c r="L234" s="149"/>
      <c r="M234" s="149"/>
      <c r="N234" s="149"/>
      <c r="O234" s="149"/>
      <c r="P234" s="149"/>
      <c r="Q234" s="149"/>
      <c r="R234" s="149"/>
      <c r="S234" s="149"/>
      <c r="T234" s="149"/>
      <c r="U234" s="149"/>
      <c r="V234" s="149"/>
      <c r="W234" s="149"/>
      <c r="X234" s="149"/>
      <c r="Y234" s="149"/>
      <c r="Z234" s="149"/>
      <c r="AA234" s="149"/>
      <c r="AB234" s="149"/>
      <c r="AC234" s="149"/>
      <c r="AD234" s="149"/>
      <c r="AE234" s="149"/>
      <c r="AF234" s="149"/>
      <c r="AG234" s="149"/>
      <c r="AH234" s="149"/>
      <c r="AI234" s="149"/>
      <c r="AJ234" s="149"/>
      <c r="AK234" s="149"/>
      <c r="AL234" s="149"/>
      <c r="AM234" s="149"/>
      <c r="AN234" s="149"/>
      <c r="AO234" s="149"/>
      <c r="AP234" s="149"/>
      <c r="AQ234" s="149"/>
      <c r="AR234" s="149"/>
      <c r="AS234" s="149"/>
      <c r="AT234" s="149"/>
      <c r="AU234" s="149"/>
      <c r="AV234" s="149"/>
      <c r="AW234" s="149"/>
      <c r="AX234" s="149"/>
      <c r="AY234" s="149"/>
      <c r="AZ234" s="149"/>
      <c r="BA234" s="149"/>
      <c r="BB234" s="149"/>
      <c r="BC234" s="149"/>
      <c r="BD234" s="149"/>
      <c r="BE234" s="149"/>
      <c r="BF234" s="149"/>
      <c r="BG234" s="149"/>
      <c r="BH234" s="149"/>
      <c r="BI234" s="149"/>
      <c r="BJ234" s="149"/>
      <c r="BK234" s="149"/>
      <c r="BL234" s="149"/>
      <c r="BM234" s="149"/>
      <c r="BN234" s="149"/>
      <c r="BO234" s="149"/>
      <c r="BP234" s="149"/>
      <c r="BQ234" s="149"/>
      <c r="BR234" s="149"/>
      <c r="BS234" s="149"/>
      <c r="BT234" s="149"/>
      <c r="BU234" s="149"/>
      <c r="BV234" s="149"/>
      <c r="BW234" s="149"/>
      <c r="BX234" s="149"/>
      <c r="BY234" s="149"/>
      <c r="BZ234" s="149"/>
      <c r="CA234" s="149"/>
      <c r="CB234" s="149"/>
      <c r="CC234" s="149"/>
      <c r="CD234" s="149"/>
      <c r="CE234" s="149"/>
      <c r="CF234" s="149"/>
      <c r="CG234" s="149"/>
      <c r="CH234" s="149"/>
      <c r="CI234" s="149"/>
      <c r="CJ234" s="149"/>
      <c r="CK234" s="149"/>
      <c r="CL234" s="149"/>
      <c r="CM234" s="149"/>
      <c r="CN234" s="149"/>
      <c r="CO234" s="149"/>
      <c r="CP234" s="149"/>
      <c r="CQ234" s="149"/>
    </row>
    <row r="235" spans="1:95" ht="16.5" customHeight="1">
      <c r="A235" s="269"/>
      <c r="B235" s="269"/>
      <c r="C235" s="269"/>
      <c r="D235" s="269"/>
      <c r="E235" s="269"/>
      <c r="F235" s="269"/>
      <c r="G235" s="149"/>
      <c r="H235" s="271"/>
      <c r="I235" s="271"/>
      <c r="J235" s="149"/>
      <c r="K235" s="149"/>
      <c r="L235" s="149"/>
      <c r="M235" s="149"/>
      <c r="N235" s="149"/>
      <c r="O235" s="149"/>
      <c r="P235" s="149"/>
      <c r="Q235" s="149"/>
      <c r="R235" s="149"/>
      <c r="S235" s="149"/>
      <c r="T235" s="149"/>
      <c r="U235" s="149"/>
      <c r="V235" s="149"/>
      <c r="W235" s="149"/>
      <c r="X235" s="149"/>
      <c r="Y235" s="149"/>
      <c r="Z235" s="149"/>
      <c r="AA235" s="149"/>
      <c r="AB235" s="149"/>
      <c r="AC235" s="149"/>
      <c r="AD235" s="149"/>
      <c r="AE235" s="149"/>
      <c r="AF235" s="149"/>
      <c r="AG235" s="149"/>
      <c r="AH235" s="149"/>
      <c r="AI235" s="149"/>
      <c r="AJ235" s="149"/>
      <c r="AK235" s="149"/>
      <c r="AL235" s="149"/>
      <c r="AM235" s="149"/>
      <c r="AN235" s="149"/>
      <c r="AO235" s="149"/>
      <c r="AP235" s="149"/>
      <c r="AQ235" s="149"/>
      <c r="AR235" s="149"/>
      <c r="AS235" s="149"/>
      <c r="AT235" s="149"/>
      <c r="AU235" s="149"/>
      <c r="AV235" s="149"/>
      <c r="AW235" s="149"/>
      <c r="AX235" s="149"/>
      <c r="AY235" s="149"/>
      <c r="AZ235" s="149"/>
      <c r="BA235" s="149"/>
      <c r="BB235" s="149"/>
      <c r="BC235" s="149"/>
      <c r="BD235" s="149"/>
      <c r="BE235" s="149"/>
      <c r="BF235" s="149"/>
      <c r="BG235" s="149"/>
      <c r="BH235" s="149"/>
      <c r="BI235" s="149"/>
      <c r="BJ235" s="149"/>
      <c r="BK235" s="149"/>
      <c r="BL235" s="149"/>
      <c r="BM235" s="149"/>
      <c r="BN235" s="149"/>
      <c r="BO235" s="149"/>
      <c r="BP235" s="149"/>
      <c r="BQ235" s="149"/>
      <c r="BR235" s="149"/>
      <c r="BS235" s="149"/>
      <c r="BT235" s="149"/>
      <c r="BU235" s="149"/>
      <c r="BV235" s="149"/>
      <c r="BW235" s="149"/>
      <c r="BX235" s="149"/>
      <c r="BY235" s="149"/>
      <c r="BZ235" s="149"/>
      <c r="CA235" s="149"/>
      <c r="CB235" s="149"/>
      <c r="CC235" s="149"/>
      <c r="CD235" s="149"/>
      <c r="CE235" s="149"/>
      <c r="CF235" s="149"/>
      <c r="CG235" s="149"/>
      <c r="CH235" s="149"/>
      <c r="CI235" s="149"/>
      <c r="CJ235" s="149"/>
      <c r="CK235" s="149"/>
      <c r="CL235" s="149"/>
      <c r="CM235" s="149"/>
      <c r="CN235" s="149"/>
      <c r="CO235" s="149"/>
      <c r="CP235" s="149"/>
      <c r="CQ235" s="149"/>
    </row>
    <row r="236" spans="1:95" ht="16.5" customHeight="1">
      <c r="A236" s="269"/>
      <c r="B236" s="269"/>
      <c r="C236" s="269"/>
      <c r="D236" s="269"/>
      <c r="E236" s="269"/>
      <c r="F236" s="269"/>
      <c r="G236" s="149"/>
      <c r="H236" s="271"/>
      <c r="I236" s="271"/>
      <c r="J236" s="149"/>
      <c r="K236" s="149"/>
      <c r="L236" s="149"/>
      <c r="M236" s="149"/>
      <c r="N236" s="149"/>
      <c r="O236" s="149"/>
      <c r="P236" s="149"/>
      <c r="Q236" s="149"/>
      <c r="R236" s="149"/>
      <c r="S236" s="149"/>
      <c r="T236" s="149"/>
      <c r="U236" s="149"/>
      <c r="V236" s="149"/>
      <c r="W236" s="149"/>
      <c r="X236" s="149"/>
      <c r="Y236" s="149"/>
      <c r="Z236" s="149"/>
      <c r="AA236" s="149"/>
      <c r="AB236" s="149"/>
      <c r="AC236" s="149"/>
      <c r="AD236" s="149"/>
      <c r="AE236" s="149"/>
      <c r="AF236" s="149"/>
      <c r="AG236" s="149"/>
      <c r="AH236" s="149"/>
      <c r="AI236" s="149"/>
      <c r="AJ236" s="149"/>
      <c r="AK236" s="149"/>
      <c r="AL236" s="149"/>
      <c r="AM236" s="149"/>
      <c r="AN236" s="149"/>
      <c r="AO236" s="149"/>
      <c r="AP236" s="149"/>
      <c r="AQ236" s="149"/>
      <c r="AR236" s="149"/>
      <c r="AS236" s="149"/>
      <c r="AT236" s="149"/>
      <c r="AU236" s="149"/>
      <c r="AV236" s="149"/>
      <c r="AW236" s="149"/>
      <c r="AX236" s="149"/>
      <c r="AY236" s="149"/>
      <c r="AZ236" s="149"/>
      <c r="BA236" s="149"/>
      <c r="BB236" s="149"/>
      <c r="BC236" s="149"/>
      <c r="BD236" s="149"/>
      <c r="BE236" s="149"/>
      <c r="BF236" s="149"/>
      <c r="BG236" s="149"/>
      <c r="BH236" s="149"/>
      <c r="BI236" s="149"/>
      <c r="BJ236" s="149"/>
      <c r="BK236" s="149"/>
      <c r="BL236" s="149"/>
      <c r="BM236" s="149"/>
      <c r="BN236" s="149"/>
      <c r="BO236" s="149"/>
      <c r="BP236" s="149"/>
      <c r="BQ236" s="149"/>
      <c r="BR236" s="149"/>
      <c r="BS236" s="149"/>
      <c r="BT236" s="149"/>
      <c r="BU236" s="149"/>
      <c r="BV236" s="149"/>
      <c r="BW236" s="149"/>
      <c r="BX236" s="149"/>
      <c r="BY236" s="149"/>
      <c r="BZ236" s="149"/>
      <c r="CA236" s="149"/>
      <c r="CB236" s="149"/>
      <c r="CC236" s="149"/>
      <c r="CD236" s="149"/>
      <c r="CE236" s="149"/>
      <c r="CF236" s="149"/>
      <c r="CG236" s="149"/>
      <c r="CH236" s="149"/>
      <c r="CI236" s="149"/>
      <c r="CJ236" s="149"/>
      <c r="CK236" s="149"/>
      <c r="CL236" s="149"/>
      <c r="CM236" s="149"/>
      <c r="CN236" s="149"/>
      <c r="CO236" s="149"/>
      <c r="CP236" s="149"/>
      <c r="CQ236" s="149"/>
    </row>
    <row r="237" spans="1:95" ht="16.5" customHeight="1">
      <c r="A237" s="269"/>
      <c r="B237" s="269"/>
      <c r="C237" s="269"/>
      <c r="D237" s="269"/>
      <c r="E237" s="269"/>
      <c r="F237" s="269"/>
      <c r="G237" s="149"/>
      <c r="H237" s="271"/>
      <c r="I237" s="271"/>
      <c r="J237" s="149"/>
      <c r="K237" s="149"/>
      <c r="L237" s="149"/>
      <c r="M237" s="149"/>
      <c r="N237" s="149"/>
      <c r="O237" s="149"/>
      <c r="P237" s="149"/>
      <c r="Q237" s="149"/>
      <c r="R237" s="149"/>
      <c r="S237" s="149"/>
      <c r="T237" s="149"/>
      <c r="U237" s="149"/>
      <c r="V237" s="149"/>
      <c r="W237" s="149"/>
      <c r="X237" s="149"/>
      <c r="Y237" s="149"/>
      <c r="Z237" s="149"/>
      <c r="AA237" s="149"/>
      <c r="AB237" s="149"/>
      <c r="AC237" s="149"/>
      <c r="AD237" s="149"/>
      <c r="AE237" s="149"/>
      <c r="AF237" s="149"/>
      <c r="AG237" s="149"/>
      <c r="AH237" s="149"/>
      <c r="AI237" s="149"/>
      <c r="AJ237" s="149"/>
      <c r="AK237" s="149"/>
      <c r="AL237" s="149"/>
      <c r="AM237" s="149"/>
      <c r="AN237" s="149"/>
      <c r="AO237" s="149"/>
      <c r="AP237" s="149"/>
      <c r="AQ237" s="149"/>
      <c r="AR237" s="149"/>
      <c r="AS237" s="149"/>
      <c r="AT237" s="149"/>
      <c r="AU237" s="149"/>
      <c r="AV237" s="149"/>
      <c r="AW237" s="149"/>
      <c r="AX237" s="149"/>
      <c r="AY237" s="149"/>
      <c r="AZ237" s="149"/>
      <c r="BA237" s="149"/>
      <c r="BB237" s="149"/>
      <c r="BC237" s="149"/>
      <c r="BD237" s="149"/>
      <c r="BE237" s="149"/>
      <c r="BF237" s="149"/>
      <c r="BG237" s="149"/>
      <c r="BH237" s="149"/>
      <c r="BI237" s="149"/>
      <c r="BJ237" s="149"/>
      <c r="BK237" s="149"/>
      <c r="BL237" s="149"/>
      <c r="BM237" s="149"/>
      <c r="BN237" s="149"/>
      <c r="BO237" s="149"/>
      <c r="BP237" s="149"/>
      <c r="BQ237" s="149"/>
      <c r="BR237" s="149"/>
      <c r="BS237" s="149"/>
      <c r="BT237" s="149"/>
      <c r="BU237" s="149"/>
      <c r="BV237" s="149"/>
      <c r="BW237" s="149"/>
      <c r="BX237" s="149"/>
      <c r="BY237" s="149"/>
      <c r="BZ237" s="149"/>
      <c r="CA237" s="149"/>
      <c r="CB237" s="149"/>
      <c r="CC237" s="149"/>
      <c r="CD237" s="149"/>
      <c r="CE237" s="149"/>
      <c r="CF237" s="149"/>
      <c r="CG237" s="149"/>
      <c r="CH237" s="149"/>
      <c r="CI237" s="149"/>
      <c r="CJ237" s="149"/>
      <c r="CK237" s="149"/>
      <c r="CL237" s="149"/>
      <c r="CM237" s="149"/>
      <c r="CN237" s="149"/>
      <c r="CO237" s="149"/>
      <c r="CP237" s="149"/>
      <c r="CQ237" s="149"/>
    </row>
    <row r="238" spans="1:95" ht="16.5" customHeight="1">
      <c r="A238" s="269"/>
      <c r="B238" s="269"/>
      <c r="C238" s="269"/>
      <c r="D238" s="269"/>
      <c r="E238" s="269"/>
      <c r="F238" s="269"/>
      <c r="G238" s="149"/>
      <c r="H238" s="271"/>
      <c r="I238" s="271"/>
      <c r="J238" s="149"/>
      <c r="K238" s="149"/>
      <c r="L238" s="149"/>
      <c r="M238" s="149"/>
      <c r="N238" s="149"/>
      <c r="O238" s="149"/>
      <c r="P238" s="149"/>
      <c r="Q238" s="149"/>
      <c r="R238" s="149"/>
      <c r="S238" s="149"/>
      <c r="T238" s="149"/>
      <c r="U238" s="149"/>
      <c r="V238" s="149"/>
      <c r="W238" s="149"/>
      <c r="X238" s="149"/>
      <c r="Y238" s="149"/>
      <c r="Z238" s="149"/>
      <c r="AA238" s="149"/>
      <c r="AB238" s="149"/>
      <c r="AC238" s="149"/>
      <c r="AD238" s="149"/>
      <c r="AE238" s="149"/>
      <c r="AF238" s="149"/>
      <c r="AG238" s="149"/>
      <c r="AH238" s="149"/>
      <c r="AI238" s="149"/>
      <c r="AJ238" s="149"/>
      <c r="AK238" s="149"/>
      <c r="AL238" s="149"/>
      <c r="AM238" s="149"/>
      <c r="AN238" s="149"/>
      <c r="AO238" s="149"/>
      <c r="AP238" s="149"/>
      <c r="AQ238" s="149"/>
      <c r="AR238" s="149"/>
      <c r="AS238" s="149"/>
      <c r="AT238" s="149"/>
      <c r="AU238" s="149"/>
      <c r="AV238" s="149"/>
      <c r="AW238" s="149"/>
      <c r="AX238" s="149"/>
      <c r="AY238" s="149"/>
      <c r="AZ238" s="149"/>
      <c r="BA238" s="149"/>
      <c r="BB238" s="149"/>
      <c r="BC238" s="149"/>
      <c r="BD238" s="149"/>
      <c r="BE238" s="149"/>
      <c r="BF238" s="149"/>
      <c r="BG238" s="149"/>
      <c r="BH238" s="149"/>
      <c r="BI238" s="149"/>
      <c r="BJ238" s="149"/>
      <c r="BK238" s="149"/>
      <c r="BL238" s="149"/>
      <c r="BM238" s="149"/>
      <c r="BN238" s="149"/>
      <c r="BO238" s="149"/>
      <c r="BP238" s="149"/>
      <c r="BQ238" s="149"/>
      <c r="BR238" s="149"/>
      <c r="BS238" s="149"/>
      <c r="BT238" s="149"/>
      <c r="BU238" s="149"/>
      <c r="BV238" s="149"/>
      <c r="BW238" s="149"/>
      <c r="BX238" s="149"/>
      <c r="BY238" s="149"/>
      <c r="BZ238" s="149"/>
      <c r="CA238" s="149"/>
      <c r="CB238" s="149"/>
      <c r="CC238" s="149"/>
      <c r="CD238" s="149"/>
      <c r="CE238" s="149"/>
      <c r="CF238" s="149"/>
      <c r="CG238" s="149"/>
      <c r="CH238" s="149"/>
      <c r="CI238" s="149"/>
      <c r="CJ238" s="149"/>
      <c r="CK238" s="149"/>
      <c r="CL238" s="149"/>
      <c r="CM238" s="149"/>
      <c r="CN238" s="149"/>
      <c r="CO238" s="149"/>
      <c r="CP238" s="149"/>
      <c r="CQ238" s="149"/>
    </row>
    <row r="239" spans="1:95" ht="16.5" customHeight="1">
      <c r="A239" s="269"/>
      <c r="B239" s="269"/>
      <c r="C239" s="269"/>
      <c r="D239" s="269"/>
      <c r="E239" s="269"/>
      <c r="F239" s="269"/>
      <c r="G239" s="149"/>
      <c r="H239" s="271"/>
      <c r="I239" s="271"/>
      <c r="J239" s="149"/>
      <c r="K239" s="149"/>
      <c r="L239" s="149"/>
      <c r="M239" s="149"/>
      <c r="N239" s="149"/>
      <c r="O239" s="149"/>
      <c r="P239" s="149"/>
      <c r="Q239" s="149"/>
      <c r="R239" s="149"/>
      <c r="S239" s="149"/>
      <c r="T239" s="149"/>
      <c r="U239" s="149"/>
      <c r="V239" s="149"/>
      <c r="W239" s="149"/>
      <c r="X239" s="149"/>
      <c r="Y239" s="149"/>
      <c r="Z239" s="149"/>
      <c r="AA239" s="149"/>
      <c r="AB239" s="149"/>
      <c r="AC239" s="149"/>
      <c r="AD239" s="149"/>
      <c r="AE239" s="149"/>
      <c r="AF239" s="149"/>
      <c r="AG239" s="149"/>
      <c r="AH239" s="149"/>
      <c r="AI239" s="149"/>
      <c r="AJ239" s="149"/>
      <c r="AK239" s="149"/>
      <c r="AL239" s="149"/>
      <c r="AM239" s="149"/>
      <c r="AN239" s="149"/>
      <c r="AO239" s="149"/>
      <c r="AP239" s="149"/>
      <c r="AQ239" s="149"/>
      <c r="AR239" s="149"/>
      <c r="AS239" s="149"/>
      <c r="AT239" s="149"/>
      <c r="AU239" s="149"/>
      <c r="AV239" s="149"/>
      <c r="AW239" s="149"/>
      <c r="AX239" s="149"/>
      <c r="AY239" s="149"/>
      <c r="AZ239" s="149"/>
      <c r="BA239" s="149"/>
      <c r="BB239" s="149"/>
      <c r="BC239" s="149"/>
      <c r="BD239" s="149"/>
      <c r="BE239" s="149"/>
      <c r="BF239" s="149"/>
      <c r="BG239" s="149"/>
      <c r="BH239" s="149"/>
      <c r="BI239" s="149"/>
      <c r="BJ239" s="149"/>
      <c r="BK239" s="149"/>
      <c r="BL239" s="149"/>
      <c r="BM239" s="149"/>
      <c r="BN239" s="149"/>
      <c r="BO239" s="149"/>
      <c r="BP239" s="149"/>
      <c r="BQ239" s="149"/>
      <c r="BR239" s="149"/>
      <c r="BS239" s="149"/>
      <c r="BT239" s="149"/>
      <c r="BU239" s="149"/>
      <c r="BV239" s="149"/>
      <c r="BW239" s="149"/>
      <c r="BX239" s="149"/>
      <c r="BY239" s="149"/>
      <c r="BZ239" s="149"/>
      <c r="CA239" s="149"/>
      <c r="CB239" s="149"/>
      <c r="CC239" s="149"/>
      <c r="CD239" s="149"/>
      <c r="CE239" s="149"/>
      <c r="CF239" s="149"/>
      <c r="CG239" s="149"/>
      <c r="CH239" s="149"/>
      <c r="CI239" s="149"/>
      <c r="CJ239" s="149"/>
      <c r="CK239" s="149"/>
      <c r="CL239" s="149"/>
      <c r="CM239" s="149"/>
      <c r="CN239" s="149"/>
      <c r="CO239" s="149"/>
      <c r="CP239" s="149"/>
      <c r="CQ239" s="149"/>
    </row>
    <row r="240" spans="1:95" ht="16.5" customHeight="1">
      <c r="A240" s="269"/>
      <c r="B240" s="269"/>
      <c r="C240" s="269"/>
      <c r="D240" s="269"/>
      <c r="E240" s="269"/>
      <c r="F240" s="269"/>
      <c r="G240" s="149"/>
      <c r="H240" s="271"/>
      <c r="I240" s="271"/>
      <c r="J240" s="149"/>
      <c r="K240" s="149"/>
      <c r="L240" s="149"/>
      <c r="M240" s="149"/>
      <c r="N240" s="149"/>
      <c r="O240" s="149"/>
      <c r="P240" s="149"/>
      <c r="Q240" s="149"/>
      <c r="R240" s="149"/>
      <c r="S240" s="149"/>
      <c r="T240" s="149"/>
      <c r="U240" s="149"/>
      <c r="V240" s="149"/>
      <c r="W240" s="149"/>
      <c r="X240" s="149"/>
      <c r="Y240" s="149"/>
      <c r="Z240" s="149"/>
      <c r="AA240" s="149"/>
      <c r="AB240" s="149"/>
      <c r="AC240" s="149"/>
      <c r="AD240" s="149"/>
      <c r="AE240" s="149"/>
      <c r="AF240" s="149"/>
      <c r="AG240" s="149"/>
      <c r="AH240" s="149"/>
      <c r="AI240" s="149"/>
      <c r="AJ240" s="149"/>
      <c r="AK240" s="149"/>
      <c r="AL240" s="149"/>
      <c r="AM240" s="149"/>
      <c r="AN240" s="149"/>
      <c r="AO240" s="149"/>
      <c r="AP240" s="149"/>
      <c r="AQ240" s="149"/>
      <c r="AR240" s="149"/>
      <c r="AS240" s="149"/>
      <c r="AT240" s="149"/>
      <c r="AU240" s="149"/>
      <c r="AV240" s="149"/>
      <c r="AW240" s="149"/>
      <c r="AX240" s="149"/>
      <c r="AY240" s="149"/>
      <c r="AZ240" s="149"/>
      <c r="BA240" s="149"/>
      <c r="BB240" s="149"/>
      <c r="BC240" s="149"/>
      <c r="BD240" s="149"/>
      <c r="BE240" s="149"/>
      <c r="BF240" s="149"/>
      <c r="BG240" s="149"/>
      <c r="BH240" s="149"/>
      <c r="BI240" s="149"/>
      <c r="BJ240" s="149"/>
      <c r="BK240" s="149"/>
      <c r="BL240" s="149"/>
      <c r="BM240" s="149"/>
      <c r="BN240" s="149"/>
      <c r="BO240" s="149"/>
      <c r="BP240" s="149"/>
      <c r="BQ240" s="149"/>
      <c r="BR240" s="149"/>
      <c r="BS240" s="149"/>
      <c r="BT240" s="149"/>
      <c r="BU240" s="149"/>
      <c r="BV240" s="149"/>
      <c r="BW240" s="149"/>
      <c r="BX240" s="149"/>
      <c r="BY240" s="149"/>
      <c r="BZ240" s="149"/>
      <c r="CA240" s="149"/>
      <c r="CB240" s="149"/>
      <c r="CC240" s="149"/>
      <c r="CD240" s="149"/>
      <c r="CE240" s="149"/>
      <c r="CF240" s="149"/>
      <c r="CG240" s="149"/>
      <c r="CH240" s="149"/>
      <c r="CI240" s="149"/>
      <c r="CJ240" s="149"/>
      <c r="CK240" s="149"/>
      <c r="CL240" s="149"/>
      <c r="CM240" s="149"/>
      <c r="CN240" s="149"/>
      <c r="CO240" s="149"/>
      <c r="CP240" s="149"/>
      <c r="CQ240" s="149"/>
    </row>
    <row r="241" spans="1:95" ht="16.5" customHeight="1">
      <c r="A241" s="269"/>
      <c r="B241" s="269"/>
      <c r="C241" s="269"/>
      <c r="D241" s="269"/>
      <c r="E241" s="269"/>
      <c r="F241" s="269"/>
      <c r="G241" s="149"/>
      <c r="H241" s="271"/>
      <c r="I241" s="271"/>
      <c r="J241" s="149"/>
      <c r="K241" s="149"/>
      <c r="L241" s="149"/>
      <c r="M241" s="149"/>
      <c r="N241" s="149"/>
      <c r="O241" s="149"/>
      <c r="P241" s="149"/>
      <c r="Q241" s="149"/>
      <c r="R241" s="149"/>
      <c r="S241" s="149"/>
      <c r="T241" s="149"/>
      <c r="U241" s="149"/>
      <c r="V241" s="149"/>
      <c r="W241" s="149"/>
      <c r="X241" s="149"/>
      <c r="Y241" s="149"/>
      <c r="Z241" s="149"/>
      <c r="AA241" s="149"/>
      <c r="AB241" s="149"/>
      <c r="AC241" s="149"/>
      <c r="AD241" s="149"/>
      <c r="AE241" s="149"/>
      <c r="AF241" s="149"/>
      <c r="AG241" s="149"/>
      <c r="AH241" s="149"/>
      <c r="AI241" s="149"/>
      <c r="AJ241" s="149"/>
      <c r="AK241" s="149"/>
      <c r="AL241" s="149"/>
      <c r="AM241" s="149"/>
      <c r="AN241" s="149"/>
      <c r="AO241" s="149"/>
      <c r="AP241" s="149"/>
      <c r="AQ241" s="149"/>
      <c r="AR241" s="149"/>
      <c r="AS241" s="149"/>
      <c r="AT241" s="149"/>
      <c r="AU241" s="149"/>
      <c r="AV241" s="149"/>
      <c r="AW241" s="149"/>
      <c r="AX241" s="149"/>
      <c r="AY241" s="149"/>
      <c r="AZ241" s="149"/>
      <c r="BA241" s="149"/>
      <c r="BB241" s="149"/>
      <c r="BC241" s="149"/>
      <c r="BD241" s="149"/>
      <c r="BE241" s="149"/>
      <c r="BF241" s="149"/>
      <c r="BG241" s="149"/>
      <c r="BH241" s="149"/>
      <c r="BI241" s="149"/>
      <c r="BJ241" s="149"/>
      <c r="BK241" s="149"/>
      <c r="BL241" s="149"/>
      <c r="BM241" s="149"/>
      <c r="BN241" s="149"/>
      <c r="BO241" s="149"/>
      <c r="BP241" s="149"/>
      <c r="BQ241" s="149"/>
      <c r="BR241" s="149"/>
      <c r="BS241" s="149"/>
      <c r="BT241" s="149"/>
      <c r="BU241" s="149"/>
      <c r="BV241" s="149"/>
      <c r="BW241" s="149"/>
      <c r="BX241" s="149"/>
      <c r="BY241" s="149"/>
      <c r="BZ241" s="149"/>
      <c r="CA241" s="149"/>
      <c r="CB241" s="149"/>
      <c r="CC241" s="149"/>
      <c r="CD241" s="149"/>
      <c r="CE241" s="149"/>
      <c r="CF241" s="149"/>
      <c r="CG241" s="149"/>
      <c r="CH241" s="149"/>
      <c r="CI241" s="149"/>
      <c r="CJ241" s="149"/>
      <c r="CK241" s="149"/>
      <c r="CL241" s="149"/>
      <c r="CM241" s="149"/>
      <c r="CN241" s="149"/>
      <c r="CO241" s="149"/>
      <c r="CP241" s="149"/>
      <c r="CQ241" s="149"/>
    </row>
    <row r="242" spans="1:95" ht="16.5" customHeight="1">
      <c r="A242" s="269"/>
      <c r="B242" s="269"/>
      <c r="C242" s="269"/>
      <c r="D242" s="269"/>
      <c r="E242" s="269"/>
      <c r="F242" s="269"/>
      <c r="G242" s="149"/>
      <c r="H242" s="271"/>
      <c r="I242" s="271"/>
      <c r="J242" s="149"/>
      <c r="K242" s="149"/>
      <c r="L242" s="149"/>
      <c r="M242" s="149"/>
      <c r="N242" s="149"/>
      <c r="O242" s="149"/>
      <c r="P242" s="149"/>
      <c r="Q242" s="149"/>
      <c r="R242" s="149"/>
      <c r="S242" s="149"/>
      <c r="T242" s="149"/>
      <c r="U242" s="149"/>
      <c r="V242" s="149"/>
      <c r="W242" s="149"/>
      <c r="X242" s="149"/>
      <c r="Y242" s="149"/>
      <c r="Z242" s="149"/>
      <c r="AA242" s="149"/>
      <c r="AB242" s="149"/>
      <c r="AC242" s="149"/>
      <c r="AD242" s="149"/>
      <c r="AE242" s="149"/>
      <c r="AF242" s="149"/>
      <c r="AG242" s="149"/>
      <c r="AH242" s="149"/>
      <c r="AI242" s="149"/>
      <c r="AJ242" s="149"/>
      <c r="AK242" s="149"/>
      <c r="AL242" s="149"/>
      <c r="AM242" s="149"/>
      <c r="AN242" s="149"/>
      <c r="AO242" s="149"/>
      <c r="AP242" s="149"/>
      <c r="AQ242" s="149"/>
      <c r="AR242" s="149"/>
      <c r="AS242" s="149"/>
      <c r="AT242" s="149"/>
      <c r="AU242" s="149"/>
      <c r="AV242" s="149"/>
      <c r="AW242" s="149"/>
      <c r="AX242" s="149"/>
      <c r="AY242" s="149"/>
      <c r="AZ242" s="149"/>
      <c r="BA242" s="149"/>
      <c r="BB242" s="149"/>
      <c r="BC242" s="149"/>
      <c r="BD242" s="149"/>
      <c r="BE242" s="149"/>
      <c r="BF242" s="149"/>
      <c r="BG242" s="149"/>
      <c r="BH242" s="149"/>
      <c r="BI242" s="149"/>
      <c r="BJ242" s="149"/>
      <c r="BK242" s="149"/>
      <c r="BL242" s="149"/>
      <c r="BM242" s="149"/>
      <c r="BN242" s="149"/>
      <c r="BO242" s="149"/>
      <c r="BP242" s="149"/>
      <c r="BQ242" s="149"/>
      <c r="BR242" s="149"/>
      <c r="BS242" s="149"/>
      <c r="BT242" s="149"/>
      <c r="BU242" s="149"/>
      <c r="BV242" s="149"/>
      <c r="BW242" s="149"/>
      <c r="BX242" s="149"/>
      <c r="BY242" s="149"/>
      <c r="BZ242" s="149"/>
      <c r="CA242" s="149"/>
      <c r="CB242" s="149"/>
      <c r="CC242" s="149"/>
      <c r="CD242" s="149"/>
      <c r="CE242" s="149"/>
      <c r="CF242" s="149"/>
      <c r="CG242" s="149"/>
      <c r="CH242" s="149"/>
      <c r="CI242" s="149"/>
      <c r="CJ242" s="149"/>
      <c r="CK242" s="149"/>
      <c r="CL242" s="149"/>
      <c r="CM242" s="149"/>
      <c r="CN242" s="149"/>
      <c r="CO242" s="149"/>
      <c r="CP242" s="149"/>
      <c r="CQ242" s="149"/>
    </row>
    <row r="243" spans="1:95" ht="16.5" customHeight="1">
      <c r="A243" s="269"/>
      <c r="B243" s="269"/>
      <c r="C243" s="269"/>
      <c r="D243" s="269"/>
      <c r="E243" s="269"/>
      <c r="F243" s="269"/>
      <c r="G243" s="149"/>
      <c r="H243" s="271"/>
      <c r="I243" s="271"/>
      <c r="J243" s="149"/>
      <c r="K243" s="149"/>
      <c r="L243" s="149"/>
      <c r="M243" s="149"/>
      <c r="N243" s="149"/>
      <c r="O243" s="149"/>
      <c r="P243" s="149"/>
      <c r="Q243" s="149"/>
      <c r="R243" s="149"/>
      <c r="S243" s="149"/>
      <c r="T243" s="149"/>
      <c r="U243" s="149"/>
      <c r="V243" s="149"/>
      <c r="W243" s="149"/>
      <c r="X243" s="149"/>
      <c r="Y243" s="149"/>
      <c r="Z243" s="149"/>
      <c r="AA243" s="149"/>
      <c r="AB243" s="149"/>
      <c r="AC243" s="149"/>
      <c r="AD243" s="149"/>
      <c r="AE243" s="149"/>
      <c r="AF243" s="149"/>
      <c r="AG243" s="149"/>
      <c r="AH243" s="149"/>
      <c r="AI243" s="149"/>
      <c r="AJ243" s="149"/>
      <c r="AK243" s="149"/>
      <c r="AL243" s="149"/>
      <c r="AM243" s="149"/>
      <c r="AN243" s="149"/>
      <c r="AO243" s="149"/>
      <c r="AP243" s="149"/>
      <c r="AQ243" s="149"/>
      <c r="AR243" s="149"/>
      <c r="AS243" s="149"/>
      <c r="AT243" s="149"/>
      <c r="AU243" s="149"/>
      <c r="AV243" s="149"/>
      <c r="AW243" s="149"/>
      <c r="AX243" s="149"/>
      <c r="AY243" s="149"/>
      <c r="AZ243" s="149"/>
      <c r="BA243" s="149"/>
      <c r="BB243" s="149"/>
      <c r="BC243" s="149"/>
      <c r="BD243" s="149"/>
      <c r="BE243" s="149"/>
      <c r="BF243" s="149"/>
      <c r="BG243" s="149"/>
      <c r="BH243" s="149"/>
      <c r="BI243" s="149"/>
      <c r="BJ243" s="149"/>
      <c r="BK243" s="149"/>
      <c r="BL243" s="149"/>
      <c r="BM243" s="149"/>
      <c r="BN243" s="149"/>
      <c r="BO243" s="149"/>
      <c r="BP243" s="149"/>
      <c r="BQ243" s="149"/>
      <c r="BR243" s="149"/>
      <c r="BS243" s="149"/>
      <c r="BT243" s="149"/>
      <c r="BU243" s="149"/>
      <c r="BV243" s="149"/>
      <c r="BW243" s="149"/>
      <c r="BX243" s="149"/>
      <c r="BY243" s="149"/>
      <c r="BZ243" s="149"/>
      <c r="CA243" s="149"/>
      <c r="CB243" s="149"/>
      <c r="CC243" s="149"/>
      <c r="CD243" s="149"/>
      <c r="CE243" s="149"/>
      <c r="CF243" s="149"/>
      <c r="CG243" s="149"/>
      <c r="CH243" s="149"/>
      <c r="CI243" s="149"/>
      <c r="CJ243" s="149"/>
      <c r="CK243" s="149"/>
      <c r="CL243" s="149"/>
      <c r="CM243" s="149"/>
      <c r="CN243" s="149"/>
      <c r="CO243" s="149"/>
      <c r="CP243" s="149"/>
      <c r="CQ243" s="149"/>
    </row>
    <row r="244" spans="1:95" ht="16.5" customHeight="1">
      <c r="A244" s="269"/>
      <c r="B244" s="269"/>
      <c r="C244" s="269"/>
      <c r="D244" s="269"/>
      <c r="E244" s="269"/>
      <c r="F244" s="269"/>
      <c r="G244" s="149"/>
      <c r="H244" s="271"/>
      <c r="I244" s="271"/>
      <c r="J244" s="149"/>
      <c r="K244" s="149"/>
      <c r="L244" s="149"/>
      <c r="M244" s="149"/>
      <c r="N244" s="149"/>
      <c r="O244" s="149"/>
      <c r="P244" s="149"/>
      <c r="Q244" s="149"/>
      <c r="R244" s="149"/>
      <c r="S244" s="149"/>
      <c r="T244" s="149"/>
      <c r="U244" s="149"/>
      <c r="V244" s="149"/>
      <c r="W244" s="149"/>
      <c r="X244" s="149"/>
      <c r="Y244" s="149"/>
      <c r="Z244" s="149"/>
      <c r="AA244" s="149"/>
      <c r="AB244" s="149"/>
      <c r="AC244" s="149"/>
      <c r="AD244" s="149"/>
      <c r="AE244" s="149"/>
      <c r="AF244" s="149"/>
      <c r="AG244" s="149"/>
      <c r="AH244" s="149"/>
      <c r="AI244" s="149"/>
      <c r="AJ244" s="149"/>
      <c r="AK244" s="149"/>
      <c r="AL244" s="149"/>
      <c r="AM244" s="149"/>
      <c r="AN244" s="149"/>
      <c r="AO244" s="149"/>
      <c r="AP244" s="149"/>
      <c r="AQ244" s="149"/>
      <c r="AR244" s="149"/>
      <c r="AS244" s="149"/>
      <c r="AT244" s="149"/>
      <c r="AU244" s="149"/>
      <c r="AV244" s="149"/>
      <c r="AW244" s="149"/>
      <c r="AX244" s="149"/>
      <c r="AY244" s="149"/>
      <c r="AZ244" s="149"/>
      <c r="BA244" s="149"/>
      <c r="BB244" s="149"/>
      <c r="BC244" s="149"/>
      <c r="BD244" s="149"/>
      <c r="BE244" s="149"/>
      <c r="BF244" s="149"/>
      <c r="BG244" s="149"/>
      <c r="BH244" s="149"/>
      <c r="BI244" s="149"/>
      <c r="BJ244" s="149"/>
      <c r="BK244" s="149"/>
      <c r="BL244" s="149"/>
      <c r="BM244" s="149"/>
      <c r="BN244" s="149"/>
      <c r="BO244" s="149"/>
      <c r="BP244" s="149"/>
      <c r="BQ244" s="149"/>
      <c r="BR244" s="149"/>
      <c r="BS244" s="149"/>
      <c r="BT244" s="149"/>
      <c r="BU244" s="149"/>
      <c r="BV244" s="149"/>
      <c r="BW244" s="149"/>
      <c r="BX244" s="149"/>
      <c r="BY244" s="149"/>
      <c r="BZ244" s="149"/>
      <c r="CA244" s="149"/>
      <c r="CB244" s="149"/>
      <c r="CC244" s="149"/>
      <c r="CD244" s="149"/>
      <c r="CE244" s="149"/>
      <c r="CF244" s="149"/>
      <c r="CG244" s="149"/>
      <c r="CH244" s="149"/>
      <c r="CI244" s="149"/>
      <c r="CJ244" s="149"/>
      <c r="CK244" s="149"/>
      <c r="CL244" s="149"/>
      <c r="CM244" s="149"/>
      <c r="CN244" s="149"/>
      <c r="CO244" s="149"/>
      <c r="CP244" s="149"/>
      <c r="CQ244" s="149"/>
    </row>
    <row r="245" spans="1:95" ht="16.5" customHeight="1">
      <c r="A245" s="269"/>
      <c r="B245" s="269"/>
      <c r="C245" s="269"/>
      <c r="D245" s="269"/>
      <c r="E245" s="269"/>
      <c r="F245" s="269"/>
      <c r="G245" s="149"/>
      <c r="H245" s="271"/>
      <c r="I245" s="271"/>
      <c r="J245" s="149"/>
      <c r="K245" s="149"/>
      <c r="L245" s="149"/>
      <c r="M245" s="149"/>
      <c r="N245" s="149"/>
      <c r="O245" s="149"/>
      <c r="P245" s="149"/>
      <c r="Q245" s="149"/>
      <c r="R245" s="149"/>
      <c r="S245" s="149"/>
      <c r="T245" s="149"/>
      <c r="U245" s="149"/>
      <c r="V245" s="149"/>
      <c r="W245" s="149"/>
      <c r="X245" s="149"/>
      <c r="Y245" s="149"/>
      <c r="Z245" s="149"/>
      <c r="AA245" s="149"/>
      <c r="AB245" s="149"/>
      <c r="AC245" s="149"/>
      <c r="AD245" s="149"/>
      <c r="AE245" s="149"/>
      <c r="AF245" s="149"/>
      <c r="AG245" s="149"/>
      <c r="AH245" s="149"/>
      <c r="AI245" s="149"/>
      <c r="AJ245" s="149"/>
      <c r="AK245" s="149"/>
      <c r="AL245" s="149"/>
      <c r="AM245" s="149"/>
      <c r="AN245" s="149"/>
      <c r="AO245" s="149"/>
      <c r="AP245" s="149"/>
      <c r="AQ245" s="149"/>
      <c r="AR245" s="149"/>
      <c r="AS245" s="149"/>
      <c r="AT245" s="149"/>
      <c r="AU245" s="149"/>
      <c r="AV245" s="149"/>
      <c r="AW245" s="149"/>
      <c r="AX245" s="149"/>
      <c r="AY245" s="149"/>
      <c r="AZ245" s="149"/>
      <c r="BA245" s="149"/>
      <c r="BB245" s="149"/>
      <c r="BC245" s="149"/>
      <c r="BD245" s="149"/>
      <c r="BE245" s="149"/>
      <c r="BF245" s="149"/>
      <c r="BG245" s="149"/>
      <c r="BH245" s="149"/>
      <c r="BI245" s="149"/>
      <c r="BJ245" s="149"/>
      <c r="BK245" s="149"/>
      <c r="BL245" s="149"/>
      <c r="BM245" s="149"/>
      <c r="BN245" s="149"/>
      <c r="BO245" s="149"/>
      <c r="BP245" s="149"/>
      <c r="BQ245" s="149"/>
      <c r="BR245" s="149"/>
      <c r="BS245" s="149"/>
      <c r="BT245" s="149"/>
      <c r="BU245" s="149"/>
      <c r="BV245" s="149"/>
      <c r="BW245" s="149"/>
      <c r="BX245" s="149"/>
      <c r="BY245" s="149"/>
      <c r="BZ245" s="149"/>
      <c r="CA245" s="149"/>
      <c r="CB245" s="149"/>
      <c r="CC245" s="149"/>
      <c r="CD245" s="149"/>
      <c r="CE245" s="149"/>
      <c r="CF245" s="149"/>
      <c r="CG245" s="149"/>
      <c r="CH245" s="149"/>
      <c r="CI245" s="149"/>
      <c r="CJ245" s="149"/>
      <c r="CK245" s="149"/>
      <c r="CL245" s="149"/>
      <c r="CM245" s="149"/>
      <c r="CN245" s="149"/>
      <c r="CO245" s="149"/>
      <c r="CP245" s="149"/>
      <c r="CQ245" s="149"/>
    </row>
    <row r="246" spans="1:95" ht="16.5" customHeight="1">
      <c r="A246" s="269"/>
      <c r="B246" s="269"/>
      <c r="C246" s="269"/>
      <c r="D246" s="269"/>
      <c r="E246" s="269"/>
      <c r="F246" s="269"/>
      <c r="G246" s="149"/>
      <c r="H246" s="271"/>
      <c r="I246" s="271"/>
      <c r="J246" s="149"/>
      <c r="K246" s="149"/>
      <c r="L246" s="149"/>
      <c r="M246" s="149"/>
      <c r="N246" s="149"/>
      <c r="O246" s="149"/>
      <c r="P246" s="149"/>
      <c r="Q246" s="149"/>
      <c r="R246" s="149"/>
      <c r="S246" s="149"/>
      <c r="T246" s="149"/>
      <c r="U246" s="149"/>
      <c r="V246" s="149"/>
      <c r="W246" s="149"/>
      <c r="X246" s="149"/>
      <c r="Y246" s="149"/>
      <c r="Z246" s="149"/>
      <c r="AA246" s="149"/>
      <c r="AB246" s="149"/>
      <c r="AC246" s="149"/>
      <c r="AD246" s="149"/>
      <c r="AE246" s="149"/>
      <c r="AF246" s="149"/>
      <c r="AG246" s="149"/>
      <c r="AH246" s="149"/>
      <c r="AI246" s="149"/>
      <c r="AJ246" s="149"/>
      <c r="AK246" s="149"/>
      <c r="AL246" s="149"/>
      <c r="AM246" s="149"/>
      <c r="AN246" s="149"/>
      <c r="AO246" s="149"/>
      <c r="AP246" s="149"/>
      <c r="AQ246" s="149"/>
      <c r="AR246" s="149"/>
      <c r="AS246" s="149"/>
      <c r="AT246" s="149"/>
      <c r="AU246" s="149"/>
      <c r="AV246" s="149"/>
      <c r="AW246" s="149"/>
      <c r="AX246" s="149"/>
      <c r="AY246" s="149"/>
      <c r="AZ246" s="149"/>
      <c r="BA246" s="149"/>
      <c r="BB246" s="149"/>
      <c r="BC246" s="149"/>
      <c r="BD246" s="149"/>
      <c r="BE246" s="149"/>
      <c r="BF246" s="149"/>
      <c r="BG246" s="149"/>
      <c r="BH246" s="149"/>
      <c r="BI246" s="149"/>
      <c r="BJ246" s="149"/>
      <c r="BK246" s="149"/>
      <c r="BL246" s="149"/>
      <c r="BM246" s="149"/>
      <c r="BN246" s="149"/>
      <c r="BO246" s="149"/>
      <c r="BP246" s="149"/>
      <c r="BQ246" s="149"/>
      <c r="BR246" s="149"/>
      <c r="BS246" s="149"/>
      <c r="BT246" s="149"/>
      <c r="BU246" s="149"/>
      <c r="BV246" s="149"/>
      <c r="BW246" s="149"/>
      <c r="BX246" s="149"/>
      <c r="BY246" s="149"/>
      <c r="BZ246" s="149"/>
      <c r="CA246" s="149"/>
      <c r="CB246" s="149"/>
      <c r="CC246" s="149"/>
      <c r="CD246" s="149"/>
      <c r="CE246" s="149"/>
      <c r="CF246" s="149"/>
      <c r="CG246" s="149"/>
      <c r="CH246" s="149"/>
      <c r="CI246" s="149"/>
      <c r="CJ246" s="149"/>
      <c r="CK246" s="149"/>
      <c r="CL246" s="149"/>
      <c r="CM246" s="149"/>
      <c r="CN246" s="149"/>
      <c r="CO246" s="149"/>
      <c r="CP246" s="149"/>
      <c r="CQ246" s="149"/>
    </row>
    <row r="247" spans="1:95" ht="16.5" customHeight="1">
      <c r="A247" s="269"/>
      <c r="B247" s="269"/>
      <c r="C247" s="269"/>
      <c r="D247" s="269"/>
      <c r="E247" s="269"/>
      <c r="F247" s="269"/>
      <c r="G247" s="149"/>
      <c r="H247" s="271"/>
      <c r="I247" s="271"/>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49"/>
      <c r="AY247" s="149"/>
      <c r="AZ247" s="149"/>
      <c r="BA247" s="149"/>
      <c r="BB247" s="149"/>
      <c r="BC247" s="149"/>
      <c r="BD247" s="149"/>
      <c r="BE247" s="149"/>
      <c r="BF247" s="149"/>
      <c r="BG247" s="149"/>
      <c r="BH247" s="149"/>
      <c r="BI247" s="149"/>
      <c r="BJ247" s="149"/>
      <c r="BK247" s="149"/>
      <c r="BL247" s="149"/>
      <c r="BM247" s="149"/>
      <c r="BN247" s="149"/>
      <c r="BO247" s="149"/>
      <c r="BP247" s="149"/>
      <c r="BQ247" s="149"/>
      <c r="BR247" s="149"/>
      <c r="BS247" s="149"/>
      <c r="BT247" s="149"/>
      <c r="BU247" s="149"/>
      <c r="BV247" s="149"/>
      <c r="BW247" s="149"/>
      <c r="BX247" s="149"/>
      <c r="BY247" s="149"/>
      <c r="BZ247" s="149"/>
      <c r="CA247" s="149"/>
      <c r="CB247" s="149"/>
      <c r="CC247" s="149"/>
      <c r="CD247" s="149"/>
      <c r="CE247" s="149"/>
      <c r="CF247" s="149"/>
      <c r="CG247" s="149"/>
      <c r="CH247" s="149"/>
      <c r="CI247" s="149"/>
      <c r="CJ247" s="149"/>
      <c r="CK247" s="149"/>
      <c r="CL247" s="149"/>
      <c r="CM247" s="149"/>
      <c r="CN247" s="149"/>
      <c r="CO247" s="149"/>
      <c r="CP247" s="149"/>
      <c r="CQ247" s="149"/>
    </row>
    <row r="248" spans="1:95" ht="16.5" customHeight="1">
      <c r="A248" s="269"/>
      <c r="B248" s="269"/>
      <c r="C248" s="269"/>
      <c r="D248" s="269"/>
      <c r="E248" s="269"/>
      <c r="F248" s="269"/>
      <c r="G248" s="149"/>
      <c r="H248" s="271"/>
      <c r="I248" s="271"/>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49"/>
      <c r="AY248" s="149"/>
      <c r="AZ248" s="149"/>
      <c r="BA248" s="149"/>
      <c r="BB248" s="149"/>
      <c r="BC248" s="149"/>
      <c r="BD248" s="149"/>
      <c r="BE248" s="149"/>
      <c r="BF248" s="149"/>
      <c r="BG248" s="149"/>
      <c r="BH248" s="149"/>
      <c r="BI248" s="149"/>
      <c r="BJ248" s="149"/>
      <c r="BK248" s="149"/>
      <c r="BL248" s="149"/>
      <c r="BM248" s="149"/>
      <c r="BN248" s="149"/>
      <c r="BO248" s="149"/>
      <c r="BP248" s="149"/>
      <c r="BQ248" s="149"/>
      <c r="BR248" s="149"/>
      <c r="BS248" s="149"/>
      <c r="BT248" s="149"/>
      <c r="BU248" s="149"/>
      <c r="BV248" s="149"/>
      <c r="BW248" s="149"/>
      <c r="BX248" s="149"/>
      <c r="BY248" s="149"/>
      <c r="BZ248" s="149"/>
      <c r="CA248" s="149"/>
      <c r="CB248" s="149"/>
      <c r="CC248" s="149"/>
      <c r="CD248" s="149"/>
      <c r="CE248" s="149"/>
      <c r="CF248" s="149"/>
      <c r="CG248" s="149"/>
      <c r="CH248" s="149"/>
      <c r="CI248" s="149"/>
      <c r="CJ248" s="149"/>
      <c r="CK248" s="149"/>
      <c r="CL248" s="149"/>
      <c r="CM248" s="149"/>
      <c r="CN248" s="149"/>
      <c r="CO248" s="149"/>
      <c r="CP248" s="149"/>
      <c r="CQ248" s="149"/>
    </row>
    <row r="249" spans="1:95" ht="16.5" customHeight="1">
      <c r="A249" s="269"/>
      <c r="B249" s="269"/>
      <c r="C249" s="269"/>
      <c r="D249" s="269"/>
      <c r="E249" s="269"/>
      <c r="F249" s="269"/>
      <c r="G249" s="149"/>
      <c r="H249" s="271"/>
      <c r="I249" s="271"/>
      <c r="J249" s="149"/>
      <c r="K249" s="149"/>
      <c r="L249" s="149"/>
      <c r="M249" s="149"/>
      <c r="N249" s="149"/>
      <c r="O249" s="149"/>
      <c r="P249" s="149"/>
      <c r="Q249" s="149"/>
      <c r="R249" s="149"/>
      <c r="S249" s="149"/>
      <c r="T249" s="149"/>
      <c r="U249" s="149"/>
      <c r="V249" s="149"/>
      <c r="W249" s="149"/>
      <c r="X249" s="149"/>
      <c r="Y249" s="149"/>
      <c r="Z249" s="149"/>
      <c r="AA249" s="149"/>
      <c r="AB249" s="149"/>
      <c r="AC249" s="149"/>
      <c r="AD249" s="149"/>
      <c r="AE249" s="149"/>
      <c r="AF249" s="149"/>
      <c r="AG249" s="149"/>
      <c r="AH249" s="149"/>
      <c r="AI249" s="149"/>
      <c r="AJ249" s="149"/>
      <c r="AK249" s="149"/>
      <c r="AL249" s="149"/>
      <c r="AM249" s="149"/>
      <c r="AN249" s="149"/>
      <c r="AO249" s="149"/>
      <c r="AP249" s="149"/>
      <c r="AQ249" s="149"/>
      <c r="AR249" s="149"/>
      <c r="AS249" s="149"/>
      <c r="AT249" s="149"/>
      <c r="AU249" s="149"/>
      <c r="AV249" s="149"/>
      <c r="AW249" s="149"/>
      <c r="AX249" s="149"/>
      <c r="AY249" s="149"/>
      <c r="AZ249" s="149"/>
      <c r="BA249" s="149"/>
      <c r="BB249" s="149"/>
      <c r="BC249" s="149"/>
      <c r="BD249" s="149"/>
      <c r="BE249" s="149"/>
      <c r="BF249" s="149"/>
      <c r="BG249" s="149"/>
      <c r="BH249" s="149"/>
      <c r="BI249" s="149"/>
      <c r="BJ249" s="149"/>
      <c r="BK249" s="149"/>
      <c r="BL249" s="149"/>
      <c r="BM249" s="149"/>
      <c r="BN249" s="149"/>
      <c r="BO249" s="149"/>
      <c r="BP249" s="149"/>
      <c r="BQ249" s="149"/>
      <c r="BR249" s="149"/>
      <c r="BS249" s="149"/>
      <c r="BT249" s="149"/>
      <c r="BU249" s="149"/>
      <c r="BV249" s="149"/>
      <c r="BW249" s="149"/>
      <c r="BX249" s="149"/>
      <c r="BY249" s="149"/>
      <c r="BZ249" s="149"/>
      <c r="CA249" s="149"/>
      <c r="CB249" s="149"/>
      <c r="CC249" s="149"/>
      <c r="CD249" s="149"/>
      <c r="CE249" s="149"/>
      <c r="CF249" s="149"/>
      <c r="CG249" s="149"/>
      <c r="CH249" s="149"/>
      <c r="CI249" s="149"/>
      <c r="CJ249" s="149"/>
      <c r="CK249" s="149"/>
      <c r="CL249" s="149"/>
      <c r="CM249" s="149"/>
      <c r="CN249" s="149"/>
      <c r="CO249" s="149"/>
      <c r="CP249" s="149"/>
      <c r="CQ249" s="149"/>
    </row>
    <row r="250" spans="1:95" ht="16.5" customHeight="1">
      <c r="A250" s="269"/>
      <c r="B250" s="269"/>
      <c r="C250" s="269"/>
      <c r="D250" s="269"/>
      <c r="E250" s="269"/>
      <c r="F250" s="269"/>
      <c r="G250" s="149"/>
      <c r="H250" s="271"/>
      <c r="I250" s="271"/>
      <c r="J250" s="149"/>
      <c r="K250" s="149"/>
      <c r="L250" s="149"/>
      <c r="M250" s="149"/>
      <c r="N250" s="149"/>
      <c r="O250" s="149"/>
      <c r="P250" s="149"/>
      <c r="Q250" s="149"/>
      <c r="R250" s="149"/>
      <c r="S250" s="149"/>
      <c r="T250" s="149"/>
      <c r="U250" s="149"/>
      <c r="V250" s="149"/>
      <c r="W250" s="149"/>
      <c r="X250" s="149"/>
      <c r="Y250" s="149"/>
      <c r="Z250" s="149"/>
      <c r="AA250" s="149"/>
      <c r="AB250" s="149"/>
      <c r="AC250" s="149"/>
      <c r="AD250" s="149"/>
      <c r="AE250" s="149"/>
      <c r="AF250" s="149"/>
      <c r="AG250" s="149"/>
      <c r="AH250" s="149"/>
      <c r="AI250" s="149"/>
      <c r="AJ250" s="149"/>
      <c r="AK250" s="149"/>
      <c r="AL250" s="149"/>
      <c r="AM250" s="149"/>
      <c r="AN250" s="149"/>
      <c r="AO250" s="149"/>
      <c r="AP250" s="149"/>
      <c r="AQ250" s="149"/>
      <c r="AR250" s="149"/>
      <c r="AS250" s="149"/>
      <c r="AT250" s="149"/>
      <c r="AU250" s="149"/>
      <c r="AV250" s="149"/>
      <c r="AW250" s="149"/>
      <c r="AX250" s="149"/>
      <c r="AY250" s="149"/>
      <c r="AZ250" s="149"/>
      <c r="BA250" s="149"/>
      <c r="BB250" s="149"/>
      <c r="BC250" s="149"/>
      <c r="BD250" s="149"/>
      <c r="BE250" s="149"/>
      <c r="BF250" s="149"/>
      <c r="BG250" s="149"/>
      <c r="BH250" s="149"/>
      <c r="BI250" s="149"/>
      <c r="BJ250" s="149"/>
      <c r="BK250" s="149"/>
      <c r="BL250" s="149"/>
      <c r="BM250" s="149"/>
      <c r="BN250" s="149"/>
      <c r="BO250" s="149"/>
      <c r="BP250" s="149"/>
      <c r="BQ250" s="149"/>
      <c r="BR250" s="149"/>
      <c r="BS250" s="149"/>
      <c r="BT250" s="149"/>
      <c r="BU250" s="149"/>
      <c r="BV250" s="149"/>
      <c r="BW250" s="149"/>
      <c r="BX250" s="149"/>
      <c r="BY250" s="149"/>
      <c r="BZ250" s="149"/>
      <c r="CA250" s="149"/>
      <c r="CB250" s="149"/>
      <c r="CC250" s="149"/>
      <c r="CD250" s="149"/>
      <c r="CE250" s="149"/>
      <c r="CF250" s="149"/>
      <c r="CG250" s="149"/>
      <c r="CH250" s="149"/>
      <c r="CI250" s="149"/>
      <c r="CJ250" s="149"/>
      <c r="CK250" s="149"/>
      <c r="CL250" s="149"/>
      <c r="CM250" s="149"/>
      <c r="CN250" s="149"/>
      <c r="CO250" s="149"/>
      <c r="CP250" s="149"/>
      <c r="CQ250" s="149"/>
    </row>
    <row r="251" spans="1:95" ht="16.5" customHeight="1">
      <c r="A251" s="269"/>
      <c r="B251" s="269"/>
      <c r="C251" s="269"/>
      <c r="D251" s="269"/>
      <c r="E251" s="269"/>
      <c r="F251" s="269"/>
      <c r="G251" s="149"/>
      <c r="H251" s="271"/>
      <c r="I251" s="271"/>
      <c r="J251" s="149"/>
      <c r="K251" s="149"/>
      <c r="L251" s="149"/>
      <c r="M251" s="149"/>
      <c r="N251" s="149"/>
      <c r="O251" s="149"/>
      <c r="P251" s="149"/>
      <c r="Q251" s="149"/>
      <c r="R251" s="149"/>
      <c r="S251" s="149"/>
      <c r="T251" s="149"/>
      <c r="U251" s="149"/>
      <c r="V251" s="149"/>
      <c r="W251" s="149"/>
      <c r="X251" s="149"/>
      <c r="Y251" s="149"/>
      <c r="Z251" s="149"/>
      <c r="AA251" s="149"/>
      <c r="AB251" s="149"/>
      <c r="AC251" s="149"/>
      <c r="AD251" s="149"/>
      <c r="AE251" s="149"/>
      <c r="AF251" s="149"/>
      <c r="AG251" s="149"/>
      <c r="AH251" s="149"/>
      <c r="AI251" s="149"/>
      <c r="AJ251" s="149"/>
      <c r="AK251" s="149"/>
      <c r="AL251" s="149"/>
      <c r="AM251" s="149"/>
      <c r="AN251" s="149"/>
      <c r="AO251" s="149"/>
      <c r="AP251" s="149"/>
      <c r="AQ251" s="149"/>
      <c r="AR251" s="149"/>
      <c r="AS251" s="149"/>
      <c r="AT251" s="149"/>
      <c r="AU251" s="149"/>
      <c r="AV251" s="149"/>
      <c r="AW251" s="149"/>
      <c r="AX251" s="149"/>
      <c r="AY251" s="149"/>
      <c r="AZ251" s="149"/>
      <c r="BA251" s="149"/>
      <c r="BB251" s="149"/>
      <c r="BC251" s="149"/>
      <c r="BD251" s="149"/>
      <c r="BE251" s="149"/>
      <c r="BF251" s="149"/>
      <c r="BG251" s="149"/>
      <c r="BH251" s="149"/>
      <c r="BI251" s="149"/>
      <c r="BJ251" s="149"/>
      <c r="BK251" s="149"/>
      <c r="BL251" s="149"/>
      <c r="BM251" s="149"/>
      <c r="BN251" s="149"/>
      <c r="BO251" s="149"/>
      <c r="BP251" s="149"/>
      <c r="BQ251" s="149"/>
      <c r="BR251" s="149"/>
      <c r="BS251" s="149"/>
      <c r="BT251" s="149"/>
      <c r="BU251" s="149"/>
      <c r="BV251" s="149"/>
      <c r="BW251" s="149"/>
      <c r="BX251" s="149"/>
      <c r="BY251" s="149"/>
      <c r="BZ251" s="149"/>
      <c r="CA251" s="149"/>
      <c r="CB251" s="149"/>
      <c r="CC251" s="149"/>
      <c r="CD251" s="149"/>
      <c r="CE251" s="149"/>
      <c r="CF251" s="149"/>
      <c r="CG251" s="149"/>
      <c r="CH251" s="149"/>
      <c r="CI251" s="149"/>
      <c r="CJ251" s="149"/>
      <c r="CK251" s="149"/>
      <c r="CL251" s="149"/>
      <c r="CM251" s="149"/>
      <c r="CN251" s="149"/>
      <c r="CO251" s="149"/>
      <c r="CP251" s="149"/>
      <c r="CQ251" s="149"/>
    </row>
    <row r="252" spans="1:95" ht="16.5" customHeight="1">
      <c r="A252" s="269"/>
      <c r="B252" s="269"/>
      <c r="C252" s="269"/>
      <c r="D252" s="269"/>
      <c r="E252" s="269"/>
      <c r="F252" s="269"/>
      <c r="G252" s="149"/>
      <c r="H252" s="271"/>
      <c r="I252" s="271"/>
      <c r="J252" s="149"/>
      <c r="K252" s="149"/>
      <c r="L252" s="149"/>
      <c r="M252" s="149"/>
      <c r="N252" s="149"/>
      <c r="O252" s="149"/>
      <c r="P252" s="149"/>
      <c r="Q252" s="149"/>
      <c r="R252" s="149"/>
      <c r="S252" s="149"/>
      <c r="T252" s="149"/>
      <c r="U252" s="149"/>
      <c r="V252" s="149"/>
      <c r="W252" s="149"/>
      <c r="X252" s="149"/>
      <c r="Y252" s="149"/>
      <c r="Z252" s="149"/>
      <c r="AA252" s="149"/>
      <c r="AB252" s="149"/>
      <c r="AC252" s="149"/>
      <c r="AD252" s="149"/>
      <c r="AE252" s="149"/>
      <c r="AF252" s="149"/>
      <c r="AG252" s="149"/>
      <c r="AH252" s="149"/>
      <c r="AI252" s="149"/>
      <c r="AJ252" s="149"/>
      <c r="AK252" s="149"/>
      <c r="AL252" s="149"/>
      <c r="AM252" s="149"/>
      <c r="AN252" s="149"/>
      <c r="AO252" s="149"/>
      <c r="AP252" s="149"/>
      <c r="AQ252" s="149"/>
      <c r="AR252" s="149"/>
      <c r="AS252" s="149"/>
      <c r="AT252" s="149"/>
      <c r="AU252" s="149"/>
      <c r="AV252" s="149"/>
      <c r="AW252" s="149"/>
      <c r="AX252" s="149"/>
      <c r="AY252" s="149"/>
      <c r="AZ252" s="149"/>
      <c r="BA252" s="149"/>
      <c r="BB252" s="149"/>
      <c r="BC252" s="149"/>
      <c r="BD252" s="149"/>
      <c r="BE252" s="149"/>
      <c r="BF252" s="149"/>
      <c r="BG252" s="149"/>
      <c r="BH252" s="149"/>
      <c r="BI252" s="149"/>
      <c r="BJ252" s="149"/>
      <c r="BK252" s="149"/>
      <c r="BL252" s="149"/>
      <c r="BM252" s="149"/>
      <c r="BN252" s="149"/>
      <c r="BO252" s="149"/>
      <c r="BP252" s="149"/>
      <c r="BQ252" s="149"/>
      <c r="BR252" s="149"/>
      <c r="BS252" s="149"/>
      <c r="BT252" s="149"/>
      <c r="BU252" s="149"/>
      <c r="BV252" s="149"/>
      <c r="BW252" s="149"/>
      <c r="BX252" s="149"/>
      <c r="BY252" s="149"/>
      <c r="BZ252" s="149"/>
      <c r="CA252" s="149"/>
      <c r="CB252" s="149"/>
      <c r="CC252" s="149"/>
      <c r="CD252" s="149"/>
      <c r="CE252" s="149"/>
      <c r="CF252" s="149"/>
      <c r="CG252" s="149"/>
      <c r="CH252" s="149"/>
      <c r="CI252" s="149"/>
      <c r="CJ252" s="149"/>
      <c r="CK252" s="149"/>
      <c r="CL252" s="149"/>
      <c r="CM252" s="149"/>
      <c r="CN252" s="149"/>
      <c r="CO252" s="149"/>
      <c r="CP252" s="149"/>
      <c r="CQ252" s="149"/>
    </row>
    <row r="253" spans="1:95" ht="16.5" customHeight="1">
      <c r="A253" s="269"/>
      <c r="B253" s="269"/>
      <c r="C253" s="269"/>
      <c r="D253" s="269"/>
      <c r="E253" s="269"/>
      <c r="F253" s="269"/>
      <c r="G253" s="149"/>
      <c r="H253" s="271"/>
      <c r="I253" s="271"/>
      <c r="J253" s="149"/>
      <c r="K253" s="149"/>
      <c r="L253" s="149"/>
      <c r="M253" s="149"/>
      <c r="N253" s="149"/>
      <c r="O253" s="149"/>
      <c r="P253" s="149"/>
      <c r="Q253" s="149"/>
      <c r="R253" s="149"/>
      <c r="S253" s="149"/>
      <c r="T253" s="149"/>
      <c r="U253" s="149"/>
      <c r="V253" s="149"/>
      <c r="W253" s="149"/>
      <c r="X253" s="149"/>
      <c r="Y253" s="149"/>
      <c r="Z253" s="149"/>
      <c r="AA253" s="149"/>
      <c r="AB253" s="149"/>
      <c r="AC253" s="149"/>
      <c r="AD253" s="149"/>
      <c r="AE253" s="149"/>
      <c r="AF253" s="149"/>
      <c r="AG253" s="149"/>
      <c r="AH253" s="149"/>
      <c r="AI253" s="149"/>
      <c r="AJ253" s="149"/>
      <c r="AK253" s="149"/>
      <c r="AL253" s="149"/>
      <c r="AM253" s="149"/>
      <c r="AN253" s="149"/>
      <c r="AO253" s="149"/>
      <c r="AP253" s="149"/>
      <c r="AQ253" s="149"/>
      <c r="AR253" s="149"/>
      <c r="AS253" s="149"/>
      <c r="AT253" s="149"/>
      <c r="AU253" s="149"/>
      <c r="AV253" s="149"/>
      <c r="AW253" s="149"/>
      <c r="AX253" s="149"/>
      <c r="AY253" s="149"/>
      <c r="AZ253" s="149"/>
      <c r="BA253" s="149"/>
      <c r="BB253" s="149"/>
      <c r="BC253" s="149"/>
      <c r="BD253" s="149"/>
      <c r="BE253" s="149"/>
      <c r="BF253" s="149"/>
      <c r="BG253" s="149"/>
      <c r="BH253" s="149"/>
      <c r="BI253" s="149"/>
      <c r="BJ253" s="149"/>
      <c r="BK253" s="149"/>
      <c r="BL253" s="149"/>
      <c r="BM253" s="149"/>
      <c r="BN253" s="149"/>
      <c r="BO253" s="149"/>
      <c r="BP253" s="149"/>
      <c r="BQ253" s="149"/>
      <c r="BR253" s="149"/>
      <c r="BS253" s="149"/>
      <c r="BT253" s="149"/>
      <c r="BU253" s="149"/>
      <c r="BV253" s="149"/>
      <c r="BW253" s="149"/>
      <c r="BX253" s="149"/>
      <c r="BY253" s="149"/>
      <c r="BZ253" s="149"/>
      <c r="CA253" s="149"/>
      <c r="CB253" s="149"/>
      <c r="CC253" s="149"/>
      <c r="CD253" s="149"/>
      <c r="CE253" s="149"/>
      <c r="CF253" s="149"/>
      <c r="CG253" s="149"/>
      <c r="CH253" s="149"/>
      <c r="CI253" s="149"/>
      <c r="CJ253" s="149"/>
      <c r="CK253" s="149"/>
      <c r="CL253" s="149"/>
      <c r="CM253" s="149"/>
      <c r="CN253" s="149"/>
      <c r="CO253" s="149"/>
      <c r="CP253" s="149"/>
      <c r="CQ253" s="149"/>
    </row>
    <row r="254" spans="1:95" ht="16.5" customHeight="1">
      <c r="A254" s="269"/>
      <c r="B254" s="269"/>
      <c r="C254" s="269"/>
      <c r="D254" s="269"/>
      <c r="E254" s="269"/>
      <c r="F254" s="269"/>
      <c r="G254" s="149"/>
      <c r="H254" s="271"/>
      <c r="I254" s="271"/>
      <c r="J254" s="149"/>
      <c r="K254" s="149"/>
      <c r="L254" s="149"/>
      <c r="M254" s="149"/>
      <c r="N254" s="149"/>
      <c r="O254" s="149"/>
      <c r="P254" s="149"/>
      <c r="Q254" s="149"/>
      <c r="R254" s="149"/>
      <c r="S254" s="149"/>
      <c r="T254" s="149"/>
      <c r="U254" s="149"/>
      <c r="V254" s="149"/>
      <c r="W254" s="149"/>
      <c r="X254" s="149"/>
      <c r="Y254" s="149"/>
      <c r="Z254" s="149"/>
      <c r="AA254" s="149"/>
      <c r="AB254" s="149"/>
      <c r="AC254" s="149"/>
      <c r="AD254" s="149"/>
      <c r="AE254" s="149"/>
      <c r="AF254" s="149"/>
      <c r="AG254" s="149"/>
      <c r="AH254" s="149"/>
      <c r="AI254" s="149"/>
      <c r="AJ254" s="149"/>
      <c r="AK254" s="149"/>
      <c r="AL254" s="149"/>
      <c r="AM254" s="149"/>
      <c r="AN254" s="149"/>
      <c r="AO254" s="149"/>
      <c r="AP254" s="149"/>
      <c r="AQ254" s="149"/>
      <c r="AR254" s="149"/>
      <c r="AS254" s="149"/>
      <c r="AT254" s="149"/>
      <c r="AU254" s="149"/>
      <c r="AV254" s="149"/>
      <c r="AW254" s="149"/>
      <c r="AX254" s="149"/>
      <c r="AY254" s="149"/>
      <c r="AZ254" s="149"/>
      <c r="BA254" s="149"/>
      <c r="BB254" s="149"/>
      <c r="BC254" s="149"/>
      <c r="BD254" s="149"/>
      <c r="BE254" s="149"/>
      <c r="BF254" s="149"/>
      <c r="BG254" s="149"/>
      <c r="BH254" s="149"/>
      <c r="BI254" s="149"/>
      <c r="BJ254" s="149"/>
      <c r="BK254" s="149"/>
      <c r="BL254" s="149"/>
      <c r="BM254" s="149"/>
      <c r="BN254" s="149"/>
      <c r="BO254" s="149"/>
      <c r="BP254" s="149"/>
      <c r="BQ254" s="149"/>
      <c r="BR254" s="149"/>
      <c r="BS254" s="149"/>
      <c r="BT254" s="149"/>
      <c r="BU254" s="149"/>
      <c r="BV254" s="149"/>
      <c r="BW254" s="149"/>
      <c r="BX254" s="149"/>
      <c r="BY254" s="149"/>
      <c r="BZ254" s="149"/>
      <c r="CA254" s="149"/>
      <c r="CB254" s="149"/>
      <c r="CC254" s="149"/>
      <c r="CD254" s="149"/>
      <c r="CE254" s="149"/>
      <c r="CF254" s="149"/>
      <c r="CG254" s="149"/>
      <c r="CH254" s="149"/>
      <c r="CI254" s="149"/>
      <c r="CJ254" s="149"/>
      <c r="CK254" s="149"/>
      <c r="CL254" s="149"/>
      <c r="CM254" s="149"/>
      <c r="CN254" s="149"/>
      <c r="CO254" s="149"/>
      <c r="CP254" s="149"/>
      <c r="CQ254" s="149"/>
    </row>
    <row r="255" spans="1:95" ht="16.5" customHeight="1">
      <c r="A255" s="269"/>
      <c r="B255" s="269"/>
      <c r="C255" s="269"/>
      <c r="D255" s="269"/>
      <c r="E255" s="269"/>
      <c r="F255" s="269"/>
      <c r="G255" s="149"/>
      <c r="H255" s="271"/>
      <c r="I255" s="271"/>
      <c r="J255" s="149"/>
      <c r="K255" s="149"/>
      <c r="L255" s="149"/>
      <c r="M255" s="149"/>
      <c r="N255" s="149"/>
      <c r="O255" s="149"/>
      <c r="P255" s="149"/>
      <c r="Q255" s="149"/>
      <c r="R255" s="149"/>
      <c r="S255" s="149"/>
      <c r="T255" s="149"/>
      <c r="U255" s="149"/>
      <c r="V255" s="149"/>
      <c r="W255" s="149"/>
      <c r="X255" s="149"/>
      <c r="Y255" s="149"/>
      <c r="Z255" s="149"/>
      <c r="AA255" s="149"/>
      <c r="AB255" s="149"/>
      <c r="AC255" s="149"/>
      <c r="AD255" s="149"/>
      <c r="AE255" s="149"/>
      <c r="AF255" s="149"/>
      <c r="AG255" s="149"/>
      <c r="AH255" s="149"/>
      <c r="AI255" s="149"/>
      <c r="AJ255" s="149"/>
      <c r="AK255" s="149"/>
      <c r="AL255" s="149"/>
      <c r="AM255" s="149"/>
      <c r="AN255" s="149"/>
      <c r="AO255" s="149"/>
      <c r="AP255" s="149"/>
      <c r="AQ255" s="149"/>
      <c r="AR255" s="149"/>
      <c r="AS255" s="149"/>
      <c r="AT255" s="149"/>
      <c r="AU255" s="149"/>
      <c r="AV255" s="149"/>
      <c r="AW255" s="149"/>
      <c r="AX255" s="149"/>
      <c r="AY255" s="149"/>
      <c r="AZ255" s="149"/>
      <c r="BA255" s="149"/>
      <c r="BB255" s="149"/>
      <c r="BC255" s="149"/>
      <c r="BD255" s="149"/>
      <c r="BE255" s="149"/>
      <c r="BF255" s="149"/>
      <c r="BG255" s="149"/>
      <c r="BH255" s="149"/>
      <c r="BI255" s="149"/>
      <c r="BJ255" s="149"/>
      <c r="BK255" s="149"/>
      <c r="BL255" s="149"/>
      <c r="BM255" s="149"/>
      <c r="BN255" s="149"/>
      <c r="BO255" s="149"/>
      <c r="BP255" s="149"/>
      <c r="BQ255" s="149"/>
      <c r="BR255" s="149"/>
      <c r="BS255" s="149"/>
      <c r="BT255" s="149"/>
      <c r="BU255" s="149"/>
      <c r="BV255" s="149"/>
      <c r="BW255" s="149"/>
      <c r="BX255" s="149"/>
      <c r="BY255" s="149"/>
      <c r="BZ255" s="149"/>
      <c r="CA255" s="149"/>
      <c r="CB255" s="149"/>
      <c r="CC255" s="149"/>
      <c r="CD255" s="149"/>
      <c r="CE255" s="149"/>
      <c r="CF255" s="149"/>
      <c r="CG255" s="149"/>
      <c r="CH255" s="149"/>
      <c r="CI255" s="149"/>
      <c r="CJ255" s="149"/>
      <c r="CK255" s="149"/>
      <c r="CL255" s="149"/>
      <c r="CM255" s="149"/>
      <c r="CN255" s="149"/>
      <c r="CO255" s="149"/>
      <c r="CP255" s="149"/>
      <c r="CQ255" s="149"/>
    </row>
    <row r="256" spans="1:95" ht="16.5" customHeight="1">
      <c r="A256" s="269"/>
      <c r="B256" s="269"/>
      <c r="C256" s="269"/>
      <c r="D256" s="269"/>
      <c r="E256" s="269"/>
      <c r="F256" s="269"/>
      <c r="G256" s="149"/>
      <c r="H256" s="271"/>
      <c r="I256" s="271"/>
      <c r="J256" s="149"/>
      <c r="K256" s="149"/>
      <c r="L256" s="149"/>
      <c r="M256" s="149"/>
      <c r="N256" s="149"/>
      <c r="O256" s="149"/>
      <c r="P256" s="149"/>
      <c r="Q256" s="149"/>
      <c r="R256" s="149"/>
      <c r="S256" s="149"/>
      <c r="T256" s="149"/>
      <c r="U256" s="149"/>
      <c r="V256" s="149"/>
      <c r="W256" s="149"/>
      <c r="X256" s="149"/>
      <c r="Y256" s="149"/>
      <c r="Z256" s="149"/>
      <c r="AA256" s="149"/>
      <c r="AB256" s="149"/>
      <c r="AC256" s="149"/>
      <c r="AD256" s="149"/>
      <c r="AE256" s="149"/>
      <c r="AF256" s="149"/>
      <c r="AG256" s="149"/>
      <c r="AH256" s="149"/>
      <c r="AI256" s="149"/>
      <c r="AJ256" s="149"/>
      <c r="AK256" s="149"/>
      <c r="AL256" s="149"/>
      <c r="AM256" s="149"/>
      <c r="AN256" s="149"/>
      <c r="AO256" s="149"/>
      <c r="AP256" s="149"/>
      <c r="AQ256" s="149"/>
      <c r="AR256" s="149"/>
      <c r="AS256" s="149"/>
      <c r="AT256" s="149"/>
      <c r="AU256" s="149"/>
      <c r="AV256" s="149"/>
      <c r="AW256" s="149"/>
      <c r="AX256" s="149"/>
      <c r="AY256" s="149"/>
      <c r="AZ256" s="149"/>
      <c r="BA256" s="149"/>
      <c r="BB256" s="149"/>
      <c r="BC256" s="149"/>
      <c r="BD256" s="149"/>
      <c r="BE256" s="149"/>
      <c r="BF256" s="149"/>
      <c r="BG256" s="149"/>
      <c r="BH256" s="149"/>
      <c r="BI256" s="149"/>
      <c r="BJ256" s="149"/>
      <c r="BK256" s="149"/>
      <c r="BL256" s="149"/>
      <c r="BM256" s="149"/>
      <c r="BN256" s="149"/>
      <c r="BO256" s="149"/>
      <c r="BP256" s="149"/>
      <c r="BQ256" s="149"/>
      <c r="BR256" s="149"/>
      <c r="BS256" s="149"/>
      <c r="BT256" s="149"/>
      <c r="BU256" s="149"/>
      <c r="BV256" s="149"/>
      <c r="BW256" s="149"/>
      <c r="BX256" s="149"/>
      <c r="BY256" s="149"/>
      <c r="BZ256" s="149"/>
      <c r="CA256" s="149"/>
      <c r="CB256" s="149"/>
      <c r="CC256" s="149"/>
      <c r="CD256" s="149"/>
      <c r="CE256" s="149"/>
      <c r="CF256" s="149"/>
      <c r="CG256" s="149"/>
      <c r="CH256" s="149"/>
      <c r="CI256" s="149"/>
      <c r="CJ256" s="149"/>
      <c r="CK256" s="149"/>
      <c r="CL256" s="149"/>
      <c r="CM256" s="149"/>
      <c r="CN256" s="149"/>
      <c r="CO256" s="149"/>
      <c r="CP256" s="149"/>
      <c r="CQ256" s="149"/>
    </row>
    <row r="257" spans="1:95" ht="16.5" customHeight="1">
      <c r="A257" s="269"/>
      <c r="B257" s="269"/>
      <c r="C257" s="269"/>
      <c r="D257" s="269"/>
      <c r="E257" s="269"/>
      <c r="F257" s="269"/>
      <c r="G257" s="149"/>
      <c r="H257" s="271"/>
      <c r="I257" s="271"/>
      <c r="J257" s="149"/>
      <c r="K257" s="149"/>
      <c r="L257" s="149"/>
      <c r="M257" s="149"/>
      <c r="N257" s="149"/>
      <c r="O257" s="149"/>
      <c r="P257" s="149"/>
      <c r="Q257" s="149"/>
      <c r="R257" s="149"/>
      <c r="S257" s="149"/>
      <c r="T257" s="149"/>
      <c r="U257" s="149"/>
      <c r="V257" s="149"/>
      <c r="W257" s="149"/>
      <c r="X257" s="149"/>
      <c r="Y257" s="149"/>
      <c r="Z257" s="149"/>
      <c r="AA257" s="149"/>
      <c r="AB257" s="149"/>
      <c r="AC257" s="149"/>
      <c r="AD257" s="149"/>
      <c r="AE257" s="149"/>
      <c r="AF257" s="149"/>
      <c r="AG257" s="149"/>
      <c r="AH257" s="149"/>
      <c r="AI257" s="149"/>
      <c r="AJ257" s="149"/>
      <c r="AK257" s="149"/>
      <c r="AL257" s="149"/>
      <c r="AM257" s="149"/>
      <c r="AN257" s="149"/>
      <c r="AO257" s="149"/>
      <c r="AP257" s="149"/>
      <c r="AQ257" s="149"/>
      <c r="AR257" s="149"/>
      <c r="AS257" s="149"/>
      <c r="AT257" s="149"/>
      <c r="AU257" s="149"/>
      <c r="AV257" s="149"/>
      <c r="AW257" s="149"/>
      <c r="AX257" s="149"/>
      <c r="AY257" s="149"/>
      <c r="AZ257" s="149"/>
      <c r="BA257" s="149"/>
      <c r="BB257" s="149"/>
      <c r="BC257" s="149"/>
      <c r="BD257" s="149"/>
      <c r="BE257" s="149"/>
      <c r="BF257" s="149"/>
      <c r="BG257" s="149"/>
      <c r="BH257" s="149"/>
      <c r="BI257" s="149"/>
      <c r="BJ257" s="149"/>
      <c r="BK257" s="149"/>
      <c r="BL257" s="149"/>
      <c r="BM257" s="149"/>
      <c r="BN257" s="149"/>
      <c r="BO257" s="149"/>
      <c r="BP257" s="149"/>
      <c r="BQ257" s="149"/>
      <c r="BR257" s="149"/>
      <c r="BS257" s="149"/>
      <c r="BT257" s="149"/>
      <c r="BU257" s="149"/>
      <c r="BV257" s="149"/>
      <c r="BW257" s="149"/>
      <c r="BX257" s="149"/>
      <c r="BY257" s="149"/>
      <c r="BZ257" s="149"/>
      <c r="CA257" s="149"/>
      <c r="CB257" s="149"/>
      <c r="CC257" s="149"/>
      <c r="CD257" s="149"/>
      <c r="CE257" s="149"/>
      <c r="CF257" s="149"/>
      <c r="CG257" s="149"/>
      <c r="CH257" s="149"/>
      <c r="CI257" s="149"/>
      <c r="CJ257" s="149"/>
      <c r="CK257" s="149"/>
      <c r="CL257" s="149"/>
      <c r="CM257" s="149"/>
      <c r="CN257" s="149"/>
      <c r="CO257" s="149"/>
      <c r="CP257" s="149"/>
      <c r="CQ257" s="149"/>
    </row>
    <row r="258" spans="1:95" ht="16.5" customHeight="1">
      <c r="A258" s="269"/>
      <c r="B258" s="269"/>
      <c r="C258" s="269"/>
      <c r="D258" s="269"/>
      <c r="E258" s="269"/>
      <c r="F258" s="269"/>
      <c r="G258" s="149"/>
      <c r="H258" s="271"/>
      <c r="I258" s="271"/>
      <c r="J258" s="149"/>
      <c r="K258" s="149"/>
      <c r="L258" s="149"/>
      <c r="M258" s="149"/>
      <c r="N258" s="149"/>
      <c r="O258" s="149"/>
      <c r="P258" s="149"/>
      <c r="Q258" s="149"/>
      <c r="R258" s="149"/>
      <c r="S258" s="149"/>
      <c r="T258" s="149"/>
      <c r="U258" s="149"/>
      <c r="V258" s="149"/>
      <c r="W258" s="149"/>
      <c r="X258" s="149"/>
      <c r="Y258" s="149"/>
      <c r="Z258" s="149"/>
      <c r="AA258" s="149"/>
      <c r="AB258" s="149"/>
      <c r="AC258" s="149"/>
      <c r="AD258" s="149"/>
      <c r="AE258" s="149"/>
      <c r="AF258" s="149"/>
      <c r="AG258" s="149"/>
      <c r="AH258" s="149"/>
      <c r="AI258" s="149"/>
      <c r="AJ258" s="149"/>
      <c r="AK258" s="149"/>
      <c r="AL258" s="149"/>
      <c r="AM258" s="149"/>
      <c r="AN258" s="149"/>
      <c r="AO258" s="149"/>
      <c r="AP258" s="149"/>
      <c r="AQ258" s="149"/>
      <c r="AR258" s="149"/>
      <c r="AS258" s="149"/>
      <c r="AT258" s="149"/>
      <c r="AU258" s="149"/>
      <c r="AV258" s="149"/>
      <c r="AW258" s="149"/>
      <c r="AX258" s="149"/>
      <c r="AY258" s="149"/>
      <c r="AZ258" s="149"/>
      <c r="BA258" s="149"/>
      <c r="BB258" s="149"/>
      <c r="BC258" s="149"/>
      <c r="BD258" s="149"/>
      <c r="BE258" s="149"/>
      <c r="BF258" s="149"/>
      <c r="BG258" s="149"/>
      <c r="BH258" s="149"/>
      <c r="BI258" s="149"/>
      <c r="BJ258" s="149"/>
      <c r="BK258" s="149"/>
      <c r="BL258" s="149"/>
      <c r="BM258" s="149"/>
      <c r="BN258" s="149"/>
      <c r="BO258" s="149"/>
      <c r="BP258" s="149"/>
      <c r="BQ258" s="149"/>
      <c r="BR258" s="149"/>
      <c r="BS258" s="149"/>
      <c r="BT258" s="149"/>
      <c r="BU258" s="149"/>
      <c r="BV258" s="149"/>
      <c r="BW258" s="149"/>
      <c r="BX258" s="149"/>
      <c r="BY258" s="149"/>
      <c r="BZ258" s="149"/>
      <c r="CA258" s="149"/>
      <c r="CB258" s="149"/>
      <c r="CC258" s="149"/>
      <c r="CD258" s="149"/>
      <c r="CE258" s="149"/>
      <c r="CF258" s="149"/>
      <c r="CG258" s="149"/>
      <c r="CH258" s="149"/>
      <c r="CI258" s="149"/>
      <c r="CJ258" s="149"/>
      <c r="CK258" s="149"/>
      <c r="CL258" s="149"/>
      <c r="CM258" s="149"/>
      <c r="CN258" s="149"/>
      <c r="CO258" s="149"/>
      <c r="CP258" s="149"/>
      <c r="CQ258" s="149"/>
    </row>
    <row r="259" spans="1:95" ht="16.5" customHeight="1">
      <c r="A259" s="269"/>
      <c r="B259" s="269"/>
      <c r="C259" s="269"/>
      <c r="D259" s="269"/>
      <c r="E259" s="269"/>
      <c r="F259" s="269"/>
      <c r="G259" s="149"/>
      <c r="H259" s="271"/>
      <c r="I259" s="271"/>
      <c r="J259" s="149"/>
      <c r="K259" s="149"/>
      <c r="L259" s="149"/>
      <c r="M259" s="149"/>
      <c r="N259" s="149"/>
      <c r="O259" s="149"/>
      <c r="P259" s="149"/>
      <c r="Q259" s="149"/>
      <c r="R259" s="149"/>
      <c r="S259" s="149"/>
      <c r="T259" s="149"/>
      <c r="U259" s="149"/>
      <c r="V259" s="149"/>
      <c r="W259" s="149"/>
      <c r="X259" s="149"/>
      <c r="Y259" s="149"/>
      <c r="Z259" s="149"/>
      <c r="AA259" s="149"/>
      <c r="AB259" s="149"/>
      <c r="AC259" s="149"/>
      <c r="AD259" s="149"/>
      <c r="AE259" s="149"/>
      <c r="AF259" s="149"/>
      <c r="AG259" s="149"/>
      <c r="AH259" s="149"/>
      <c r="AI259" s="149"/>
      <c r="AJ259" s="149"/>
      <c r="AK259" s="149"/>
      <c r="AL259" s="149"/>
      <c r="AM259" s="149"/>
      <c r="AN259" s="149"/>
      <c r="AO259" s="149"/>
      <c r="AP259" s="149"/>
      <c r="AQ259" s="149"/>
      <c r="AR259" s="149"/>
      <c r="AS259" s="149"/>
      <c r="AT259" s="149"/>
      <c r="AU259" s="149"/>
      <c r="AV259" s="149"/>
      <c r="AW259" s="149"/>
      <c r="AX259" s="149"/>
      <c r="AY259" s="149"/>
      <c r="AZ259" s="149"/>
      <c r="BA259" s="149"/>
      <c r="BB259" s="149"/>
      <c r="BC259" s="149"/>
      <c r="BD259" s="149"/>
      <c r="BE259" s="149"/>
      <c r="BF259" s="149"/>
      <c r="BG259" s="149"/>
      <c r="BH259" s="149"/>
      <c r="BI259" s="149"/>
      <c r="BJ259" s="149"/>
      <c r="BK259" s="149"/>
      <c r="BL259" s="149"/>
      <c r="BM259" s="149"/>
      <c r="BN259" s="149"/>
      <c r="BO259" s="149"/>
      <c r="BP259" s="149"/>
      <c r="BQ259" s="149"/>
      <c r="BR259" s="149"/>
      <c r="BS259" s="149"/>
      <c r="BT259" s="149"/>
      <c r="BU259" s="149"/>
      <c r="BV259" s="149"/>
      <c r="BW259" s="149"/>
      <c r="BX259" s="149"/>
      <c r="BY259" s="149"/>
      <c r="BZ259" s="149"/>
      <c r="CA259" s="149"/>
      <c r="CB259" s="149"/>
      <c r="CC259" s="149"/>
      <c r="CD259" s="149"/>
      <c r="CE259" s="149"/>
      <c r="CF259" s="149"/>
      <c r="CG259" s="149"/>
      <c r="CH259" s="149"/>
      <c r="CI259" s="149"/>
      <c r="CJ259" s="149"/>
      <c r="CK259" s="149"/>
      <c r="CL259" s="149"/>
      <c r="CM259" s="149"/>
      <c r="CN259" s="149"/>
      <c r="CO259" s="149"/>
      <c r="CP259" s="149"/>
      <c r="CQ259" s="149"/>
    </row>
    <row r="260" spans="1:95" ht="16.5" customHeight="1">
      <c r="A260" s="269"/>
      <c r="B260" s="269"/>
      <c r="C260" s="269"/>
      <c r="D260" s="269"/>
      <c r="E260" s="269"/>
      <c r="F260" s="269"/>
      <c r="G260" s="149"/>
      <c r="H260" s="271"/>
      <c r="I260" s="271"/>
      <c r="J260" s="149"/>
      <c r="K260" s="149"/>
      <c r="L260" s="149"/>
      <c r="M260" s="149"/>
      <c r="N260" s="149"/>
      <c r="O260" s="149"/>
      <c r="P260" s="149"/>
      <c r="Q260" s="149"/>
      <c r="R260" s="149"/>
      <c r="S260" s="149"/>
      <c r="T260" s="149"/>
      <c r="U260" s="149"/>
      <c r="V260" s="149"/>
      <c r="W260" s="149"/>
      <c r="X260" s="149"/>
      <c r="Y260" s="149"/>
      <c r="Z260" s="149"/>
      <c r="AA260" s="149"/>
      <c r="AB260" s="149"/>
      <c r="AC260" s="149"/>
      <c r="AD260" s="149"/>
      <c r="AE260" s="149"/>
      <c r="AF260" s="149"/>
      <c r="AG260" s="149"/>
      <c r="AH260" s="149"/>
      <c r="AI260" s="149"/>
      <c r="AJ260" s="149"/>
      <c r="AK260" s="149"/>
      <c r="AL260" s="149"/>
      <c r="AM260" s="149"/>
      <c r="AN260" s="149"/>
      <c r="AO260" s="149"/>
      <c r="AP260" s="149"/>
      <c r="AQ260" s="149"/>
      <c r="AR260" s="149"/>
      <c r="AS260" s="149"/>
      <c r="AT260" s="149"/>
      <c r="AU260" s="149"/>
      <c r="AV260" s="149"/>
      <c r="AW260" s="149"/>
      <c r="AX260" s="149"/>
      <c r="AY260" s="149"/>
      <c r="AZ260" s="149"/>
      <c r="BA260" s="149"/>
      <c r="BB260" s="149"/>
      <c r="BC260" s="149"/>
      <c r="BD260" s="149"/>
      <c r="BE260" s="149"/>
      <c r="BF260" s="149"/>
      <c r="BG260" s="149"/>
      <c r="BH260" s="149"/>
      <c r="BI260" s="149"/>
      <c r="BJ260" s="149"/>
      <c r="BK260" s="149"/>
      <c r="BL260" s="149"/>
      <c r="BM260" s="149"/>
      <c r="BN260" s="149"/>
      <c r="BO260" s="149"/>
      <c r="BP260" s="149"/>
      <c r="BQ260" s="149"/>
      <c r="BR260" s="149"/>
      <c r="BS260" s="149"/>
      <c r="BT260" s="149"/>
      <c r="BU260" s="149"/>
      <c r="BV260" s="149"/>
      <c r="BW260" s="149"/>
      <c r="BX260" s="149"/>
      <c r="BY260" s="149"/>
      <c r="BZ260" s="149"/>
      <c r="CA260" s="149"/>
      <c r="CB260" s="149"/>
      <c r="CC260" s="149"/>
      <c r="CD260" s="149"/>
      <c r="CE260" s="149"/>
      <c r="CF260" s="149"/>
      <c r="CG260" s="149"/>
      <c r="CH260" s="149"/>
      <c r="CI260" s="149"/>
      <c r="CJ260" s="149"/>
      <c r="CK260" s="149"/>
      <c r="CL260" s="149"/>
      <c r="CM260" s="149"/>
      <c r="CN260" s="149"/>
      <c r="CO260" s="149"/>
      <c r="CP260" s="149"/>
      <c r="CQ260" s="149"/>
    </row>
    <row r="261" spans="1:95" ht="16.5" customHeight="1">
      <c r="A261" s="269"/>
      <c r="B261" s="269"/>
      <c r="C261" s="269"/>
      <c r="D261" s="269"/>
      <c r="E261" s="269"/>
      <c r="F261" s="269"/>
      <c r="G261" s="149"/>
      <c r="H261" s="271"/>
      <c r="I261" s="271"/>
      <c r="J261" s="149"/>
      <c r="K261" s="149"/>
      <c r="L261" s="149"/>
      <c r="M261" s="149"/>
      <c r="N261" s="149"/>
      <c r="O261" s="149"/>
      <c r="P261" s="149"/>
      <c r="Q261" s="149"/>
      <c r="R261" s="149"/>
      <c r="S261" s="149"/>
      <c r="T261" s="149"/>
      <c r="U261" s="149"/>
      <c r="V261" s="149"/>
      <c r="W261" s="149"/>
      <c r="X261" s="149"/>
      <c r="Y261" s="149"/>
      <c r="Z261" s="149"/>
      <c r="AA261" s="149"/>
      <c r="AB261" s="149"/>
      <c r="AC261" s="149"/>
      <c r="AD261" s="149"/>
      <c r="AE261" s="149"/>
      <c r="AF261" s="149"/>
      <c r="AG261" s="149"/>
      <c r="AH261" s="149"/>
      <c r="AI261" s="149"/>
      <c r="AJ261" s="149"/>
      <c r="AK261" s="149"/>
      <c r="AL261" s="149"/>
      <c r="AM261" s="149"/>
      <c r="AN261" s="149"/>
      <c r="AO261" s="149"/>
      <c r="AP261" s="149"/>
      <c r="AQ261" s="149"/>
      <c r="AR261" s="149"/>
      <c r="AS261" s="149"/>
      <c r="AT261" s="149"/>
      <c r="AU261" s="149"/>
      <c r="AV261" s="149"/>
      <c r="AW261" s="149"/>
      <c r="AX261" s="149"/>
      <c r="AY261" s="149"/>
      <c r="AZ261" s="149"/>
      <c r="BA261" s="149"/>
      <c r="BB261" s="149"/>
      <c r="BC261" s="149"/>
      <c r="BD261" s="149"/>
      <c r="BE261" s="149"/>
      <c r="BF261" s="149"/>
      <c r="BG261" s="149"/>
      <c r="BH261" s="149"/>
      <c r="BI261" s="149"/>
      <c r="BJ261" s="149"/>
      <c r="BK261" s="149"/>
      <c r="BL261" s="149"/>
      <c r="BM261" s="149"/>
      <c r="BN261" s="149"/>
      <c r="BO261" s="149"/>
      <c r="BP261" s="149"/>
      <c r="BQ261" s="149"/>
      <c r="BR261" s="149"/>
      <c r="BS261" s="149"/>
      <c r="BT261" s="149"/>
      <c r="BU261" s="149"/>
      <c r="BV261" s="149"/>
      <c r="BW261" s="149"/>
      <c r="BX261" s="149"/>
      <c r="BY261" s="149"/>
      <c r="BZ261" s="149"/>
      <c r="CA261" s="149"/>
      <c r="CB261" s="149"/>
      <c r="CC261" s="149"/>
      <c r="CD261" s="149"/>
      <c r="CE261" s="149"/>
      <c r="CF261" s="149"/>
      <c r="CG261" s="149"/>
      <c r="CH261" s="149"/>
      <c r="CI261" s="149"/>
      <c r="CJ261" s="149"/>
      <c r="CK261" s="149"/>
      <c r="CL261" s="149"/>
      <c r="CM261" s="149"/>
      <c r="CN261" s="149"/>
      <c r="CO261" s="149"/>
      <c r="CP261" s="149"/>
      <c r="CQ261" s="149"/>
    </row>
    <row r="262" spans="1:95" ht="16.5" customHeight="1">
      <c r="A262" s="269"/>
      <c r="B262" s="269"/>
      <c r="C262" s="269"/>
      <c r="D262" s="269"/>
      <c r="E262" s="269"/>
      <c r="F262" s="269"/>
      <c r="G262" s="149"/>
      <c r="H262" s="271"/>
      <c r="I262" s="271"/>
      <c r="J262" s="149"/>
      <c r="K262" s="149"/>
      <c r="L262" s="149"/>
      <c r="M262" s="149"/>
      <c r="N262" s="149"/>
      <c r="O262" s="149"/>
      <c r="P262" s="149"/>
      <c r="Q262" s="149"/>
      <c r="R262" s="149"/>
      <c r="S262" s="149"/>
      <c r="T262" s="149"/>
      <c r="U262" s="149"/>
      <c r="V262" s="149"/>
      <c r="W262" s="149"/>
      <c r="X262" s="149"/>
      <c r="Y262" s="149"/>
      <c r="Z262" s="149"/>
      <c r="AA262" s="149"/>
      <c r="AB262" s="149"/>
      <c r="AC262" s="149"/>
      <c r="AD262" s="149"/>
      <c r="AE262" s="149"/>
      <c r="AF262" s="149"/>
      <c r="AG262" s="149"/>
      <c r="AH262" s="149"/>
      <c r="AI262" s="149"/>
      <c r="AJ262" s="149"/>
      <c r="AK262" s="149"/>
      <c r="AL262" s="149"/>
      <c r="AM262" s="149"/>
      <c r="AN262" s="149"/>
      <c r="AO262" s="149"/>
      <c r="AP262" s="149"/>
      <c r="AQ262" s="149"/>
      <c r="AR262" s="149"/>
      <c r="AS262" s="149"/>
      <c r="AT262" s="149"/>
      <c r="AU262" s="149"/>
      <c r="AV262" s="149"/>
      <c r="AW262" s="149"/>
      <c r="AX262" s="149"/>
      <c r="AY262" s="149"/>
      <c r="AZ262" s="149"/>
      <c r="BA262" s="149"/>
      <c r="BB262" s="149"/>
      <c r="BC262" s="149"/>
      <c r="BD262" s="149"/>
      <c r="BE262" s="149"/>
      <c r="BF262" s="149"/>
      <c r="BG262" s="149"/>
      <c r="BH262" s="149"/>
      <c r="BI262" s="149"/>
      <c r="BJ262" s="149"/>
      <c r="BK262" s="149"/>
      <c r="BL262" s="149"/>
      <c r="BM262" s="149"/>
      <c r="BN262" s="149"/>
      <c r="BO262" s="149"/>
      <c r="BP262" s="149"/>
      <c r="BQ262" s="149"/>
      <c r="BR262" s="149"/>
      <c r="BS262" s="149"/>
      <c r="BT262" s="149"/>
      <c r="BU262" s="149"/>
      <c r="BV262" s="149"/>
      <c r="BW262" s="149"/>
      <c r="BX262" s="149"/>
      <c r="BY262" s="149"/>
      <c r="BZ262" s="149"/>
      <c r="CA262" s="149"/>
      <c r="CB262" s="149"/>
      <c r="CC262" s="149"/>
      <c r="CD262" s="149"/>
      <c r="CE262" s="149"/>
      <c r="CF262" s="149"/>
      <c r="CG262" s="149"/>
      <c r="CH262" s="149"/>
      <c r="CI262" s="149"/>
      <c r="CJ262" s="149"/>
      <c r="CK262" s="149"/>
      <c r="CL262" s="149"/>
      <c r="CM262" s="149"/>
      <c r="CN262" s="149"/>
      <c r="CO262" s="149"/>
      <c r="CP262" s="149"/>
      <c r="CQ262" s="149"/>
    </row>
    <row r="263" spans="1:95" ht="16.5" customHeight="1">
      <c r="A263" s="269"/>
      <c r="B263" s="269"/>
      <c r="C263" s="269"/>
      <c r="D263" s="269"/>
      <c r="E263" s="269"/>
      <c r="F263" s="269"/>
      <c r="G263" s="149"/>
      <c r="H263" s="271"/>
      <c r="I263" s="271"/>
      <c r="J263" s="149"/>
      <c r="K263" s="149"/>
      <c r="L263" s="149"/>
      <c r="M263" s="149"/>
      <c r="N263" s="149"/>
      <c r="O263" s="149"/>
      <c r="P263" s="149"/>
      <c r="Q263" s="149"/>
      <c r="R263" s="149"/>
      <c r="S263" s="149"/>
      <c r="T263" s="149"/>
      <c r="U263" s="149"/>
      <c r="V263" s="149"/>
      <c r="W263" s="149"/>
      <c r="X263" s="149"/>
      <c r="Y263" s="149"/>
      <c r="Z263" s="149"/>
      <c r="AA263" s="149"/>
      <c r="AB263" s="149"/>
      <c r="AC263" s="149"/>
      <c r="AD263" s="149"/>
      <c r="AE263" s="149"/>
      <c r="AF263" s="149"/>
      <c r="AG263" s="149"/>
      <c r="AH263" s="149"/>
      <c r="AI263" s="149"/>
      <c r="AJ263" s="149"/>
      <c r="AK263" s="149"/>
      <c r="AL263" s="149"/>
      <c r="AM263" s="149"/>
      <c r="AN263" s="149"/>
      <c r="AO263" s="149"/>
      <c r="AP263" s="149"/>
      <c r="AQ263" s="149"/>
      <c r="AR263" s="149"/>
      <c r="AS263" s="149"/>
      <c r="AT263" s="149"/>
      <c r="AU263" s="149"/>
      <c r="AV263" s="149"/>
      <c r="AW263" s="149"/>
      <c r="AX263" s="149"/>
      <c r="AY263" s="149"/>
      <c r="AZ263" s="149"/>
      <c r="BA263" s="149"/>
      <c r="BB263" s="149"/>
      <c r="BC263" s="149"/>
      <c r="BD263" s="149"/>
      <c r="BE263" s="149"/>
      <c r="BF263" s="149"/>
      <c r="BG263" s="149"/>
      <c r="BH263" s="149"/>
      <c r="BI263" s="149"/>
      <c r="BJ263" s="149"/>
      <c r="BK263" s="149"/>
      <c r="BL263" s="149"/>
      <c r="BM263" s="149"/>
      <c r="BN263" s="149"/>
      <c r="BO263" s="149"/>
      <c r="BP263" s="149"/>
      <c r="BQ263" s="149"/>
      <c r="BR263" s="149"/>
      <c r="BS263" s="149"/>
      <c r="BT263" s="149"/>
      <c r="BU263" s="149"/>
      <c r="BV263" s="149"/>
      <c r="BW263" s="149"/>
      <c r="BX263" s="149"/>
      <c r="BY263" s="149"/>
      <c r="BZ263" s="149"/>
      <c r="CA263" s="149"/>
      <c r="CB263" s="149"/>
      <c r="CC263" s="149"/>
      <c r="CD263" s="149"/>
      <c r="CE263" s="149"/>
      <c r="CF263" s="149"/>
      <c r="CG263" s="149"/>
      <c r="CH263" s="149"/>
      <c r="CI263" s="149"/>
      <c r="CJ263" s="149"/>
      <c r="CK263" s="149"/>
      <c r="CL263" s="149"/>
      <c r="CM263" s="149"/>
      <c r="CN263" s="149"/>
      <c r="CO263" s="149"/>
      <c r="CP263" s="149"/>
      <c r="CQ263" s="149"/>
    </row>
    <row r="264" spans="1:95" ht="16.5" customHeight="1">
      <c r="A264" s="269"/>
      <c r="B264" s="269"/>
      <c r="C264" s="269"/>
      <c r="D264" s="269"/>
      <c r="E264" s="269"/>
      <c r="F264" s="269"/>
      <c r="G264" s="149"/>
      <c r="H264" s="271"/>
      <c r="I264" s="271"/>
      <c r="J264" s="149"/>
      <c r="K264" s="149"/>
      <c r="L264" s="149"/>
      <c r="M264" s="149"/>
      <c r="N264" s="149"/>
      <c r="O264" s="149"/>
      <c r="P264" s="149"/>
      <c r="Q264" s="149"/>
      <c r="R264" s="149"/>
      <c r="S264" s="149"/>
      <c r="T264" s="149"/>
      <c r="U264" s="149"/>
      <c r="V264" s="149"/>
      <c r="W264" s="149"/>
      <c r="X264" s="149"/>
      <c r="Y264" s="149"/>
      <c r="Z264" s="149"/>
      <c r="AA264" s="149"/>
      <c r="AB264" s="149"/>
      <c r="AC264" s="149"/>
      <c r="AD264" s="149"/>
      <c r="AE264" s="149"/>
      <c r="AF264" s="149"/>
      <c r="AG264" s="149"/>
      <c r="AH264" s="149"/>
      <c r="AI264" s="149"/>
      <c r="AJ264" s="149"/>
      <c r="AK264" s="149"/>
      <c r="AL264" s="149"/>
      <c r="AM264" s="149"/>
      <c r="AN264" s="149"/>
      <c r="AO264" s="149"/>
      <c r="AP264" s="149"/>
      <c r="AQ264" s="149"/>
      <c r="AR264" s="149"/>
      <c r="AS264" s="149"/>
      <c r="AT264" s="149"/>
      <c r="AU264" s="149"/>
      <c r="AV264" s="149"/>
      <c r="AW264" s="149"/>
      <c r="AX264" s="149"/>
      <c r="AY264" s="149"/>
      <c r="AZ264" s="149"/>
      <c r="BA264" s="149"/>
      <c r="BB264" s="149"/>
      <c r="BC264" s="149"/>
      <c r="BD264" s="149"/>
      <c r="BE264" s="149"/>
      <c r="BF264" s="149"/>
      <c r="BG264" s="149"/>
      <c r="BH264" s="149"/>
      <c r="BI264" s="149"/>
      <c r="BJ264" s="149"/>
      <c r="BK264" s="149"/>
      <c r="BL264" s="149"/>
      <c r="BM264" s="149"/>
      <c r="BN264" s="149"/>
      <c r="BO264" s="149"/>
      <c r="BP264" s="149"/>
      <c r="BQ264" s="149"/>
      <c r="BR264" s="149"/>
      <c r="BS264" s="149"/>
      <c r="BT264" s="149"/>
      <c r="BU264" s="149"/>
      <c r="BV264" s="149"/>
      <c r="BW264" s="149"/>
      <c r="BX264" s="149"/>
      <c r="BY264" s="149"/>
      <c r="BZ264" s="149"/>
      <c r="CA264" s="149"/>
      <c r="CB264" s="149"/>
      <c r="CC264" s="149"/>
      <c r="CD264" s="149"/>
      <c r="CE264" s="149"/>
      <c r="CF264" s="149"/>
      <c r="CG264" s="149"/>
      <c r="CH264" s="149"/>
      <c r="CI264" s="149"/>
      <c r="CJ264" s="149"/>
      <c r="CK264" s="149"/>
      <c r="CL264" s="149"/>
      <c r="CM264" s="149"/>
      <c r="CN264" s="149"/>
      <c r="CO264" s="149"/>
      <c r="CP264" s="149"/>
      <c r="CQ264" s="149"/>
    </row>
    <row r="265" spans="1:95" ht="16.5" customHeight="1">
      <c r="A265" s="269"/>
      <c r="B265" s="269"/>
      <c r="C265" s="269"/>
      <c r="D265" s="269"/>
      <c r="E265" s="269"/>
      <c r="F265" s="269"/>
      <c r="G265" s="149"/>
      <c r="H265" s="271"/>
      <c r="I265" s="271"/>
      <c r="J265" s="149"/>
      <c r="K265" s="149"/>
      <c r="L265" s="149"/>
      <c r="M265" s="149"/>
      <c r="N265" s="149"/>
      <c r="O265" s="149"/>
      <c r="P265" s="149"/>
      <c r="Q265" s="149"/>
      <c r="R265" s="149"/>
      <c r="S265" s="149"/>
      <c r="T265" s="149"/>
      <c r="U265" s="149"/>
      <c r="V265" s="149"/>
      <c r="W265" s="149"/>
      <c r="X265" s="149"/>
      <c r="Y265" s="149"/>
      <c r="Z265" s="149"/>
      <c r="AA265" s="149"/>
      <c r="AB265" s="149"/>
      <c r="AC265" s="149"/>
      <c r="AD265" s="149"/>
      <c r="AE265" s="149"/>
      <c r="AF265" s="149"/>
      <c r="AG265" s="149"/>
      <c r="AH265" s="149"/>
      <c r="AI265" s="149"/>
      <c r="AJ265" s="149"/>
      <c r="AK265" s="149"/>
      <c r="AL265" s="149"/>
      <c r="AM265" s="149"/>
      <c r="AN265" s="149"/>
      <c r="AO265" s="149"/>
      <c r="AP265" s="149"/>
      <c r="AQ265" s="149"/>
      <c r="AR265" s="149"/>
      <c r="AS265" s="149"/>
      <c r="AT265" s="149"/>
      <c r="AU265" s="149"/>
      <c r="AV265" s="149"/>
      <c r="AW265" s="149"/>
      <c r="AX265" s="149"/>
      <c r="AY265" s="149"/>
      <c r="AZ265" s="149"/>
      <c r="BA265" s="149"/>
      <c r="BB265" s="149"/>
      <c r="BC265" s="149"/>
      <c r="BD265" s="149"/>
      <c r="BE265" s="149"/>
      <c r="BF265" s="149"/>
      <c r="BG265" s="149"/>
      <c r="BH265" s="149"/>
      <c r="BI265" s="149"/>
      <c r="BJ265" s="149"/>
      <c r="BK265" s="149"/>
      <c r="BL265" s="149"/>
      <c r="BM265" s="149"/>
      <c r="BN265" s="149"/>
      <c r="BO265" s="149"/>
      <c r="BP265" s="149"/>
      <c r="BQ265" s="149"/>
      <c r="BR265" s="149"/>
      <c r="BS265" s="149"/>
      <c r="BT265" s="149"/>
      <c r="BU265" s="149"/>
      <c r="BV265" s="149"/>
      <c r="BW265" s="149"/>
      <c r="BX265" s="149"/>
      <c r="BY265" s="149"/>
      <c r="BZ265" s="149"/>
      <c r="CA265" s="149"/>
      <c r="CB265" s="149"/>
      <c r="CC265" s="149"/>
      <c r="CD265" s="149"/>
      <c r="CE265" s="149"/>
      <c r="CF265" s="149"/>
      <c r="CG265" s="149"/>
      <c r="CH265" s="149"/>
      <c r="CI265" s="149"/>
      <c r="CJ265" s="149"/>
      <c r="CK265" s="149"/>
      <c r="CL265" s="149"/>
      <c r="CM265" s="149"/>
      <c r="CN265" s="149"/>
      <c r="CO265" s="149"/>
      <c r="CP265" s="149"/>
      <c r="CQ265" s="149"/>
    </row>
    <row r="266" spans="1:95" ht="16.5" customHeight="1">
      <c r="A266" s="269"/>
      <c r="B266" s="269"/>
      <c r="C266" s="269"/>
      <c r="D266" s="269"/>
      <c r="E266" s="269"/>
      <c r="F266" s="269"/>
      <c r="G266" s="149"/>
      <c r="H266" s="271"/>
      <c r="I266" s="271"/>
      <c r="J266" s="149"/>
      <c r="K266" s="149"/>
      <c r="L266" s="149"/>
      <c r="M266" s="149"/>
      <c r="N266" s="149"/>
      <c r="O266" s="149"/>
      <c r="P266" s="149"/>
      <c r="Q266" s="149"/>
      <c r="R266" s="149"/>
      <c r="S266" s="149"/>
      <c r="T266" s="149"/>
      <c r="U266" s="149"/>
      <c r="V266" s="149"/>
      <c r="W266" s="149"/>
      <c r="X266" s="149"/>
      <c r="Y266" s="149"/>
      <c r="Z266" s="149"/>
      <c r="AA266" s="149"/>
      <c r="AB266" s="149"/>
      <c r="AC266" s="149"/>
      <c r="AD266" s="149"/>
      <c r="AE266" s="149"/>
      <c r="AF266" s="149"/>
      <c r="AG266" s="149"/>
      <c r="AH266" s="149"/>
      <c r="AI266" s="149"/>
      <c r="AJ266" s="149"/>
      <c r="AK266" s="149"/>
      <c r="AL266" s="149"/>
      <c r="AM266" s="149"/>
      <c r="AN266" s="149"/>
      <c r="AO266" s="149"/>
      <c r="AP266" s="149"/>
      <c r="AQ266" s="149"/>
      <c r="AR266" s="149"/>
      <c r="AS266" s="149"/>
      <c r="AT266" s="149"/>
      <c r="AU266" s="149"/>
      <c r="AV266" s="149"/>
      <c r="AW266" s="149"/>
      <c r="AX266" s="149"/>
      <c r="AY266" s="149"/>
      <c r="AZ266" s="149"/>
      <c r="BA266" s="149"/>
      <c r="BB266" s="149"/>
      <c r="BC266" s="149"/>
      <c r="BD266" s="149"/>
      <c r="BE266" s="149"/>
      <c r="BF266" s="149"/>
      <c r="BG266" s="149"/>
      <c r="BH266" s="149"/>
      <c r="BI266" s="149"/>
      <c r="BJ266" s="149"/>
      <c r="BK266" s="149"/>
      <c r="BL266" s="149"/>
      <c r="BM266" s="149"/>
      <c r="BN266" s="149"/>
      <c r="BO266" s="149"/>
      <c r="BP266" s="149"/>
      <c r="BQ266" s="149"/>
      <c r="BR266" s="149"/>
      <c r="BS266" s="149"/>
      <c r="BT266" s="149"/>
      <c r="BU266" s="149"/>
      <c r="BV266" s="149"/>
      <c r="BW266" s="149"/>
      <c r="BX266" s="149"/>
      <c r="BY266" s="149"/>
      <c r="BZ266" s="149"/>
      <c r="CA266" s="149"/>
      <c r="CB266" s="149"/>
      <c r="CC266" s="149"/>
      <c r="CD266" s="149"/>
      <c r="CE266" s="149"/>
      <c r="CF266" s="149"/>
      <c r="CG266" s="149"/>
      <c r="CH266" s="149"/>
      <c r="CI266" s="149"/>
      <c r="CJ266" s="149"/>
      <c r="CK266" s="149"/>
      <c r="CL266" s="149"/>
      <c r="CM266" s="149"/>
      <c r="CN266" s="149"/>
      <c r="CO266" s="149"/>
      <c r="CP266" s="149"/>
      <c r="CQ266" s="149"/>
    </row>
    <row r="267" spans="1:95" ht="16.5" customHeight="1">
      <c r="A267" s="269"/>
      <c r="B267" s="269"/>
      <c r="C267" s="269"/>
      <c r="D267" s="269"/>
      <c r="E267" s="269"/>
      <c r="F267" s="269"/>
      <c r="G267" s="149"/>
      <c r="H267" s="271"/>
      <c r="I267" s="271"/>
      <c r="J267" s="149"/>
      <c r="K267" s="149"/>
      <c r="L267" s="149"/>
      <c r="M267" s="149"/>
      <c r="N267" s="149"/>
      <c r="O267" s="149"/>
      <c r="P267" s="149"/>
      <c r="Q267" s="149"/>
      <c r="R267" s="149"/>
      <c r="S267" s="149"/>
      <c r="T267" s="149"/>
      <c r="U267" s="149"/>
      <c r="V267" s="149"/>
      <c r="W267" s="149"/>
      <c r="X267" s="149"/>
      <c r="Y267" s="149"/>
      <c r="Z267" s="149"/>
      <c r="AA267" s="149"/>
      <c r="AB267" s="149"/>
      <c r="AC267" s="149"/>
      <c r="AD267" s="149"/>
      <c r="AE267" s="149"/>
      <c r="AF267" s="149"/>
      <c r="AG267" s="149"/>
      <c r="AH267" s="149"/>
      <c r="AI267" s="149"/>
      <c r="AJ267" s="149"/>
      <c r="AK267" s="149"/>
      <c r="AL267" s="149"/>
      <c r="AM267" s="149"/>
      <c r="AN267" s="149"/>
      <c r="AO267" s="149"/>
      <c r="AP267" s="149"/>
      <c r="AQ267" s="149"/>
      <c r="AR267" s="149"/>
      <c r="AS267" s="149"/>
      <c r="AT267" s="149"/>
      <c r="AU267" s="149"/>
      <c r="AV267" s="149"/>
      <c r="AW267" s="149"/>
      <c r="AX267" s="149"/>
      <c r="AY267" s="149"/>
      <c r="AZ267" s="149"/>
      <c r="BA267" s="149"/>
      <c r="BB267" s="149"/>
      <c r="BC267" s="149"/>
      <c r="BD267" s="149"/>
      <c r="BE267" s="149"/>
      <c r="BF267" s="149"/>
      <c r="BG267" s="149"/>
      <c r="BH267" s="149"/>
      <c r="BI267" s="149"/>
      <c r="BJ267" s="149"/>
      <c r="BK267" s="149"/>
      <c r="BL267" s="149"/>
      <c r="BM267" s="149"/>
      <c r="BN267" s="149"/>
      <c r="BO267" s="149"/>
      <c r="BP267" s="149"/>
      <c r="BQ267" s="149"/>
      <c r="BR267" s="149"/>
      <c r="BS267" s="149"/>
      <c r="BT267" s="149"/>
      <c r="BU267" s="149"/>
      <c r="BV267" s="149"/>
      <c r="BW267" s="149"/>
      <c r="BX267" s="149"/>
      <c r="BY267" s="149"/>
      <c r="BZ267" s="149"/>
      <c r="CA267" s="149"/>
      <c r="CB267" s="149"/>
      <c r="CC267" s="149"/>
      <c r="CD267" s="149"/>
      <c r="CE267" s="149"/>
      <c r="CF267" s="149"/>
      <c r="CG267" s="149"/>
      <c r="CH267" s="149"/>
      <c r="CI267" s="149"/>
      <c r="CJ267" s="149"/>
      <c r="CK267" s="149"/>
      <c r="CL267" s="149"/>
      <c r="CM267" s="149"/>
      <c r="CN267" s="149"/>
      <c r="CO267" s="149"/>
      <c r="CP267" s="149"/>
      <c r="CQ267" s="149"/>
    </row>
    <row r="268" spans="1:95" ht="16.5" customHeight="1">
      <c r="A268" s="269"/>
      <c r="B268" s="269"/>
      <c r="C268" s="269"/>
      <c r="D268" s="269"/>
      <c r="E268" s="269"/>
      <c r="F268" s="269"/>
      <c r="G268" s="149"/>
      <c r="H268" s="271"/>
      <c r="I268" s="271"/>
      <c r="J268" s="149"/>
      <c r="K268" s="149"/>
      <c r="L268" s="149"/>
      <c r="M268" s="149"/>
      <c r="N268" s="149"/>
      <c r="O268" s="149"/>
      <c r="P268" s="149"/>
      <c r="Q268" s="149"/>
      <c r="R268" s="149"/>
      <c r="S268" s="149"/>
      <c r="T268" s="149"/>
      <c r="U268" s="149"/>
      <c r="V268" s="149"/>
      <c r="W268" s="149"/>
      <c r="X268" s="149"/>
      <c r="Y268" s="149"/>
      <c r="Z268" s="149"/>
      <c r="AA268" s="149"/>
      <c r="AB268" s="149"/>
      <c r="AC268" s="149"/>
      <c r="AD268" s="149"/>
      <c r="AE268" s="149"/>
      <c r="AF268" s="149"/>
      <c r="AG268" s="149"/>
      <c r="AH268" s="149"/>
      <c r="AI268" s="149"/>
      <c r="AJ268" s="149"/>
      <c r="AK268" s="149"/>
      <c r="AL268" s="149"/>
      <c r="AM268" s="149"/>
      <c r="AN268" s="149"/>
      <c r="AO268" s="149"/>
      <c r="AP268" s="149"/>
      <c r="AQ268" s="149"/>
      <c r="AR268" s="149"/>
      <c r="AS268" s="149"/>
      <c r="AT268" s="149"/>
      <c r="AU268" s="149"/>
      <c r="AV268" s="149"/>
      <c r="AW268" s="149"/>
      <c r="AX268" s="149"/>
      <c r="AY268" s="149"/>
      <c r="AZ268" s="149"/>
      <c r="BA268" s="149"/>
      <c r="BB268" s="149"/>
      <c r="BC268" s="149"/>
      <c r="BD268" s="149"/>
      <c r="BE268" s="149"/>
      <c r="BF268" s="149"/>
      <c r="BG268" s="149"/>
      <c r="BH268" s="149"/>
      <c r="BI268" s="149"/>
      <c r="BJ268" s="149"/>
      <c r="BK268" s="149"/>
      <c r="BL268" s="149"/>
      <c r="BM268" s="149"/>
      <c r="BN268" s="149"/>
      <c r="BO268" s="149"/>
      <c r="BP268" s="149"/>
      <c r="BQ268" s="149"/>
      <c r="BR268" s="149"/>
      <c r="BS268" s="149"/>
      <c r="BT268" s="149"/>
      <c r="BU268" s="149"/>
      <c r="BV268" s="149"/>
      <c r="BW268" s="149"/>
      <c r="BX268" s="149"/>
      <c r="BY268" s="149"/>
      <c r="BZ268" s="149"/>
      <c r="CA268" s="149"/>
      <c r="CB268" s="149"/>
      <c r="CC268" s="149"/>
      <c r="CD268" s="149"/>
      <c r="CE268" s="149"/>
      <c r="CF268" s="149"/>
      <c r="CG268" s="149"/>
      <c r="CH268" s="149"/>
      <c r="CI268" s="149"/>
      <c r="CJ268" s="149"/>
      <c r="CK268" s="149"/>
      <c r="CL268" s="149"/>
      <c r="CM268" s="149"/>
      <c r="CN268" s="149"/>
      <c r="CO268" s="149"/>
      <c r="CP268" s="149"/>
      <c r="CQ268" s="149"/>
    </row>
    <row r="269" spans="1:95" ht="16.5" customHeight="1">
      <c r="A269" s="269"/>
      <c r="B269" s="269"/>
      <c r="C269" s="269"/>
      <c r="D269" s="269"/>
      <c r="E269" s="269"/>
      <c r="F269" s="269"/>
      <c r="G269" s="149"/>
      <c r="H269" s="271"/>
      <c r="I269" s="271"/>
      <c r="J269" s="149"/>
      <c r="K269" s="149"/>
      <c r="L269" s="149"/>
      <c r="M269" s="149"/>
      <c r="N269" s="149"/>
      <c r="O269" s="149"/>
      <c r="P269" s="149"/>
      <c r="Q269" s="149"/>
      <c r="R269" s="149"/>
      <c r="S269" s="149"/>
      <c r="T269" s="149"/>
      <c r="U269" s="149"/>
      <c r="V269" s="149"/>
      <c r="W269" s="149"/>
      <c r="X269" s="149"/>
      <c r="Y269" s="149"/>
      <c r="Z269" s="149"/>
      <c r="AA269" s="149"/>
      <c r="AB269" s="149"/>
      <c r="AC269" s="149"/>
      <c r="AD269" s="149"/>
      <c r="AE269" s="149"/>
      <c r="AF269" s="149"/>
      <c r="AG269" s="149"/>
      <c r="AH269" s="149"/>
      <c r="AI269" s="149"/>
      <c r="AJ269" s="149"/>
      <c r="AK269" s="149"/>
      <c r="AL269" s="149"/>
      <c r="AM269" s="149"/>
      <c r="AN269" s="149"/>
      <c r="AO269" s="149"/>
      <c r="AP269" s="149"/>
      <c r="AQ269" s="149"/>
      <c r="AR269" s="149"/>
      <c r="AS269" s="149"/>
      <c r="AT269" s="149"/>
      <c r="AU269" s="149"/>
      <c r="AV269" s="149"/>
      <c r="AW269" s="149"/>
      <c r="AX269" s="149"/>
      <c r="AY269" s="149"/>
      <c r="AZ269" s="149"/>
      <c r="BA269" s="149"/>
      <c r="BB269" s="149"/>
      <c r="BC269" s="149"/>
      <c r="BD269" s="149"/>
      <c r="BE269" s="149"/>
      <c r="BF269" s="149"/>
      <c r="BG269" s="149"/>
      <c r="BH269" s="149"/>
      <c r="BI269" s="149"/>
      <c r="BJ269" s="149"/>
      <c r="BK269" s="149"/>
      <c r="BL269" s="149"/>
      <c r="BM269" s="149"/>
      <c r="BN269" s="149"/>
      <c r="BO269" s="149"/>
      <c r="BP269" s="149"/>
      <c r="BQ269" s="149"/>
      <c r="BR269" s="149"/>
      <c r="BS269" s="149"/>
      <c r="BT269" s="149"/>
      <c r="BU269" s="149"/>
      <c r="BV269" s="149"/>
      <c r="BW269" s="149"/>
      <c r="BX269" s="149"/>
      <c r="BY269" s="149"/>
      <c r="BZ269" s="149"/>
      <c r="CA269" s="149"/>
      <c r="CB269" s="149"/>
      <c r="CC269" s="149"/>
      <c r="CD269" s="149"/>
      <c r="CE269" s="149"/>
      <c r="CF269" s="149"/>
      <c r="CG269" s="149"/>
      <c r="CH269" s="149"/>
      <c r="CI269" s="149"/>
      <c r="CJ269" s="149"/>
      <c r="CK269" s="149"/>
      <c r="CL269" s="149"/>
      <c r="CM269" s="149"/>
      <c r="CN269" s="149"/>
      <c r="CO269" s="149"/>
      <c r="CP269" s="149"/>
      <c r="CQ269" s="149"/>
    </row>
    <row r="270" spans="1:95" ht="16.5" customHeight="1">
      <c r="A270" s="269"/>
      <c r="B270" s="269"/>
      <c r="C270" s="269"/>
      <c r="D270" s="269"/>
      <c r="E270" s="269"/>
      <c r="F270" s="269"/>
      <c r="G270" s="149"/>
      <c r="H270" s="271"/>
      <c r="I270" s="271"/>
      <c r="J270" s="149"/>
      <c r="K270" s="149"/>
      <c r="L270" s="149"/>
      <c r="M270" s="149"/>
      <c r="N270" s="149"/>
      <c r="O270" s="149"/>
      <c r="P270" s="149"/>
      <c r="Q270" s="149"/>
      <c r="R270" s="149"/>
      <c r="S270" s="149"/>
      <c r="T270" s="149"/>
      <c r="U270" s="149"/>
      <c r="V270" s="149"/>
      <c r="W270" s="149"/>
      <c r="X270" s="149"/>
      <c r="Y270" s="149"/>
      <c r="Z270" s="149"/>
      <c r="AA270" s="149"/>
      <c r="AB270" s="149"/>
      <c r="AC270" s="149"/>
      <c r="AD270" s="149"/>
      <c r="AE270" s="149"/>
      <c r="AF270" s="149"/>
      <c r="AG270" s="149"/>
      <c r="AH270" s="149"/>
      <c r="AI270" s="149"/>
      <c r="AJ270" s="149"/>
      <c r="AK270" s="149"/>
      <c r="AL270" s="149"/>
      <c r="AM270" s="149"/>
      <c r="AN270" s="149"/>
      <c r="AO270" s="149"/>
      <c r="AP270" s="149"/>
      <c r="AQ270" s="149"/>
      <c r="AR270" s="149"/>
      <c r="AS270" s="149"/>
      <c r="AT270" s="149"/>
      <c r="AU270" s="149"/>
      <c r="AV270" s="149"/>
      <c r="AW270" s="149"/>
      <c r="AX270" s="149"/>
      <c r="AY270" s="149"/>
      <c r="AZ270" s="149"/>
      <c r="BA270" s="149"/>
      <c r="BB270" s="149"/>
      <c r="BC270" s="149"/>
      <c r="BD270" s="149"/>
      <c r="BE270" s="149"/>
      <c r="BF270" s="149"/>
      <c r="BG270" s="149"/>
      <c r="BH270" s="149"/>
      <c r="BI270" s="149"/>
      <c r="BJ270" s="149"/>
      <c r="BK270" s="149"/>
      <c r="BL270" s="149"/>
      <c r="BM270" s="149"/>
      <c r="BN270" s="149"/>
      <c r="BO270" s="149"/>
      <c r="BP270" s="149"/>
      <c r="BQ270" s="149"/>
      <c r="BR270" s="149"/>
      <c r="BS270" s="149"/>
      <c r="BT270" s="149"/>
      <c r="BU270" s="149"/>
      <c r="BV270" s="149"/>
      <c r="BW270" s="149"/>
      <c r="BX270" s="149"/>
      <c r="BY270" s="149"/>
      <c r="BZ270" s="149"/>
      <c r="CA270" s="149"/>
      <c r="CB270" s="149"/>
      <c r="CC270" s="149"/>
      <c r="CD270" s="149"/>
      <c r="CE270" s="149"/>
      <c r="CF270" s="149"/>
      <c r="CG270" s="149"/>
      <c r="CH270" s="149"/>
      <c r="CI270" s="149"/>
      <c r="CJ270" s="149"/>
      <c r="CK270" s="149"/>
      <c r="CL270" s="149"/>
      <c r="CM270" s="149"/>
      <c r="CN270" s="149"/>
      <c r="CO270" s="149"/>
      <c r="CP270" s="149"/>
      <c r="CQ270" s="149"/>
    </row>
    <row r="271" spans="1:95" ht="16.5" customHeight="1">
      <c r="A271" s="269"/>
      <c r="B271" s="269"/>
      <c r="C271" s="269"/>
      <c r="D271" s="269"/>
      <c r="E271" s="269"/>
      <c r="F271" s="269"/>
      <c r="G271" s="149"/>
      <c r="H271" s="271"/>
      <c r="I271" s="271"/>
      <c r="J271" s="149"/>
      <c r="K271" s="149"/>
      <c r="L271" s="149"/>
      <c r="M271" s="149"/>
      <c r="N271" s="149"/>
      <c r="O271" s="149"/>
      <c r="P271" s="149"/>
      <c r="Q271" s="149"/>
      <c r="R271" s="149"/>
      <c r="S271" s="149"/>
      <c r="T271" s="149"/>
      <c r="U271" s="149"/>
      <c r="V271" s="149"/>
      <c r="W271" s="149"/>
      <c r="X271" s="149"/>
      <c r="Y271" s="149"/>
      <c r="Z271" s="149"/>
      <c r="AA271" s="149"/>
      <c r="AB271" s="149"/>
      <c r="AC271" s="149"/>
      <c r="AD271" s="149"/>
      <c r="AE271" s="149"/>
      <c r="AF271" s="149"/>
      <c r="AG271" s="149"/>
      <c r="AH271" s="149"/>
      <c r="AI271" s="149"/>
      <c r="AJ271" s="149"/>
      <c r="AK271" s="149"/>
      <c r="AL271" s="149"/>
      <c r="AM271" s="149"/>
      <c r="AN271" s="149"/>
      <c r="AO271" s="149"/>
      <c r="AP271" s="149"/>
      <c r="AQ271" s="149"/>
      <c r="AR271" s="149"/>
      <c r="AS271" s="149"/>
      <c r="AT271" s="149"/>
      <c r="AU271" s="149"/>
      <c r="AV271" s="149"/>
      <c r="AW271" s="149"/>
      <c r="AX271" s="149"/>
      <c r="AY271" s="149"/>
      <c r="AZ271" s="149"/>
      <c r="BA271" s="149"/>
      <c r="BB271" s="149"/>
      <c r="BC271" s="149"/>
      <c r="BD271" s="149"/>
      <c r="BE271" s="149"/>
      <c r="BF271" s="149"/>
      <c r="BG271" s="149"/>
      <c r="BH271" s="149"/>
      <c r="BI271" s="149"/>
      <c r="BJ271" s="149"/>
      <c r="BK271" s="149"/>
      <c r="BL271" s="149"/>
      <c r="BM271" s="149"/>
      <c r="BN271" s="149"/>
      <c r="BO271" s="149"/>
      <c r="BP271" s="149"/>
      <c r="BQ271" s="149"/>
      <c r="BR271" s="149"/>
      <c r="BS271" s="149"/>
      <c r="BT271" s="149"/>
      <c r="BU271" s="149"/>
      <c r="BV271" s="149"/>
      <c r="BW271" s="149"/>
      <c r="BX271" s="149"/>
      <c r="BY271" s="149"/>
      <c r="BZ271" s="149"/>
      <c r="CA271" s="149"/>
      <c r="CB271" s="149"/>
      <c r="CC271" s="149"/>
      <c r="CD271" s="149"/>
      <c r="CE271" s="149"/>
      <c r="CF271" s="149"/>
      <c r="CG271" s="149"/>
      <c r="CH271" s="149"/>
      <c r="CI271" s="149"/>
      <c r="CJ271" s="149"/>
      <c r="CK271" s="149"/>
      <c r="CL271" s="149"/>
      <c r="CM271" s="149"/>
      <c r="CN271" s="149"/>
      <c r="CO271" s="149"/>
      <c r="CP271" s="149"/>
      <c r="CQ271" s="149"/>
    </row>
    <row r="272" spans="1:95" ht="16.5" customHeight="1">
      <c r="A272" s="269"/>
      <c r="B272" s="269"/>
      <c r="C272" s="269"/>
      <c r="D272" s="269"/>
      <c r="E272" s="269"/>
      <c r="F272" s="269"/>
      <c r="G272" s="149"/>
      <c r="H272" s="271"/>
      <c r="I272" s="271"/>
      <c r="J272" s="149"/>
      <c r="K272" s="149"/>
      <c r="L272" s="149"/>
      <c r="M272" s="149"/>
      <c r="N272" s="149"/>
      <c r="O272" s="149"/>
      <c r="P272" s="149"/>
      <c r="Q272" s="149"/>
      <c r="R272" s="149"/>
      <c r="S272" s="149"/>
      <c r="T272" s="149"/>
      <c r="U272" s="149"/>
      <c r="V272" s="149"/>
      <c r="W272" s="149"/>
      <c r="X272" s="149"/>
      <c r="Y272" s="149"/>
      <c r="Z272" s="149"/>
      <c r="AA272" s="149"/>
      <c r="AB272" s="149"/>
      <c r="AC272" s="149"/>
      <c r="AD272" s="149"/>
      <c r="AE272" s="149"/>
      <c r="AF272" s="149"/>
      <c r="AG272" s="149"/>
      <c r="AH272" s="149"/>
      <c r="AI272" s="149"/>
      <c r="AJ272" s="149"/>
      <c r="AK272" s="149"/>
      <c r="AL272" s="149"/>
      <c r="AM272" s="149"/>
      <c r="AN272" s="149"/>
      <c r="AO272" s="149"/>
      <c r="AP272" s="149"/>
      <c r="AQ272" s="149"/>
      <c r="AR272" s="149"/>
      <c r="AS272" s="149"/>
      <c r="AT272" s="149"/>
      <c r="AU272" s="149"/>
      <c r="AV272" s="149"/>
      <c r="AW272" s="149"/>
      <c r="AX272" s="149"/>
      <c r="AY272" s="149"/>
      <c r="AZ272" s="149"/>
      <c r="BA272" s="149"/>
      <c r="BB272" s="149"/>
      <c r="BC272" s="149"/>
      <c r="BD272" s="149"/>
      <c r="BE272" s="149"/>
      <c r="BF272" s="149"/>
      <c r="BG272" s="149"/>
      <c r="BH272" s="149"/>
      <c r="BI272" s="149"/>
      <c r="BJ272" s="149"/>
      <c r="BK272" s="149"/>
      <c r="BL272" s="149"/>
      <c r="BM272" s="149"/>
      <c r="BN272" s="149"/>
      <c r="BO272" s="149"/>
      <c r="BP272" s="149"/>
      <c r="BQ272" s="149"/>
      <c r="BR272" s="149"/>
      <c r="BS272" s="149"/>
      <c r="BT272" s="149"/>
      <c r="BU272" s="149"/>
      <c r="BV272" s="149"/>
      <c r="BW272" s="149"/>
      <c r="BX272" s="149"/>
      <c r="BY272" s="149"/>
      <c r="BZ272" s="149"/>
      <c r="CA272" s="149"/>
      <c r="CB272" s="149"/>
      <c r="CC272" s="149"/>
      <c r="CD272" s="149"/>
      <c r="CE272" s="149"/>
      <c r="CF272" s="149"/>
      <c r="CG272" s="149"/>
      <c r="CH272" s="149"/>
      <c r="CI272" s="149"/>
      <c r="CJ272" s="149"/>
      <c r="CK272" s="149"/>
      <c r="CL272" s="149"/>
      <c r="CM272" s="149"/>
      <c r="CN272" s="149"/>
      <c r="CO272" s="149"/>
      <c r="CP272" s="149"/>
      <c r="CQ272" s="149"/>
    </row>
    <row r="273" spans="1:95" ht="16.5" customHeight="1">
      <c r="A273" s="269"/>
      <c r="B273" s="269"/>
      <c r="C273" s="269"/>
      <c r="D273" s="269"/>
      <c r="E273" s="269"/>
      <c r="F273" s="269"/>
      <c r="G273" s="149"/>
      <c r="H273" s="271"/>
      <c r="I273" s="271"/>
      <c r="J273" s="149"/>
      <c r="K273" s="149"/>
      <c r="L273" s="149"/>
      <c r="M273" s="149"/>
      <c r="N273" s="149"/>
      <c r="O273" s="149"/>
      <c r="P273" s="149"/>
      <c r="Q273" s="149"/>
      <c r="R273" s="149"/>
      <c r="S273" s="149"/>
      <c r="T273" s="149"/>
      <c r="U273" s="149"/>
      <c r="V273" s="149"/>
      <c r="W273" s="149"/>
      <c r="X273" s="149"/>
      <c r="Y273" s="149"/>
      <c r="Z273" s="149"/>
      <c r="AA273" s="149"/>
      <c r="AB273" s="149"/>
      <c r="AC273" s="149"/>
      <c r="AD273" s="149"/>
      <c r="AE273" s="149"/>
      <c r="AF273" s="149"/>
      <c r="AG273" s="149"/>
      <c r="AH273" s="149"/>
      <c r="AI273" s="149"/>
      <c r="AJ273" s="149"/>
      <c r="AK273" s="149"/>
      <c r="AL273" s="149"/>
      <c r="AM273" s="149"/>
      <c r="AN273" s="149"/>
      <c r="AO273" s="149"/>
      <c r="AP273" s="149"/>
      <c r="AQ273" s="149"/>
      <c r="AR273" s="149"/>
      <c r="AS273" s="149"/>
      <c r="AT273" s="149"/>
      <c r="AU273" s="149"/>
      <c r="AV273" s="149"/>
      <c r="AW273" s="149"/>
      <c r="AX273" s="149"/>
      <c r="AY273" s="149"/>
      <c r="AZ273" s="149"/>
      <c r="BA273" s="149"/>
      <c r="BB273" s="149"/>
      <c r="BC273" s="149"/>
      <c r="BD273" s="149"/>
      <c r="BE273" s="149"/>
      <c r="BF273" s="149"/>
      <c r="BG273" s="149"/>
      <c r="BH273" s="149"/>
      <c r="BI273" s="149"/>
      <c r="BJ273" s="149"/>
      <c r="BK273" s="149"/>
      <c r="BL273" s="149"/>
      <c r="BM273" s="149"/>
      <c r="BN273" s="149"/>
      <c r="BO273" s="149"/>
      <c r="BP273" s="149"/>
      <c r="BQ273" s="149"/>
      <c r="BR273" s="149"/>
      <c r="BS273" s="149"/>
      <c r="BT273" s="149"/>
      <c r="BU273" s="149"/>
      <c r="BV273" s="149"/>
      <c r="BW273" s="149"/>
      <c r="BX273" s="149"/>
      <c r="BY273" s="149"/>
      <c r="BZ273" s="149"/>
      <c r="CA273" s="149"/>
      <c r="CB273" s="149"/>
      <c r="CC273" s="149"/>
      <c r="CD273" s="149"/>
      <c r="CE273" s="149"/>
      <c r="CF273" s="149"/>
      <c r="CG273" s="149"/>
      <c r="CH273" s="149"/>
      <c r="CI273" s="149"/>
      <c r="CJ273" s="149"/>
      <c r="CK273" s="149"/>
      <c r="CL273" s="149"/>
      <c r="CM273" s="149"/>
      <c r="CN273" s="149"/>
      <c r="CO273" s="149"/>
      <c r="CP273" s="149"/>
      <c r="CQ273" s="149"/>
    </row>
    <row r="274" spans="1:95" ht="16.5" customHeight="1">
      <c r="A274" s="269"/>
      <c r="B274" s="269"/>
      <c r="C274" s="269"/>
      <c r="D274" s="269"/>
      <c r="E274" s="269"/>
      <c r="F274" s="269"/>
      <c r="G274" s="149"/>
      <c r="H274" s="271"/>
      <c r="I274" s="271"/>
      <c r="J274" s="149"/>
      <c r="K274" s="149"/>
      <c r="L274" s="149"/>
      <c r="M274" s="149"/>
      <c r="N274" s="149"/>
      <c r="O274" s="149"/>
      <c r="P274" s="149"/>
      <c r="Q274" s="149"/>
      <c r="R274" s="149"/>
      <c r="S274" s="149"/>
      <c r="T274" s="149"/>
      <c r="U274" s="149"/>
      <c r="V274" s="149"/>
      <c r="W274" s="149"/>
      <c r="X274" s="149"/>
      <c r="Y274" s="149"/>
      <c r="Z274" s="149"/>
      <c r="AA274" s="149"/>
      <c r="AB274" s="149"/>
      <c r="AC274" s="149"/>
      <c r="AD274" s="149"/>
      <c r="AE274" s="149"/>
      <c r="AF274" s="149"/>
      <c r="AG274" s="149"/>
      <c r="AH274" s="149"/>
      <c r="AI274" s="149"/>
      <c r="AJ274" s="149"/>
      <c r="AK274" s="149"/>
      <c r="AL274" s="149"/>
      <c r="AM274" s="149"/>
      <c r="AN274" s="149"/>
      <c r="AO274" s="149"/>
      <c r="AP274" s="149"/>
      <c r="AQ274" s="149"/>
      <c r="AR274" s="149"/>
      <c r="AS274" s="149"/>
      <c r="AT274" s="149"/>
      <c r="AU274" s="149"/>
      <c r="AV274" s="149"/>
      <c r="AW274" s="149"/>
      <c r="AX274" s="149"/>
      <c r="AY274" s="149"/>
      <c r="AZ274" s="149"/>
      <c r="BA274" s="149"/>
      <c r="BB274" s="149"/>
      <c r="BC274" s="149"/>
      <c r="BD274" s="149"/>
      <c r="BE274" s="149"/>
      <c r="BF274" s="149"/>
      <c r="BG274" s="149"/>
      <c r="BH274" s="149"/>
      <c r="BI274" s="149"/>
      <c r="BJ274" s="149"/>
      <c r="BK274" s="149"/>
      <c r="BL274" s="149"/>
      <c r="BM274" s="149"/>
      <c r="BN274" s="149"/>
      <c r="BO274" s="149"/>
      <c r="BP274" s="149"/>
      <c r="BQ274" s="149"/>
      <c r="BR274" s="149"/>
      <c r="BS274" s="149"/>
      <c r="BT274" s="149"/>
      <c r="BU274" s="149"/>
      <c r="BV274" s="149"/>
      <c r="BW274" s="149"/>
      <c r="BX274" s="149"/>
      <c r="BY274" s="149"/>
      <c r="BZ274" s="149"/>
      <c r="CA274" s="149"/>
      <c r="CB274" s="149"/>
      <c r="CC274" s="149"/>
      <c r="CD274" s="149"/>
      <c r="CE274" s="149"/>
      <c r="CF274" s="149"/>
      <c r="CG274" s="149"/>
      <c r="CH274" s="149"/>
      <c r="CI274" s="149"/>
      <c r="CJ274" s="149"/>
      <c r="CK274" s="149"/>
      <c r="CL274" s="149"/>
      <c r="CM274" s="149"/>
      <c r="CN274" s="149"/>
      <c r="CO274" s="149"/>
      <c r="CP274" s="149"/>
      <c r="CQ274" s="149"/>
    </row>
    <row r="275" spans="1:95" ht="16.5" customHeight="1">
      <c r="A275" s="269"/>
      <c r="B275" s="269"/>
      <c r="C275" s="269"/>
      <c r="D275" s="269"/>
      <c r="E275" s="269"/>
      <c r="F275" s="269"/>
      <c r="G275" s="149"/>
      <c r="H275" s="271"/>
      <c r="I275" s="271"/>
      <c r="J275" s="149"/>
      <c r="K275" s="149"/>
      <c r="L275" s="149"/>
      <c r="M275" s="149"/>
      <c r="N275" s="149"/>
      <c r="O275" s="149"/>
      <c r="P275" s="149"/>
      <c r="Q275" s="149"/>
      <c r="R275" s="149"/>
      <c r="S275" s="149"/>
      <c r="T275" s="149"/>
      <c r="U275" s="149"/>
      <c r="V275" s="149"/>
      <c r="W275" s="149"/>
      <c r="X275" s="149"/>
      <c r="Y275" s="149"/>
      <c r="Z275" s="149"/>
      <c r="AA275" s="149"/>
      <c r="AB275" s="149"/>
      <c r="AC275" s="149"/>
      <c r="AD275" s="149"/>
      <c r="AE275" s="149"/>
      <c r="AF275" s="149"/>
      <c r="AG275" s="149"/>
      <c r="AH275" s="149"/>
      <c r="AI275" s="149"/>
      <c r="AJ275" s="149"/>
      <c r="AK275" s="149"/>
      <c r="AL275" s="149"/>
      <c r="AM275" s="149"/>
      <c r="AN275" s="149"/>
      <c r="AO275" s="149"/>
      <c r="AP275" s="149"/>
      <c r="AQ275" s="149"/>
      <c r="AR275" s="149"/>
      <c r="AS275" s="149"/>
      <c r="AT275" s="149"/>
      <c r="AU275" s="149"/>
      <c r="AV275" s="149"/>
      <c r="AW275" s="149"/>
      <c r="AX275" s="149"/>
      <c r="AY275" s="149"/>
      <c r="AZ275" s="149"/>
      <c r="BA275" s="149"/>
      <c r="BB275" s="149"/>
      <c r="BC275" s="149"/>
      <c r="BD275" s="149"/>
      <c r="BE275" s="149"/>
      <c r="BF275" s="149"/>
      <c r="BG275" s="149"/>
      <c r="BH275" s="149"/>
      <c r="BI275" s="149"/>
      <c r="BJ275" s="149"/>
      <c r="BK275" s="149"/>
      <c r="BL275" s="149"/>
      <c r="BM275" s="149"/>
      <c r="BN275" s="149"/>
      <c r="BO275" s="149"/>
      <c r="BP275" s="149"/>
      <c r="BQ275" s="149"/>
      <c r="BR275" s="149"/>
      <c r="BS275" s="149"/>
      <c r="BT275" s="149"/>
      <c r="BU275" s="149"/>
      <c r="BV275" s="149"/>
      <c r="BW275" s="149"/>
      <c r="BX275" s="149"/>
      <c r="BY275" s="149"/>
      <c r="BZ275" s="149"/>
      <c r="CA275" s="149"/>
      <c r="CB275" s="149"/>
      <c r="CC275" s="149"/>
      <c r="CD275" s="149"/>
      <c r="CE275" s="149"/>
      <c r="CF275" s="149"/>
      <c r="CG275" s="149"/>
      <c r="CH275" s="149"/>
      <c r="CI275" s="149"/>
      <c r="CJ275" s="149"/>
      <c r="CK275" s="149"/>
      <c r="CL275" s="149"/>
      <c r="CM275" s="149"/>
      <c r="CN275" s="149"/>
      <c r="CO275" s="149"/>
      <c r="CP275" s="149"/>
      <c r="CQ275" s="149"/>
    </row>
    <row r="276" spans="1:95" ht="16.5" customHeight="1">
      <c r="A276" s="269"/>
      <c r="B276" s="269"/>
      <c r="C276" s="269"/>
      <c r="D276" s="269"/>
      <c r="E276" s="269"/>
      <c r="F276" s="269"/>
      <c r="G276" s="149"/>
      <c r="H276" s="271"/>
      <c r="I276" s="271"/>
      <c r="J276" s="149"/>
      <c r="K276" s="149"/>
      <c r="L276" s="149"/>
      <c r="M276" s="149"/>
      <c r="N276" s="149"/>
      <c r="O276" s="149"/>
      <c r="P276" s="149"/>
      <c r="Q276" s="149"/>
      <c r="R276" s="149"/>
      <c r="S276" s="149"/>
      <c r="T276" s="149"/>
      <c r="U276" s="149"/>
      <c r="V276" s="149"/>
      <c r="W276" s="149"/>
      <c r="X276" s="149"/>
      <c r="Y276" s="149"/>
      <c r="Z276" s="149"/>
      <c r="AA276" s="149"/>
      <c r="AB276" s="149"/>
      <c r="AC276" s="149"/>
      <c r="AD276" s="149"/>
      <c r="AE276" s="149"/>
      <c r="AF276" s="149"/>
      <c r="AG276" s="149"/>
      <c r="AH276" s="149"/>
      <c r="AI276" s="149"/>
      <c r="AJ276" s="149"/>
      <c r="AK276" s="149"/>
      <c r="AL276" s="149"/>
      <c r="AM276" s="149"/>
      <c r="AN276" s="149"/>
      <c r="AO276" s="149"/>
      <c r="AP276" s="149"/>
      <c r="AQ276" s="149"/>
      <c r="AR276" s="149"/>
      <c r="AS276" s="149"/>
      <c r="AT276" s="149"/>
      <c r="AU276" s="149"/>
      <c r="AV276" s="149"/>
      <c r="AW276" s="149"/>
      <c r="AX276" s="149"/>
      <c r="AY276" s="149"/>
      <c r="AZ276" s="149"/>
      <c r="BA276" s="149"/>
      <c r="BB276" s="149"/>
      <c r="BC276" s="149"/>
      <c r="BD276" s="149"/>
      <c r="BE276" s="149"/>
      <c r="BF276" s="149"/>
      <c r="BG276" s="149"/>
      <c r="BH276" s="149"/>
      <c r="BI276" s="149"/>
      <c r="BJ276" s="149"/>
      <c r="BK276" s="149"/>
      <c r="BL276" s="149"/>
      <c r="BM276" s="149"/>
      <c r="BN276" s="149"/>
      <c r="BO276" s="149"/>
      <c r="BP276" s="149"/>
      <c r="BQ276" s="149"/>
      <c r="BR276" s="149"/>
      <c r="BS276" s="149"/>
      <c r="BT276" s="149"/>
      <c r="BU276" s="149"/>
      <c r="BV276" s="149"/>
      <c r="BW276" s="149"/>
      <c r="BX276" s="149"/>
      <c r="BY276" s="149"/>
      <c r="BZ276" s="149"/>
      <c r="CA276" s="149"/>
      <c r="CB276" s="149"/>
      <c r="CC276" s="149"/>
      <c r="CD276" s="149"/>
      <c r="CE276" s="149"/>
      <c r="CF276" s="149"/>
      <c r="CG276" s="149"/>
      <c r="CH276" s="149"/>
      <c r="CI276" s="149"/>
      <c r="CJ276" s="149"/>
      <c r="CK276" s="149"/>
      <c r="CL276" s="149"/>
      <c r="CM276" s="149"/>
      <c r="CN276" s="149"/>
      <c r="CO276" s="149"/>
      <c r="CP276" s="149"/>
      <c r="CQ276" s="149"/>
    </row>
    <row r="277" spans="1:95" ht="16.5" customHeight="1">
      <c r="A277" s="269"/>
      <c r="B277" s="269"/>
      <c r="C277" s="269"/>
      <c r="D277" s="269"/>
      <c r="E277" s="269"/>
      <c r="F277" s="269"/>
      <c r="G277" s="149"/>
      <c r="H277" s="271"/>
      <c r="I277" s="271"/>
      <c r="J277" s="149"/>
      <c r="K277" s="149"/>
      <c r="L277" s="149"/>
      <c r="M277" s="149"/>
      <c r="N277" s="149"/>
      <c r="O277" s="149"/>
      <c r="P277" s="149"/>
      <c r="Q277" s="149"/>
      <c r="R277" s="149"/>
      <c r="S277" s="149"/>
      <c r="T277" s="149"/>
      <c r="U277" s="149"/>
      <c r="V277" s="149"/>
      <c r="W277" s="149"/>
      <c r="X277" s="149"/>
      <c r="Y277" s="149"/>
      <c r="Z277" s="149"/>
      <c r="AA277" s="149"/>
      <c r="AB277" s="149"/>
      <c r="AC277" s="149"/>
      <c r="AD277" s="149"/>
      <c r="AE277" s="149"/>
      <c r="AF277" s="149"/>
      <c r="AG277" s="149"/>
      <c r="AH277" s="149"/>
      <c r="AI277" s="149"/>
      <c r="AJ277" s="149"/>
      <c r="AK277" s="149"/>
      <c r="AL277" s="149"/>
      <c r="AM277" s="149"/>
      <c r="AN277" s="149"/>
      <c r="AO277" s="149"/>
      <c r="AP277" s="149"/>
      <c r="AQ277" s="149"/>
      <c r="AR277" s="149"/>
      <c r="AS277" s="149"/>
      <c r="AT277" s="149"/>
      <c r="AU277" s="149"/>
      <c r="AV277" s="149"/>
      <c r="AW277" s="149"/>
      <c r="AX277" s="149"/>
      <c r="AY277" s="149"/>
      <c r="AZ277" s="149"/>
      <c r="BA277" s="149"/>
      <c r="BB277" s="149"/>
      <c r="BC277" s="149"/>
      <c r="BD277" s="149"/>
      <c r="BE277" s="149"/>
      <c r="BF277" s="149"/>
      <c r="BG277" s="149"/>
      <c r="BH277" s="149"/>
      <c r="BI277" s="149"/>
      <c r="BJ277" s="149"/>
      <c r="BK277" s="149"/>
      <c r="BL277" s="149"/>
      <c r="BM277" s="149"/>
      <c r="BN277" s="149"/>
      <c r="BO277" s="149"/>
      <c r="BP277" s="149"/>
      <c r="BQ277" s="149"/>
      <c r="BR277" s="149"/>
      <c r="BS277" s="149"/>
      <c r="BT277" s="149"/>
      <c r="BU277" s="149"/>
      <c r="BV277" s="149"/>
      <c r="BW277" s="149"/>
      <c r="BX277" s="149"/>
      <c r="BY277" s="149"/>
      <c r="BZ277" s="149"/>
      <c r="CA277" s="149"/>
      <c r="CB277" s="149"/>
      <c r="CC277" s="149"/>
      <c r="CD277" s="149"/>
      <c r="CE277" s="149"/>
      <c r="CF277" s="149"/>
      <c r="CG277" s="149"/>
      <c r="CH277" s="149"/>
      <c r="CI277" s="149"/>
      <c r="CJ277" s="149"/>
      <c r="CK277" s="149"/>
      <c r="CL277" s="149"/>
      <c r="CM277" s="149"/>
      <c r="CN277" s="149"/>
      <c r="CO277" s="149"/>
      <c r="CP277" s="149"/>
      <c r="CQ277" s="149"/>
    </row>
    <row r="278" spans="1:95" ht="16.5" customHeight="1">
      <c r="A278" s="269"/>
      <c r="B278" s="269"/>
      <c r="C278" s="269"/>
      <c r="D278" s="269"/>
      <c r="E278" s="269"/>
      <c r="F278" s="269"/>
      <c r="G278" s="149"/>
      <c r="H278" s="271"/>
      <c r="I278" s="271"/>
      <c r="J278" s="149"/>
      <c r="K278" s="149"/>
      <c r="L278" s="149"/>
      <c r="M278" s="149"/>
      <c r="N278" s="149"/>
      <c r="O278" s="149"/>
      <c r="P278" s="149"/>
      <c r="Q278" s="149"/>
      <c r="R278" s="149"/>
      <c r="S278" s="149"/>
      <c r="T278" s="149"/>
      <c r="U278" s="149"/>
      <c r="V278" s="149"/>
      <c r="W278" s="149"/>
      <c r="X278" s="149"/>
      <c r="Y278" s="149"/>
      <c r="Z278" s="149"/>
      <c r="AA278" s="149"/>
      <c r="AB278" s="149"/>
      <c r="AC278" s="149"/>
      <c r="AD278" s="149"/>
      <c r="AE278" s="149"/>
      <c r="AF278" s="149"/>
      <c r="AG278" s="149"/>
      <c r="AH278" s="149"/>
      <c r="AI278" s="149"/>
      <c r="AJ278" s="149"/>
      <c r="AK278" s="149"/>
      <c r="AL278" s="149"/>
      <c r="AM278" s="149"/>
      <c r="AN278" s="149"/>
      <c r="AO278" s="149"/>
      <c r="AP278" s="149"/>
      <c r="AQ278" s="149"/>
      <c r="AR278" s="149"/>
      <c r="AS278" s="149"/>
      <c r="AT278" s="149"/>
      <c r="AU278" s="149"/>
      <c r="AV278" s="149"/>
      <c r="AW278" s="149"/>
      <c r="AX278" s="149"/>
      <c r="AY278" s="149"/>
      <c r="AZ278" s="149"/>
      <c r="BA278" s="149"/>
      <c r="BB278" s="149"/>
      <c r="BC278" s="149"/>
      <c r="BD278" s="149"/>
      <c r="BE278" s="149"/>
      <c r="BF278" s="149"/>
      <c r="BG278" s="149"/>
      <c r="BH278" s="149"/>
      <c r="BI278" s="149"/>
      <c r="BJ278" s="149"/>
      <c r="BK278" s="149"/>
      <c r="BL278" s="149"/>
      <c r="BM278" s="149"/>
      <c r="BN278" s="149"/>
      <c r="BO278" s="149"/>
      <c r="BP278" s="149"/>
      <c r="BQ278" s="149"/>
      <c r="BR278" s="149"/>
      <c r="BS278" s="149"/>
      <c r="BT278" s="149"/>
      <c r="BU278" s="149"/>
      <c r="BV278" s="149"/>
      <c r="BW278" s="149"/>
      <c r="BX278" s="149"/>
      <c r="BY278" s="149"/>
      <c r="BZ278" s="149"/>
      <c r="CA278" s="149"/>
      <c r="CB278" s="149"/>
      <c r="CC278" s="149"/>
      <c r="CD278" s="149"/>
      <c r="CE278" s="149"/>
      <c r="CF278" s="149"/>
      <c r="CG278" s="149"/>
      <c r="CH278" s="149"/>
      <c r="CI278" s="149"/>
      <c r="CJ278" s="149"/>
      <c r="CK278" s="149"/>
      <c r="CL278" s="149"/>
      <c r="CM278" s="149"/>
      <c r="CN278" s="149"/>
      <c r="CO278" s="149"/>
      <c r="CP278" s="149"/>
      <c r="CQ278" s="149"/>
    </row>
    <row r="279" spans="1:95" ht="16.5" customHeight="1">
      <c r="A279" s="269"/>
      <c r="B279" s="269"/>
      <c r="C279" s="269"/>
      <c r="D279" s="269"/>
      <c r="E279" s="269"/>
      <c r="F279" s="269"/>
      <c r="G279" s="149"/>
      <c r="H279" s="271"/>
      <c r="I279" s="271"/>
      <c r="J279" s="149"/>
      <c r="K279" s="149"/>
      <c r="L279" s="149"/>
      <c r="M279" s="149"/>
      <c r="N279" s="149"/>
      <c r="O279" s="149"/>
      <c r="P279" s="149"/>
      <c r="Q279" s="149"/>
      <c r="R279" s="149"/>
      <c r="S279" s="149"/>
      <c r="T279" s="149"/>
      <c r="U279" s="149"/>
      <c r="V279" s="149"/>
      <c r="W279" s="149"/>
      <c r="X279" s="149"/>
      <c r="Y279" s="149"/>
      <c r="Z279" s="149"/>
      <c r="AA279" s="149"/>
      <c r="AB279" s="149"/>
      <c r="AC279" s="149"/>
      <c r="AD279" s="149"/>
      <c r="AE279" s="149"/>
      <c r="AF279" s="149"/>
      <c r="AG279" s="149"/>
      <c r="AH279" s="149"/>
      <c r="AI279" s="149"/>
      <c r="AJ279" s="149"/>
      <c r="AK279" s="149"/>
      <c r="AL279" s="149"/>
      <c r="AM279" s="149"/>
      <c r="AN279" s="149"/>
      <c r="AO279" s="149"/>
      <c r="AP279" s="149"/>
      <c r="AQ279" s="149"/>
      <c r="AR279" s="149"/>
      <c r="AS279" s="149"/>
      <c r="AT279" s="149"/>
      <c r="AU279" s="149"/>
      <c r="AV279" s="149"/>
      <c r="AW279" s="149"/>
      <c r="AX279" s="149"/>
      <c r="AY279" s="149"/>
      <c r="AZ279" s="149"/>
      <c r="BA279" s="149"/>
      <c r="BB279" s="149"/>
      <c r="BC279" s="149"/>
      <c r="BD279" s="149"/>
      <c r="BE279" s="149"/>
      <c r="BF279" s="149"/>
      <c r="BG279" s="149"/>
      <c r="BH279" s="149"/>
      <c r="BI279" s="149"/>
      <c r="BJ279" s="149"/>
      <c r="BK279" s="149"/>
      <c r="BL279" s="149"/>
      <c r="BM279" s="149"/>
      <c r="BN279" s="149"/>
      <c r="BO279" s="149"/>
      <c r="BP279" s="149"/>
      <c r="BQ279" s="149"/>
      <c r="BR279" s="149"/>
      <c r="BS279" s="149"/>
      <c r="BT279" s="149"/>
      <c r="BU279" s="149"/>
      <c r="BV279" s="149"/>
      <c r="BW279" s="149"/>
      <c r="BX279" s="149"/>
      <c r="BY279" s="149"/>
      <c r="BZ279" s="149"/>
      <c r="CA279" s="149"/>
      <c r="CB279" s="149"/>
      <c r="CC279" s="149"/>
      <c r="CD279" s="149"/>
      <c r="CE279" s="149"/>
      <c r="CF279" s="149"/>
      <c r="CG279" s="149"/>
      <c r="CH279" s="149"/>
      <c r="CI279" s="149"/>
      <c r="CJ279" s="149"/>
      <c r="CK279" s="149"/>
      <c r="CL279" s="149"/>
      <c r="CM279" s="149"/>
      <c r="CN279" s="149"/>
      <c r="CO279" s="149"/>
      <c r="CP279" s="149"/>
      <c r="CQ279" s="149"/>
    </row>
    <row r="280" spans="1:95" ht="16.5" customHeight="1">
      <c r="A280" s="269"/>
      <c r="B280" s="269"/>
      <c r="C280" s="269"/>
      <c r="D280" s="269"/>
      <c r="E280" s="269"/>
      <c r="F280" s="269"/>
      <c r="G280" s="149"/>
      <c r="H280" s="271"/>
      <c r="I280" s="271"/>
      <c r="J280" s="149"/>
      <c r="K280" s="149"/>
      <c r="L280" s="149"/>
      <c r="M280" s="149"/>
      <c r="N280" s="149"/>
      <c r="O280" s="149"/>
      <c r="P280" s="149"/>
      <c r="Q280" s="149"/>
      <c r="R280" s="149"/>
      <c r="S280" s="149"/>
      <c r="T280" s="149"/>
      <c r="U280" s="149"/>
      <c r="V280" s="149"/>
      <c r="W280" s="149"/>
      <c r="X280" s="149"/>
      <c r="Y280" s="149"/>
      <c r="Z280" s="149"/>
      <c r="AA280" s="149"/>
      <c r="AB280" s="149"/>
      <c r="AC280" s="149"/>
      <c r="AD280" s="149"/>
      <c r="AE280" s="149"/>
      <c r="AF280" s="149"/>
      <c r="AG280" s="149"/>
      <c r="AH280" s="149"/>
      <c r="AI280" s="149"/>
      <c r="AJ280" s="149"/>
      <c r="AK280" s="149"/>
      <c r="AL280" s="149"/>
      <c r="AM280" s="149"/>
      <c r="AN280" s="149"/>
      <c r="AO280" s="149"/>
      <c r="AP280" s="149"/>
      <c r="AQ280" s="149"/>
      <c r="AR280" s="149"/>
      <c r="AS280" s="149"/>
      <c r="AT280" s="149"/>
      <c r="AU280" s="149"/>
      <c r="AV280" s="149"/>
      <c r="AW280" s="149"/>
      <c r="AX280" s="149"/>
      <c r="AY280" s="149"/>
      <c r="AZ280" s="149"/>
      <c r="BA280" s="149"/>
      <c r="BB280" s="149"/>
      <c r="BC280" s="149"/>
      <c r="BD280" s="149"/>
      <c r="BE280" s="149"/>
      <c r="BF280" s="149"/>
      <c r="BG280" s="149"/>
      <c r="BH280" s="149"/>
      <c r="BI280" s="149"/>
      <c r="BJ280" s="149"/>
      <c r="BK280" s="149"/>
      <c r="BL280" s="149"/>
      <c r="BM280" s="149"/>
      <c r="BN280" s="149"/>
      <c r="BO280" s="149"/>
      <c r="BP280" s="149"/>
      <c r="BQ280" s="149"/>
      <c r="BR280" s="149"/>
      <c r="BS280" s="149"/>
      <c r="BT280" s="149"/>
      <c r="BU280" s="149"/>
      <c r="BV280" s="149"/>
      <c r="BW280" s="149"/>
      <c r="BX280" s="149"/>
      <c r="BY280" s="149"/>
      <c r="BZ280" s="149"/>
      <c r="CA280" s="149"/>
      <c r="CB280" s="149"/>
      <c r="CC280" s="149"/>
      <c r="CD280" s="149"/>
      <c r="CE280" s="149"/>
      <c r="CF280" s="149"/>
      <c r="CG280" s="149"/>
      <c r="CH280" s="149"/>
      <c r="CI280" s="149"/>
      <c r="CJ280" s="149"/>
      <c r="CK280" s="149"/>
      <c r="CL280" s="149"/>
      <c r="CM280" s="149"/>
      <c r="CN280" s="149"/>
      <c r="CO280" s="149"/>
      <c r="CP280" s="149"/>
      <c r="CQ280" s="149"/>
    </row>
    <row r="281" spans="1:95" ht="16.5" customHeight="1">
      <c r="A281" s="269"/>
      <c r="B281" s="269"/>
      <c r="C281" s="269"/>
      <c r="D281" s="269"/>
      <c r="E281" s="269"/>
      <c r="F281" s="269"/>
      <c r="G281" s="149"/>
      <c r="H281" s="271"/>
      <c r="I281" s="271"/>
      <c r="J281" s="149"/>
      <c r="K281" s="149"/>
      <c r="L281" s="149"/>
      <c r="M281" s="149"/>
      <c r="N281" s="149"/>
      <c r="O281" s="149"/>
      <c r="P281" s="149"/>
      <c r="Q281" s="149"/>
      <c r="R281" s="149"/>
      <c r="S281" s="149"/>
      <c r="T281" s="149"/>
      <c r="U281" s="149"/>
      <c r="V281" s="149"/>
      <c r="W281" s="149"/>
      <c r="X281" s="149"/>
      <c r="Y281" s="149"/>
      <c r="Z281" s="149"/>
      <c r="AA281" s="149"/>
      <c r="AB281" s="149"/>
      <c r="AC281" s="149"/>
      <c r="AD281" s="149"/>
      <c r="AE281" s="149"/>
      <c r="AF281" s="149"/>
      <c r="AG281" s="149"/>
      <c r="AH281" s="149"/>
      <c r="AI281" s="149"/>
      <c r="AJ281" s="149"/>
      <c r="AK281" s="149"/>
      <c r="AL281" s="149"/>
      <c r="AM281" s="149"/>
      <c r="AN281" s="149"/>
      <c r="AO281" s="149"/>
      <c r="AP281" s="149"/>
      <c r="AQ281" s="149"/>
      <c r="AR281" s="149"/>
      <c r="AS281" s="149"/>
      <c r="AT281" s="149"/>
      <c r="AU281" s="149"/>
      <c r="AV281" s="149"/>
      <c r="AW281" s="149"/>
      <c r="AX281" s="149"/>
      <c r="AY281" s="149"/>
      <c r="AZ281" s="149"/>
      <c r="BA281" s="149"/>
      <c r="BB281" s="149"/>
      <c r="BC281" s="149"/>
      <c r="BD281" s="149"/>
      <c r="BE281" s="149"/>
      <c r="BF281" s="149"/>
      <c r="BG281" s="149"/>
      <c r="BH281" s="149"/>
      <c r="BI281" s="149"/>
      <c r="BJ281" s="149"/>
      <c r="BK281" s="149"/>
      <c r="BL281" s="149"/>
      <c r="BM281" s="149"/>
      <c r="BN281" s="149"/>
      <c r="BO281" s="149"/>
      <c r="BP281" s="149"/>
      <c r="BQ281" s="149"/>
      <c r="BR281" s="149"/>
      <c r="BS281" s="149"/>
      <c r="BT281" s="149"/>
      <c r="BU281" s="149"/>
      <c r="BV281" s="149"/>
      <c r="BW281" s="149"/>
      <c r="BX281" s="149"/>
      <c r="BY281" s="149"/>
      <c r="BZ281" s="149"/>
      <c r="CA281" s="149"/>
      <c r="CB281" s="149"/>
      <c r="CC281" s="149"/>
      <c r="CD281" s="149"/>
      <c r="CE281" s="149"/>
      <c r="CF281" s="149"/>
      <c r="CG281" s="149"/>
      <c r="CH281" s="149"/>
      <c r="CI281" s="149"/>
      <c r="CJ281" s="149"/>
      <c r="CK281" s="149"/>
      <c r="CL281" s="149"/>
      <c r="CM281" s="149"/>
      <c r="CN281" s="149"/>
      <c r="CO281" s="149"/>
      <c r="CP281" s="149"/>
      <c r="CQ281" s="149"/>
    </row>
    <row r="282" spans="1:95" ht="16.5" customHeight="1">
      <c r="A282" s="269"/>
      <c r="B282" s="269"/>
      <c r="C282" s="269"/>
      <c r="D282" s="269"/>
      <c r="E282" s="269"/>
      <c r="F282" s="269"/>
      <c r="G282" s="149"/>
      <c r="H282" s="271"/>
      <c r="I282" s="271"/>
      <c r="J282" s="149"/>
      <c r="K282" s="149"/>
      <c r="L282" s="149"/>
      <c r="M282" s="149"/>
      <c r="N282" s="149"/>
      <c r="O282" s="149"/>
      <c r="P282" s="149"/>
      <c r="Q282" s="149"/>
      <c r="R282" s="149"/>
      <c r="S282" s="149"/>
      <c r="T282" s="149"/>
      <c r="U282" s="149"/>
      <c r="V282" s="149"/>
      <c r="W282" s="149"/>
      <c r="X282" s="149"/>
      <c r="Y282" s="149"/>
      <c r="Z282" s="149"/>
      <c r="AA282" s="149"/>
      <c r="AB282" s="149"/>
      <c r="AC282" s="149"/>
      <c r="AD282" s="149"/>
      <c r="AE282" s="149"/>
      <c r="AF282" s="149"/>
      <c r="AG282" s="149"/>
      <c r="AH282" s="149"/>
      <c r="AI282" s="149"/>
      <c r="AJ282" s="149"/>
      <c r="AK282" s="149"/>
      <c r="AL282" s="149"/>
      <c r="AM282" s="149"/>
      <c r="AN282" s="149"/>
      <c r="AO282" s="149"/>
      <c r="AP282" s="149"/>
      <c r="AQ282" s="149"/>
      <c r="AR282" s="149"/>
      <c r="AS282" s="149"/>
      <c r="AT282" s="149"/>
      <c r="AU282" s="149"/>
      <c r="AV282" s="149"/>
      <c r="AW282" s="149"/>
      <c r="AX282" s="149"/>
      <c r="AY282" s="149"/>
      <c r="AZ282" s="149"/>
      <c r="BA282" s="149"/>
      <c r="BB282" s="149"/>
      <c r="BC282" s="149"/>
      <c r="BD282" s="149"/>
      <c r="BE282" s="149"/>
      <c r="BF282" s="149"/>
      <c r="BG282" s="149"/>
      <c r="BH282" s="149"/>
      <c r="BI282" s="149"/>
      <c r="BJ282" s="149"/>
      <c r="BK282" s="149"/>
      <c r="BL282" s="149"/>
      <c r="BM282" s="149"/>
      <c r="BN282" s="149"/>
      <c r="BO282" s="149"/>
      <c r="BP282" s="149"/>
      <c r="BQ282" s="149"/>
      <c r="BR282" s="149"/>
      <c r="BS282" s="149"/>
      <c r="BT282" s="149"/>
      <c r="BU282" s="149"/>
      <c r="BV282" s="149"/>
      <c r="BW282" s="149"/>
      <c r="BX282" s="149"/>
      <c r="BY282" s="149"/>
      <c r="BZ282" s="149"/>
      <c r="CA282" s="149"/>
      <c r="CB282" s="149"/>
      <c r="CC282" s="149"/>
      <c r="CD282" s="149"/>
      <c r="CE282" s="149"/>
      <c r="CF282" s="149"/>
      <c r="CG282" s="149"/>
      <c r="CH282" s="149"/>
      <c r="CI282" s="149"/>
      <c r="CJ282" s="149"/>
      <c r="CK282" s="149"/>
      <c r="CL282" s="149"/>
      <c r="CM282" s="149"/>
      <c r="CN282" s="149"/>
      <c r="CO282" s="149"/>
      <c r="CP282" s="149"/>
      <c r="CQ282" s="149"/>
    </row>
    <row r="283" spans="1:95" ht="16.5" customHeight="1">
      <c r="A283" s="269"/>
      <c r="B283" s="269"/>
      <c r="C283" s="269"/>
      <c r="D283" s="269"/>
      <c r="E283" s="269"/>
      <c r="F283" s="269"/>
      <c r="G283" s="149"/>
      <c r="H283" s="271"/>
      <c r="I283" s="271"/>
      <c r="J283" s="149"/>
      <c r="K283" s="149"/>
      <c r="L283" s="149"/>
      <c r="M283" s="149"/>
      <c r="N283" s="149"/>
      <c r="O283" s="149"/>
      <c r="P283" s="149"/>
      <c r="Q283" s="149"/>
      <c r="R283" s="149"/>
      <c r="S283" s="149"/>
      <c r="T283" s="149"/>
      <c r="U283" s="149"/>
      <c r="V283" s="149"/>
      <c r="W283" s="149"/>
      <c r="X283" s="149"/>
      <c r="Y283" s="149"/>
      <c r="Z283" s="149"/>
      <c r="AA283" s="149"/>
      <c r="AB283" s="149"/>
      <c r="AC283" s="149"/>
      <c r="AD283" s="149"/>
      <c r="AE283" s="149"/>
      <c r="AF283" s="149"/>
      <c r="AG283" s="149"/>
      <c r="AH283" s="149"/>
      <c r="AI283" s="149"/>
      <c r="AJ283" s="149"/>
      <c r="AK283" s="149"/>
      <c r="AL283" s="149"/>
      <c r="AM283" s="149"/>
      <c r="AN283" s="149"/>
      <c r="AO283" s="149"/>
      <c r="AP283" s="149"/>
      <c r="AQ283" s="149"/>
      <c r="AR283" s="149"/>
      <c r="AS283" s="149"/>
      <c r="AT283" s="149"/>
      <c r="AU283" s="149"/>
      <c r="AV283" s="149"/>
      <c r="AW283" s="149"/>
      <c r="AX283" s="149"/>
      <c r="AY283" s="149"/>
      <c r="AZ283" s="149"/>
      <c r="BA283" s="149"/>
      <c r="BB283" s="149"/>
      <c r="BC283" s="149"/>
      <c r="BD283" s="149"/>
      <c r="BE283" s="149"/>
      <c r="BF283" s="149"/>
      <c r="BG283" s="149"/>
      <c r="BH283" s="149"/>
      <c r="BI283" s="149"/>
      <c r="BJ283" s="149"/>
      <c r="BK283" s="149"/>
      <c r="BL283" s="149"/>
      <c r="BM283" s="149"/>
      <c r="BN283" s="149"/>
      <c r="BO283" s="149"/>
      <c r="BP283" s="149"/>
      <c r="BQ283" s="149"/>
      <c r="BR283" s="149"/>
      <c r="BS283" s="149"/>
      <c r="BT283" s="149"/>
      <c r="BU283" s="149"/>
      <c r="BV283" s="149"/>
      <c r="BW283" s="149"/>
      <c r="BX283" s="149"/>
      <c r="BY283" s="149"/>
      <c r="BZ283" s="149"/>
      <c r="CA283" s="149"/>
      <c r="CB283" s="149"/>
      <c r="CC283" s="149"/>
      <c r="CD283" s="149"/>
      <c r="CE283" s="149"/>
      <c r="CF283" s="149"/>
      <c r="CG283" s="149"/>
      <c r="CH283" s="149"/>
      <c r="CI283" s="149"/>
      <c r="CJ283" s="149"/>
      <c r="CK283" s="149"/>
      <c r="CL283" s="149"/>
      <c r="CM283" s="149"/>
      <c r="CN283" s="149"/>
      <c r="CO283" s="149"/>
      <c r="CP283" s="149"/>
      <c r="CQ283" s="149"/>
    </row>
    <row r="284" spans="1:95" ht="16.5" customHeight="1">
      <c r="A284" s="269"/>
      <c r="B284" s="269"/>
      <c r="C284" s="269"/>
      <c r="D284" s="269"/>
      <c r="E284" s="269"/>
      <c r="F284" s="269"/>
      <c r="G284" s="149"/>
      <c r="H284" s="271"/>
      <c r="I284" s="271"/>
      <c r="J284" s="149"/>
      <c r="K284" s="149"/>
      <c r="L284" s="149"/>
      <c r="M284" s="149"/>
      <c r="N284" s="149"/>
      <c r="O284" s="149"/>
      <c r="P284" s="149"/>
      <c r="Q284" s="149"/>
      <c r="R284" s="149"/>
      <c r="S284" s="149"/>
      <c r="T284" s="149"/>
      <c r="U284" s="149"/>
      <c r="V284" s="149"/>
      <c r="W284" s="149"/>
      <c r="X284" s="149"/>
      <c r="Y284" s="149"/>
      <c r="Z284" s="149"/>
      <c r="AA284" s="149"/>
      <c r="AB284" s="149"/>
      <c r="AC284" s="149"/>
      <c r="AD284" s="149"/>
      <c r="AE284" s="149"/>
      <c r="AF284" s="149"/>
      <c r="AG284" s="149"/>
      <c r="AH284" s="149"/>
      <c r="AI284" s="149"/>
      <c r="AJ284" s="149"/>
      <c r="AK284" s="149"/>
      <c r="AL284" s="149"/>
      <c r="AM284" s="149"/>
      <c r="AN284" s="149"/>
      <c r="AO284" s="149"/>
      <c r="AP284" s="149"/>
      <c r="AQ284" s="149"/>
      <c r="AR284" s="149"/>
      <c r="AS284" s="149"/>
      <c r="AT284" s="149"/>
      <c r="AU284" s="149"/>
      <c r="AV284" s="149"/>
      <c r="AW284" s="149"/>
      <c r="AX284" s="149"/>
      <c r="AY284" s="149"/>
      <c r="AZ284" s="149"/>
      <c r="BA284" s="149"/>
      <c r="BB284" s="149"/>
      <c r="BC284" s="149"/>
      <c r="BD284" s="149"/>
      <c r="BE284" s="149"/>
      <c r="BF284" s="149"/>
      <c r="BG284" s="149"/>
      <c r="BH284" s="149"/>
      <c r="BI284" s="149"/>
      <c r="BJ284" s="149"/>
      <c r="BK284" s="149"/>
      <c r="BL284" s="149"/>
      <c r="BM284" s="149"/>
      <c r="BN284" s="149"/>
      <c r="BO284" s="149"/>
      <c r="BP284" s="149"/>
      <c r="BQ284" s="149"/>
      <c r="BR284" s="149"/>
      <c r="BS284" s="149"/>
      <c r="BT284" s="149"/>
      <c r="BU284" s="149"/>
      <c r="BV284" s="149"/>
      <c r="BW284" s="149"/>
      <c r="BX284" s="149"/>
      <c r="BY284" s="149"/>
      <c r="BZ284" s="149"/>
      <c r="CA284" s="149"/>
      <c r="CB284" s="149"/>
      <c r="CC284" s="149"/>
      <c r="CD284" s="149"/>
      <c r="CE284" s="149"/>
      <c r="CF284" s="149"/>
      <c r="CG284" s="149"/>
      <c r="CH284" s="149"/>
      <c r="CI284" s="149"/>
      <c r="CJ284" s="149"/>
      <c r="CK284" s="149"/>
      <c r="CL284" s="149"/>
      <c r="CM284" s="149"/>
      <c r="CN284" s="149"/>
      <c r="CO284" s="149"/>
      <c r="CP284" s="149"/>
      <c r="CQ284" s="149"/>
    </row>
    <row r="285" spans="1:95" ht="16.5" customHeight="1">
      <c r="A285" s="269"/>
      <c r="B285" s="269"/>
      <c r="C285" s="269"/>
      <c r="D285" s="269"/>
      <c r="E285" s="269"/>
      <c r="F285" s="269"/>
      <c r="G285" s="149"/>
      <c r="H285" s="271"/>
      <c r="I285" s="271"/>
      <c r="J285" s="149"/>
      <c r="K285" s="149"/>
      <c r="L285" s="149"/>
      <c r="M285" s="149"/>
      <c r="N285" s="149"/>
      <c r="O285" s="149"/>
      <c r="P285" s="149"/>
      <c r="Q285" s="149"/>
      <c r="R285" s="149"/>
      <c r="S285" s="149"/>
      <c r="T285" s="149"/>
      <c r="U285" s="149"/>
      <c r="V285" s="149"/>
      <c r="W285" s="149"/>
      <c r="X285" s="149"/>
      <c r="Y285" s="149"/>
      <c r="Z285" s="149"/>
      <c r="AA285" s="149"/>
      <c r="AB285" s="149"/>
      <c r="AC285" s="149"/>
      <c r="AD285" s="149"/>
      <c r="AE285" s="149"/>
      <c r="AF285" s="149"/>
      <c r="AG285" s="149"/>
      <c r="AH285" s="149"/>
      <c r="AI285" s="149"/>
      <c r="AJ285" s="149"/>
      <c r="AK285" s="149"/>
      <c r="AL285" s="149"/>
      <c r="AM285" s="149"/>
      <c r="AN285" s="149"/>
      <c r="AO285" s="149"/>
      <c r="AP285" s="149"/>
      <c r="AQ285" s="149"/>
      <c r="AR285" s="149"/>
      <c r="AS285" s="149"/>
      <c r="AT285" s="149"/>
      <c r="AU285" s="149"/>
      <c r="AV285" s="149"/>
      <c r="AW285" s="149"/>
      <c r="AX285" s="149"/>
      <c r="AY285" s="149"/>
      <c r="AZ285" s="149"/>
      <c r="BA285" s="149"/>
      <c r="BB285" s="149"/>
      <c r="BC285" s="149"/>
      <c r="BD285" s="149"/>
      <c r="BE285" s="149"/>
      <c r="BF285" s="149"/>
      <c r="BG285" s="149"/>
      <c r="BH285" s="149"/>
      <c r="BI285" s="149"/>
      <c r="BJ285" s="149"/>
      <c r="BK285" s="149"/>
      <c r="BL285" s="149"/>
      <c r="BM285" s="149"/>
      <c r="BN285" s="149"/>
      <c r="BO285" s="149"/>
      <c r="BP285" s="149"/>
      <c r="BQ285" s="149"/>
      <c r="BR285" s="149"/>
      <c r="BS285" s="149"/>
      <c r="BT285" s="149"/>
      <c r="BU285" s="149"/>
      <c r="BV285" s="149"/>
      <c r="BW285" s="149"/>
      <c r="BX285" s="149"/>
      <c r="BY285" s="149"/>
      <c r="BZ285" s="149"/>
      <c r="CA285" s="149"/>
      <c r="CB285" s="149"/>
      <c r="CC285" s="149"/>
      <c r="CD285" s="149"/>
      <c r="CE285" s="149"/>
      <c r="CF285" s="149"/>
      <c r="CG285" s="149"/>
      <c r="CH285" s="149"/>
      <c r="CI285" s="149"/>
      <c r="CJ285" s="149"/>
      <c r="CK285" s="149"/>
      <c r="CL285" s="149"/>
      <c r="CM285" s="149"/>
      <c r="CN285" s="149"/>
      <c r="CO285" s="149"/>
      <c r="CP285" s="149"/>
      <c r="CQ285" s="149"/>
    </row>
    <row r="286" spans="1:95" ht="16.5" customHeight="1">
      <c r="A286" s="269"/>
      <c r="B286" s="269"/>
      <c r="C286" s="269"/>
      <c r="D286" s="269"/>
      <c r="E286" s="269"/>
      <c r="F286" s="269"/>
      <c r="G286" s="149"/>
      <c r="H286" s="271"/>
      <c r="I286" s="271"/>
      <c r="J286" s="149"/>
      <c r="K286" s="149"/>
      <c r="L286" s="149"/>
      <c r="M286" s="149"/>
      <c r="N286" s="149"/>
      <c r="O286" s="149"/>
      <c r="P286" s="149"/>
      <c r="Q286" s="149"/>
      <c r="R286" s="149"/>
      <c r="S286" s="149"/>
      <c r="T286" s="149"/>
      <c r="U286" s="149"/>
      <c r="V286" s="149"/>
      <c r="W286" s="149"/>
      <c r="X286" s="149"/>
      <c r="Y286" s="149"/>
      <c r="Z286" s="149"/>
      <c r="AA286" s="149"/>
      <c r="AB286" s="149"/>
      <c r="AC286" s="149"/>
      <c r="AD286" s="149"/>
      <c r="AE286" s="149"/>
      <c r="AF286" s="149"/>
      <c r="AG286" s="149"/>
      <c r="AH286" s="149"/>
      <c r="AI286" s="149"/>
      <c r="AJ286" s="149"/>
      <c r="AK286" s="149"/>
      <c r="AL286" s="149"/>
      <c r="AM286" s="149"/>
      <c r="AN286" s="149"/>
      <c r="AO286" s="149"/>
      <c r="AP286" s="149"/>
      <c r="AQ286" s="149"/>
      <c r="AR286" s="149"/>
      <c r="AS286" s="149"/>
      <c r="AT286" s="149"/>
      <c r="AU286" s="149"/>
      <c r="AV286" s="149"/>
      <c r="AW286" s="149"/>
      <c r="AX286" s="149"/>
      <c r="AY286" s="149"/>
      <c r="AZ286" s="149"/>
      <c r="BA286" s="149"/>
      <c r="BB286" s="149"/>
      <c r="BC286" s="149"/>
      <c r="BD286" s="149"/>
      <c r="BE286" s="149"/>
      <c r="BF286" s="149"/>
      <c r="BG286" s="149"/>
      <c r="BH286" s="149"/>
      <c r="BI286" s="149"/>
      <c r="BJ286" s="149"/>
      <c r="BK286" s="149"/>
      <c r="BL286" s="149"/>
      <c r="BM286" s="149"/>
      <c r="BN286" s="149"/>
      <c r="BO286" s="149"/>
      <c r="BP286" s="149"/>
      <c r="BQ286" s="149"/>
      <c r="BR286" s="149"/>
      <c r="BS286" s="149"/>
      <c r="BT286" s="149"/>
      <c r="BU286" s="149"/>
      <c r="BV286" s="149"/>
      <c r="BW286" s="149"/>
      <c r="BX286" s="149"/>
      <c r="BY286" s="149"/>
      <c r="BZ286" s="149"/>
      <c r="CA286" s="149"/>
      <c r="CB286" s="149"/>
      <c r="CC286" s="149"/>
      <c r="CD286" s="149"/>
      <c r="CE286" s="149"/>
      <c r="CF286" s="149"/>
      <c r="CG286" s="149"/>
      <c r="CH286" s="149"/>
      <c r="CI286" s="149"/>
      <c r="CJ286" s="149"/>
      <c r="CK286" s="149"/>
      <c r="CL286" s="149"/>
      <c r="CM286" s="149"/>
      <c r="CN286" s="149"/>
      <c r="CO286" s="149"/>
      <c r="CP286" s="149"/>
      <c r="CQ286" s="149"/>
    </row>
    <row r="287" spans="1:95" ht="16.5" customHeight="1">
      <c r="A287" s="269"/>
      <c r="B287" s="269"/>
      <c r="C287" s="269"/>
      <c r="D287" s="269"/>
      <c r="E287" s="269"/>
      <c r="F287" s="269"/>
      <c r="G287" s="149"/>
      <c r="H287" s="271"/>
      <c r="I287" s="271"/>
      <c r="J287" s="149"/>
      <c r="K287" s="149"/>
      <c r="L287" s="149"/>
      <c r="M287" s="149"/>
      <c r="N287" s="149"/>
      <c r="O287" s="149"/>
      <c r="P287" s="149"/>
      <c r="Q287" s="149"/>
      <c r="R287" s="149"/>
      <c r="S287" s="149"/>
      <c r="T287" s="149"/>
      <c r="U287" s="149"/>
      <c r="V287" s="149"/>
      <c r="W287" s="149"/>
      <c r="X287" s="149"/>
      <c r="Y287" s="149"/>
      <c r="Z287" s="149"/>
      <c r="AA287" s="149"/>
      <c r="AB287" s="149"/>
      <c r="AC287" s="149"/>
      <c r="AD287" s="149"/>
      <c r="AE287" s="149"/>
      <c r="AF287" s="149"/>
      <c r="AG287" s="149"/>
      <c r="AH287" s="149"/>
      <c r="AI287" s="149"/>
      <c r="AJ287" s="149"/>
      <c r="AK287" s="149"/>
      <c r="AL287" s="149"/>
      <c r="AM287" s="149"/>
      <c r="AN287" s="149"/>
      <c r="AO287" s="149"/>
      <c r="AP287" s="149"/>
      <c r="AQ287" s="149"/>
      <c r="AR287" s="149"/>
      <c r="AS287" s="149"/>
      <c r="AT287" s="149"/>
      <c r="AU287" s="149"/>
      <c r="AV287" s="149"/>
      <c r="AW287" s="149"/>
      <c r="AX287" s="149"/>
      <c r="AY287" s="149"/>
      <c r="AZ287" s="149"/>
      <c r="BA287" s="149"/>
      <c r="BB287" s="149"/>
      <c r="BC287" s="149"/>
      <c r="BD287" s="149"/>
      <c r="BE287" s="149"/>
      <c r="BF287" s="149"/>
      <c r="BG287" s="149"/>
      <c r="BH287" s="149"/>
      <c r="BI287" s="149"/>
      <c r="BJ287" s="149"/>
      <c r="BK287" s="149"/>
      <c r="BL287" s="149"/>
      <c r="BM287" s="149"/>
      <c r="BN287" s="149"/>
      <c r="BO287" s="149"/>
      <c r="BP287" s="149"/>
      <c r="BQ287" s="149"/>
      <c r="BR287" s="149"/>
      <c r="BS287" s="149"/>
      <c r="BT287" s="149"/>
      <c r="BU287" s="149"/>
      <c r="BV287" s="149"/>
      <c r="BW287" s="149"/>
      <c r="BX287" s="149"/>
      <c r="BY287" s="149"/>
      <c r="BZ287" s="149"/>
      <c r="CA287" s="149"/>
      <c r="CB287" s="149"/>
      <c r="CC287" s="149"/>
      <c r="CD287" s="149"/>
      <c r="CE287" s="149"/>
      <c r="CF287" s="149"/>
      <c r="CG287" s="149"/>
      <c r="CH287" s="149"/>
      <c r="CI287" s="149"/>
      <c r="CJ287" s="149"/>
      <c r="CK287" s="149"/>
      <c r="CL287" s="149"/>
      <c r="CM287" s="149"/>
      <c r="CN287" s="149"/>
      <c r="CO287" s="149"/>
      <c r="CP287" s="149"/>
      <c r="CQ287" s="149"/>
    </row>
    <row r="288" spans="1:95" ht="16.5" customHeight="1">
      <c r="A288" s="269"/>
      <c r="B288" s="269"/>
      <c r="C288" s="269"/>
      <c r="D288" s="269"/>
      <c r="E288" s="269"/>
      <c r="F288" s="269"/>
      <c r="G288" s="149"/>
      <c r="H288" s="271"/>
      <c r="I288" s="271"/>
      <c r="J288" s="149"/>
      <c r="K288" s="149"/>
      <c r="L288" s="149"/>
      <c r="M288" s="149"/>
      <c r="N288" s="149"/>
      <c r="O288" s="149"/>
      <c r="P288" s="149"/>
      <c r="Q288" s="149"/>
      <c r="R288" s="149"/>
      <c r="S288" s="149"/>
      <c r="T288" s="149"/>
      <c r="U288" s="149"/>
      <c r="V288" s="149"/>
      <c r="W288" s="149"/>
      <c r="X288" s="149"/>
      <c r="Y288" s="149"/>
      <c r="Z288" s="149"/>
      <c r="AA288" s="149"/>
      <c r="AB288" s="149"/>
      <c r="AC288" s="149"/>
      <c r="AD288" s="149"/>
      <c r="AE288" s="149"/>
      <c r="AF288" s="149"/>
      <c r="AG288" s="149"/>
      <c r="AH288" s="149"/>
      <c r="AI288" s="149"/>
      <c r="AJ288" s="149"/>
      <c r="AK288" s="149"/>
      <c r="AL288" s="149"/>
      <c r="AM288" s="149"/>
      <c r="AN288" s="149"/>
      <c r="AO288" s="149"/>
      <c r="AP288" s="149"/>
      <c r="AQ288" s="149"/>
      <c r="AR288" s="149"/>
      <c r="AS288" s="149"/>
      <c r="AT288" s="149"/>
      <c r="AU288" s="149"/>
      <c r="AV288" s="149"/>
      <c r="AW288" s="149"/>
      <c r="AX288" s="149"/>
      <c r="AY288" s="149"/>
      <c r="AZ288" s="149"/>
      <c r="BA288" s="149"/>
      <c r="BB288" s="149"/>
      <c r="BC288" s="149"/>
      <c r="BD288" s="149"/>
      <c r="BE288" s="149"/>
      <c r="BF288" s="149"/>
      <c r="BG288" s="149"/>
      <c r="BH288" s="149"/>
      <c r="BI288" s="149"/>
      <c r="BJ288" s="149"/>
      <c r="BK288" s="149"/>
      <c r="BL288" s="149"/>
      <c r="BM288" s="149"/>
      <c r="BN288" s="149"/>
      <c r="BO288" s="149"/>
      <c r="BP288" s="149"/>
      <c r="BQ288" s="149"/>
      <c r="BR288" s="149"/>
      <c r="BS288" s="149"/>
      <c r="BT288" s="149"/>
      <c r="BU288" s="149"/>
      <c r="BV288" s="149"/>
      <c r="BW288" s="149"/>
      <c r="BX288" s="149"/>
      <c r="BY288" s="149"/>
      <c r="BZ288" s="149"/>
      <c r="CA288" s="149"/>
      <c r="CB288" s="149"/>
      <c r="CC288" s="149"/>
      <c r="CD288" s="149"/>
      <c r="CE288" s="149"/>
      <c r="CF288" s="149"/>
      <c r="CG288" s="149"/>
      <c r="CH288" s="149"/>
      <c r="CI288" s="149"/>
      <c r="CJ288" s="149"/>
      <c r="CK288" s="149"/>
      <c r="CL288" s="149"/>
      <c r="CM288" s="149"/>
      <c r="CN288" s="149"/>
      <c r="CO288" s="149"/>
      <c r="CP288" s="149"/>
      <c r="CQ288" s="149"/>
    </row>
    <row r="289" spans="1:95" ht="16.5" customHeight="1">
      <c r="A289" s="269"/>
      <c r="B289" s="269"/>
      <c r="C289" s="269"/>
      <c r="D289" s="269"/>
      <c r="E289" s="269"/>
      <c r="F289" s="269"/>
      <c r="G289" s="149"/>
      <c r="H289" s="271"/>
      <c r="I289" s="271"/>
      <c r="J289" s="149"/>
      <c r="K289" s="149"/>
      <c r="L289" s="149"/>
      <c r="M289" s="149"/>
      <c r="N289" s="149"/>
      <c r="O289" s="149"/>
      <c r="P289" s="149"/>
      <c r="Q289" s="149"/>
      <c r="R289" s="149"/>
      <c r="S289" s="149"/>
      <c r="T289" s="149"/>
      <c r="U289" s="149"/>
      <c r="V289" s="149"/>
      <c r="W289" s="149"/>
      <c r="X289" s="149"/>
      <c r="Y289" s="149"/>
      <c r="Z289" s="149"/>
      <c r="AA289" s="149"/>
      <c r="AB289" s="149"/>
      <c r="AC289" s="149"/>
      <c r="AD289" s="149"/>
      <c r="AE289" s="149"/>
      <c r="AF289" s="149"/>
      <c r="AG289" s="149"/>
      <c r="AH289" s="149"/>
      <c r="AI289" s="149"/>
      <c r="AJ289" s="149"/>
      <c r="AK289" s="149"/>
      <c r="AL289" s="149"/>
      <c r="AM289" s="149"/>
      <c r="AN289" s="149"/>
      <c r="AO289" s="149"/>
      <c r="AP289" s="149"/>
      <c r="AQ289" s="149"/>
      <c r="AR289" s="149"/>
      <c r="AS289" s="149"/>
      <c r="AT289" s="149"/>
      <c r="AU289" s="149"/>
      <c r="AV289" s="149"/>
      <c r="AW289" s="149"/>
      <c r="AX289" s="149"/>
      <c r="AY289" s="149"/>
      <c r="AZ289" s="149"/>
      <c r="BA289" s="149"/>
      <c r="BB289" s="149"/>
      <c r="BC289" s="149"/>
      <c r="BD289" s="149"/>
      <c r="BE289" s="149"/>
      <c r="BF289" s="149"/>
      <c r="BG289" s="149"/>
      <c r="BH289" s="149"/>
      <c r="BI289" s="149"/>
      <c r="BJ289" s="149"/>
      <c r="BK289" s="149"/>
      <c r="BL289" s="149"/>
      <c r="BM289" s="149"/>
      <c r="BN289" s="149"/>
      <c r="BO289" s="149"/>
      <c r="BP289" s="149"/>
      <c r="BQ289" s="149"/>
      <c r="BR289" s="149"/>
      <c r="BS289" s="149"/>
      <c r="BT289" s="149"/>
      <c r="BU289" s="149"/>
      <c r="BV289" s="149"/>
      <c r="BW289" s="149"/>
      <c r="BX289" s="149"/>
      <c r="BY289" s="149"/>
      <c r="BZ289" s="149"/>
      <c r="CA289" s="149"/>
      <c r="CB289" s="149"/>
      <c r="CC289" s="149"/>
      <c r="CD289" s="149"/>
      <c r="CE289" s="149"/>
      <c r="CF289" s="149"/>
      <c r="CG289" s="149"/>
      <c r="CH289" s="149"/>
      <c r="CI289" s="149"/>
      <c r="CJ289" s="149"/>
      <c r="CK289" s="149"/>
      <c r="CL289" s="149"/>
      <c r="CM289" s="149"/>
      <c r="CN289" s="149"/>
      <c r="CO289" s="149"/>
      <c r="CP289" s="149"/>
      <c r="CQ289" s="149"/>
    </row>
    <row r="290" spans="1:95" ht="16.5" customHeight="1">
      <c r="A290" s="269"/>
      <c r="B290" s="269"/>
      <c r="C290" s="269"/>
      <c r="D290" s="269"/>
      <c r="E290" s="269"/>
      <c r="F290" s="269"/>
      <c r="G290" s="149"/>
      <c r="H290" s="271"/>
      <c r="I290" s="271"/>
      <c r="J290" s="149"/>
      <c r="K290" s="149"/>
      <c r="L290" s="149"/>
      <c r="M290" s="149"/>
      <c r="N290" s="149"/>
      <c r="O290" s="149"/>
      <c r="P290" s="149"/>
      <c r="Q290" s="149"/>
      <c r="R290" s="149"/>
      <c r="S290" s="149"/>
      <c r="T290" s="149"/>
      <c r="U290" s="149"/>
      <c r="V290" s="149"/>
      <c r="W290" s="149"/>
      <c r="X290" s="149"/>
      <c r="Y290" s="149"/>
      <c r="Z290" s="149"/>
      <c r="AA290" s="149"/>
      <c r="AB290" s="149"/>
      <c r="AC290" s="149"/>
      <c r="AD290" s="149"/>
      <c r="AE290" s="149"/>
      <c r="AF290" s="149"/>
      <c r="AG290" s="149"/>
      <c r="AH290" s="149"/>
      <c r="AI290" s="149"/>
      <c r="AJ290" s="149"/>
      <c r="AK290" s="149"/>
      <c r="AL290" s="149"/>
      <c r="AM290" s="149"/>
      <c r="AN290" s="149"/>
      <c r="AO290" s="149"/>
      <c r="AP290" s="149"/>
      <c r="AQ290" s="149"/>
      <c r="AR290" s="149"/>
      <c r="AS290" s="149"/>
      <c r="AT290" s="149"/>
      <c r="AU290" s="149"/>
      <c r="AV290" s="149"/>
      <c r="AW290" s="149"/>
      <c r="AX290" s="149"/>
      <c r="AY290" s="149"/>
      <c r="AZ290" s="149"/>
      <c r="BA290" s="149"/>
      <c r="BB290" s="149"/>
      <c r="BC290" s="149"/>
      <c r="BD290" s="149"/>
      <c r="BE290" s="149"/>
      <c r="BF290" s="149"/>
      <c r="BG290" s="149"/>
      <c r="BH290" s="149"/>
      <c r="BI290" s="149"/>
      <c r="BJ290" s="149"/>
      <c r="BK290" s="149"/>
      <c r="BL290" s="149"/>
      <c r="BM290" s="149"/>
      <c r="BN290" s="149"/>
      <c r="BO290" s="149"/>
      <c r="BP290" s="149"/>
      <c r="BQ290" s="149"/>
      <c r="BR290" s="149"/>
      <c r="BS290" s="149"/>
      <c r="BT290" s="149"/>
      <c r="BU290" s="149"/>
      <c r="BV290" s="149"/>
      <c r="BW290" s="149"/>
      <c r="BX290" s="149"/>
      <c r="BY290" s="149"/>
      <c r="BZ290" s="149"/>
      <c r="CA290" s="149"/>
      <c r="CB290" s="149"/>
      <c r="CC290" s="149"/>
      <c r="CD290" s="149"/>
      <c r="CE290" s="149"/>
      <c r="CF290" s="149"/>
      <c r="CG290" s="149"/>
      <c r="CH290" s="149"/>
      <c r="CI290" s="149"/>
      <c r="CJ290" s="149"/>
      <c r="CK290" s="149"/>
      <c r="CL290" s="149"/>
      <c r="CM290" s="149"/>
      <c r="CN290" s="149"/>
      <c r="CO290" s="149"/>
      <c r="CP290" s="149"/>
      <c r="CQ290" s="149"/>
    </row>
    <row r="291" spans="1:95" ht="16.5" customHeight="1">
      <c r="A291" s="269"/>
      <c r="B291" s="269"/>
      <c r="C291" s="269"/>
      <c r="D291" s="269"/>
      <c r="E291" s="269"/>
      <c r="F291" s="269"/>
      <c r="G291" s="149"/>
      <c r="H291" s="271"/>
      <c r="I291" s="271"/>
      <c r="J291" s="149"/>
      <c r="K291" s="149"/>
      <c r="L291" s="149"/>
      <c r="M291" s="149"/>
      <c r="N291" s="149"/>
      <c r="O291" s="149"/>
      <c r="P291" s="149"/>
      <c r="Q291" s="149"/>
      <c r="R291" s="149"/>
      <c r="S291" s="149"/>
      <c r="T291" s="149"/>
      <c r="U291" s="149"/>
      <c r="V291" s="149"/>
      <c r="W291" s="149"/>
      <c r="X291" s="149"/>
      <c r="Y291" s="149"/>
      <c r="Z291" s="149"/>
      <c r="AA291" s="149"/>
      <c r="AB291" s="149"/>
      <c r="AC291" s="149"/>
      <c r="AD291" s="149"/>
      <c r="AE291" s="149"/>
      <c r="AF291" s="149"/>
      <c r="AG291" s="149"/>
      <c r="AH291" s="149"/>
      <c r="AI291" s="149"/>
      <c r="AJ291" s="149"/>
      <c r="AK291" s="149"/>
      <c r="AL291" s="149"/>
      <c r="AM291" s="149"/>
      <c r="AN291" s="149"/>
      <c r="AO291" s="149"/>
      <c r="AP291" s="149"/>
      <c r="AQ291" s="149"/>
      <c r="AR291" s="149"/>
      <c r="AS291" s="149"/>
      <c r="AT291" s="149"/>
      <c r="AU291" s="149"/>
      <c r="AV291" s="149"/>
      <c r="AW291" s="149"/>
      <c r="AX291" s="149"/>
      <c r="AY291" s="149"/>
      <c r="AZ291" s="149"/>
      <c r="BA291" s="149"/>
      <c r="BB291" s="149"/>
      <c r="BC291" s="149"/>
      <c r="BD291" s="149"/>
      <c r="BE291" s="149"/>
      <c r="BF291" s="149"/>
      <c r="BG291" s="149"/>
      <c r="BH291" s="149"/>
      <c r="BI291" s="149"/>
      <c r="BJ291" s="149"/>
      <c r="BK291" s="149"/>
      <c r="BL291" s="149"/>
      <c r="BM291" s="149"/>
      <c r="BN291" s="149"/>
      <c r="BO291" s="149"/>
      <c r="BP291" s="149"/>
      <c r="BQ291" s="149"/>
      <c r="BR291" s="149"/>
      <c r="BS291" s="149"/>
      <c r="BT291" s="149"/>
      <c r="BU291" s="149"/>
      <c r="BV291" s="149"/>
      <c r="BW291" s="149"/>
      <c r="BX291" s="149"/>
      <c r="BY291" s="149"/>
      <c r="BZ291" s="149"/>
      <c r="CA291" s="149"/>
      <c r="CB291" s="149"/>
      <c r="CC291" s="149"/>
      <c r="CD291" s="149"/>
      <c r="CE291" s="149"/>
      <c r="CF291" s="149"/>
      <c r="CG291" s="149"/>
      <c r="CH291" s="149"/>
      <c r="CI291" s="149"/>
      <c r="CJ291" s="149"/>
      <c r="CK291" s="149"/>
      <c r="CL291" s="149"/>
      <c r="CM291" s="149"/>
      <c r="CN291" s="149"/>
      <c r="CO291" s="149"/>
      <c r="CP291" s="149"/>
      <c r="CQ291" s="149"/>
    </row>
    <row r="292" spans="1:95" ht="16.5" customHeight="1">
      <c r="A292" s="269"/>
      <c r="B292" s="269"/>
      <c r="C292" s="269"/>
      <c r="D292" s="269"/>
      <c r="E292" s="269"/>
      <c r="F292" s="269"/>
      <c r="G292" s="149"/>
      <c r="H292" s="271"/>
      <c r="I292" s="271"/>
      <c r="J292" s="149"/>
      <c r="K292" s="149"/>
      <c r="L292" s="149"/>
      <c r="M292" s="149"/>
      <c r="N292" s="149"/>
      <c r="O292" s="149"/>
      <c r="P292" s="149"/>
      <c r="Q292" s="149"/>
      <c r="R292" s="149"/>
      <c r="S292" s="149"/>
      <c r="T292" s="149"/>
      <c r="U292" s="149"/>
      <c r="V292" s="149"/>
      <c r="W292" s="149"/>
      <c r="X292" s="149"/>
      <c r="Y292" s="149"/>
      <c r="Z292" s="149"/>
      <c r="AA292" s="149"/>
      <c r="AB292" s="149"/>
      <c r="AC292" s="149"/>
      <c r="AD292" s="149"/>
      <c r="AE292" s="149"/>
      <c r="AF292" s="149"/>
      <c r="AG292" s="149"/>
      <c r="AH292" s="149"/>
      <c r="AI292" s="149"/>
      <c r="AJ292" s="149"/>
      <c r="AK292" s="149"/>
      <c r="AL292" s="149"/>
      <c r="AM292" s="149"/>
      <c r="AN292" s="149"/>
      <c r="AO292" s="149"/>
      <c r="AP292" s="149"/>
      <c r="AQ292" s="149"/>
      <c r="AR292" s="149"/>
      <c r="AS292" s="149"/>
      <c r="AT292" s="149"/>
      <c r="AU292" s="149"/>
      <c r="AV292" s="149"/>
      <c r="AW292" s="149"/>
      <c r="AX292" s="149"/>
      <c r="AY292" s="149"/>
      <c r="AZ292" s="149"/>
      <c r="BA292" s="149"/>
      <c r="BB292" s="149"/>
      <c r="BC292" s="149"/>
      <c r="BD292" s="149"/>
      <c r="BE292" s="149"/>
      <c r="BF292" s="149"/>
      <c r="BG292" s="149"/>
      <c r="BH292" s="149"/>
      <c r="BI292" s="149"/>
      <c r="BJ292" s="149"/>
      <c r="BK292" s="149"/>
      <c r="BL292" s="149"/>
      <c r="BM292" s="149"/>
      <c r="BN292" s="149"/>
      <c r="BO292" s="149"/>
      <c r="BP292" s="149"/>
      <c r="BQ292" s="149"/>
      <c r="BR292" s="149"/>
      <c r="BS292" s="149"/>
      <c r="BT292" s="149"/>
      <c r="BU292" s="149"/>
      <c r="BV292" s="149"/>
      <c r="BW292" s="149"/>
      <c r="BX292" s="149"/>
      <c r="BY292" s="149"/>
      <c r="BZ292" s="149"/>
      <c r="CA292" s="149"/>
      <c r="CB292" s="149"/>
      <c r="CC292" s="149"/>
      <c r="CD292" s="149"/>
      <c r="CE292" s="149"/>
      <c r="CF292" s="149"/>
      <c r="CG292" s="149"/>
      <c r="CH292" s="149"/>
      <c r="CI292" s="149"/>
      <c r="CJ292" s="149"/>
      <c r="CK292" s="149"/>
      <c r="CL292" s="149"/>
      <c r="CM292" s="149"/>
      <c r="CN292" s="149"/>
      <c r="CO292" s="149"/>
      <c r="CP292" s="149"/>
      <c r="CQ292" s="149"/>
    </row>
    <row r="293" spans="1:95" ht="16.5" customHeight="1">
      <c r="A293" s="269"/>
      <c r="B293" s="269"/>
      <c r="C293" s="269"/>
      <c r="D293" s="269"/>
      <c r="E293" s="269"/>
      <c r="F293" s="269"/>
      <c r="G293" s="149"/>
      <c r="H293" s="271"/>
      <c r="I293" s="271"/>
      <c r="J293" s="149"/>
      <c r="K293" s="149"/>
      <c r="L293" s="149"/>
      <c r="M293" s="149"/>
      <c r="N293" s="149"/>
      <c r="O293" s="149"/>
      <c r="P293" s="149"/>
      <c r="Q293" s="149"/>
      <c r="R293" s="149"/>
      <c r="S293" s="149"/>
      <c r="T293" s="149"/>
      <c r="U293" s="149"/>
      <c r="V293" s="149"/>
      <c r="W293" s="149"/>
      <c r="X293" s="149"/>
      <c r="Y293" s="149"/>
      <c r="Z293" s="149"/>
      <c r="AA293" s="149"/>
      <c r="AB293" s="149"/>
      <c r="AC293" s="149"/>
      <c r="AD293" s="149"/>
      <c r="AE293" s="149"/>
      <c r="AF293" s="149"/>
      <c r="AG293" s="149"/>
      <c r="AH293" s="149"/>
      <c r="AI293" s="149"/>
      <c r="AJ293" s="149"/>
      <c r="AK293" s="149"/>
      <c r="AL293" s="149"/>
      <c r="AM293" s="149"/>
      <c r="AN293" s="149"/>
      <c r="AO293" s="149"/>
      <c r="AP293" s="149"/>
      <c r="AQ293" s="149"/>
      <c r="AR293" s="149"/>
      <c r="AS293" s="149"/>
      <c r="AT293" s="149"/>
      <c r="AU293" s="149"/>
      <c r="AV293" s="149"/>
      <c r="AW293" s="149"/>
      <c r="AX293" s="149"/>
      <c r="AY293" s="149"/>
      <c r="AZ293" s="149"/>
      <c r="BA293" s="149"/>
      <c r="BB293" s="149"/>
      <c r="BC293" s="149"/>
      <c r="BD293" s="149"/>
      <c r="BE293" s="149"/>
      <c r="BF293" s="149"/>
      <c r="BG293" s="149"/>
      <c r="BH293" s="149"/>
      <c r="BI293" s="149"/>
      <c r="BJ293" s="149"/>
      <c r="BK293" s="149"/>
      <c r="BL293" s="149"/>
      <c r="BM293" s="149"/>
      <c r="BN293" s="149"/>
      <c r="BO293" s="149"/>
      <c r="BP293" s="149"/>
      <c r="BQ293" s="149"/>
      <c r="BR293" s="149"/>
      <c r="BS293" s="149"/>
      <c r="BT293" s="149"/>
      <c r="BU293" s="149"/>
      <c r="BV293" s="149"/>
      <c r="BW293" s="149"/>
      <c r="BX293" s="149"/>
      <c r="BY293" s="149"/>
      <c r="BZ293" s="149"/>
      <c r="CA293" s="149"/>
      <c r="CB293" s="149"/>
      <c r="CC293" s="149"/>
      <c r="CD293" s="149"/>
      <c r="CE293" s="149"/>
      <c r="CF293" s="149"/>
      <c r="CG293" s="149"/>
      <c r="CH293" s="149"/>
      <c r="CI293" s="149"/>
      <c r="CJ293" s="149"/>
      <c r="CK293" s="149"/>
      <c r="CL293" s="149"/>
      <c r="CM293" s="149"/>
      <c r="CN293" s="149"/>
      <c r="CO293" s="149"/>
      <c r="CP293" s="149"/>
      <c r="CQ293" s="149"/>
    </row>
    <row r="294" spans="1:95" ht="16.5" customHeight="1">
      <c r="A294" s="269"/>
      <c r="B294" s="269"/>
      <c r="C294" s="269"/>
      <c r="D294" s="269"/>
      <c r="E294" s="269"/>
      <c r="F294" s="269"/>
      <c r="G294" s="149"/>
      <c r="H294" s="271"/>
      <c r="I294" s="271"/>
      <c r="J294" s="149"/>
      <c r="K294" s="149"/>
      <c r="L294" s="149"/>
      <c r="M294" s="149"/>
      <c r="N294" s="149"/>
      <c r="O294" s="149"/>
      <c r="P294" s="149"/>
      <c r="Q294" s="149"/>
      <c r="R294" s="149"/>
      <c r="S294" s="149"/>
      <c r="T294" s="149"/>
      <c r="U294" s="149"/>
      <c r="V294" s="149"/>
      <c r="W294" s="149"/>
      <c r="X294" s="149"/>
      <c r="Y294" s="149"/>
      <c r="Z294" s="149"/>
      <c r="AA294" s="149"/>
      <c r="AB294" s="149"/>
      <c r="AC294" s="149"/>
      <c r="AD294" s="149"/>
      <c r="AE294" s="149"/>
      <c r="AF294" s="149"/>
      <c r="AG294" s="149"/>
      <c r="AH294" s="149"/>
      <c r="AI294" s="149"/>
      <c r="AJ294" s="149"/>
      <c r="AK294" s="149"/>
      <c r="AL294" s="149"/>
      <c r="AM294" s="149"/>
      <c r="AN294" s="149"/>
      <c r="AO294" s="149"/>
      <c r="AP294" s="149"/>
      <c r="AQ294" s="149"/>
      <c r="AR294" s="149"/>
      <c r="AS294" s="149"/>
      <c r="AT294" s="149"/>
      <c r="AU294" s="149"/>
      <c r="AV294" s="149"/>
      <c r="AW294" s="149"/>
      <c r="AX294" s="149"/>
      <c r="AY294" s="149"/>
      <c r="AZ294" s="149"/>
      <c r="BA294" s="149"/>
      <c r="BB294" s="149"/>
      <c r="BC294" s="149"/>
      <c r="BD294" s="149"/>
      <c r="BE294" s="149"/>
      <c r="BF294" s="149"/>
      <c r="BG294" s="149"/>
      <c r="BH294" s="149"/>
      <c r="BI294" s="149"/>
      <c r="BJ294" s="149"/>
      <c r="BK294" s="149"/>
      <c r="BL294" s="149"/>
      <c r="BM294" s="149"/>
      <c r="BN294" s="149"/>
      <c r="BO294" s="149"/>
      <c r="BP294" s="149"/>
      <c r="BQ294" s="149"/>
      <c r="BR294" s="149"/>
      <c r="BS294" s="149"/>
      <c r="BT294" s="149"/>
      <c r="BU294" s="149"/>
      <c r="BV294" s="149"/>
      <c r="BW294" s="149"/>
      <c r="BX294" s="149"/>
      <c r="BY294" s="149"/>
      <c r="BZ294" s="149"/>
      <c r="CA294" s="149"/>
      <c r="CB294" s="149"/>
      <c r="CC294" s="149"/>
      <c r="CD294" s="149"/>
      <c r="CE294" s="149"/>
      <c r="CF294" s="149"/>
      <c r="CG294" s="149"/>
      <c r="CH294" s="149"/>
      <c r="CI294" s="149"/>
      <c r="CJ294" s="149"/>
      <c r="CK294" s="149"/>
      <c r="CL294" s="149"/>
      <c r="CM294" s="149"/>
      <c r="CN294" s="149"/>
      <c r="CO294" s="149"/>
      <c r="CP294" s="149"/>
      <c r="CQ294" s="149"/>
    </row>
    <row r="295" spans="1:95" ht="16.5" customHeight="1">
      <c r="A295" s="269"/>
      <c r="B295" s="269"/>
      <c r="C295" s="269"/>
      <c r="D295" s="269"/>
      <c r="E295" s="269"/>
      <c r="F295" s="269"/>
      <c r="G295" s="149"/>
      <c r="H295" s="271"/>
      <c r="I295" s="271"/>
      <c r="J295" s="149"/>
      <c r="K295" s="149"/>
      <c r="L295" s="149"/>
      <c r="M295" s="149"/>
      <c r="N295" s="149"/>
      <c r="O295" s="149"/>
      <c r="P295" s="149"/>
      <c r="Q295" s="149"/>
      <c r="R295" s="149"/>
      <c r="S295" s="149"/>
      <c r="T295" s="149"/>
      <c r="U295" s="149"/>
      <c r="V295" s="149"/>
      <c r="W295" s="149"/>
      <c r="X295" s="149"/>
      <c r="Y295" s="149"/>
      <c r="Z295" s="149"/>
      <c r="AA295" s="149"/>
      <c r="AB295" s="149"/>
      <c r="AC295" s="149"/>
      <c r="AD295" s="149"/>
      <c r="AE295" s="149"/>
      <c r="AF295" s="149"/>
      <c r="AG295" s="149"/>
      <c r="AH295" s="149"/>
      <c r="AI295" s="149"/>
      <c r="AJ295" s="149"/>
      <c r="AK295" s="149"/>
      <c r="AL295" s="149"/>
      <c r="AM295" s="149"/>
      <c r="AN295" s="149"/>
      <c r="AO295" s="149"/>
      <c r="AP295" s="149"/>
      <c r="AQ295" s="149"/>
      <c r="AR295" s="149"/>
      <c r="AS295" s="149"/>
      <c r="AT295" s="149"/>
      <c r="AU295" s="149"/>
      <c r="AV295" s="149"/>
      <c r="AW295" s="149"/>
      <c r="AX295" s="149"/>
      <c r="AY295" s="149"/>
      <c r="AZ295" s="149"/>
      <c r="BA295" s="149"/>
      <c r="BB295" s="149"/>
      <c r="BC295" s="149"/>
      <c r="BD295" s="149"/>
      <c r="BE295" s="149"/>
      <c r="BF295" s="149"/>
      <c r="BG295" s="149"/>
      <c r="BH295" s="149"/>
      <c r="BI295" s="149"/>
      <c r="BJ295" s="149"/>
      <c r="BK295" s="149"/>
      <c r="BL295" s="149"/>
      <c r="BM295" s="149"/>
      <c r="BN295" s="149"/>
      <c r="BO295" s="149"/>
      <c r="BP295" s="149"/>
      <c r="BQ295" s="149"/>
      <c r="BR295" s="149"/>
      <c r="BS295" s="149"/>
      <c r="BT295" s="149"/>
      <c r="BU295" s="149"/>
      <c r="BV295" s="149"/>
      <c r="BW295" s="149"/>
      <c r="BX295" s="149"/>
      <c r="BY295" s="149"/>
      <c r="BZ295" s="149"/>
      <c r="CA295" s="149"/>
      <c r="CB295" s="149"/>
      <c r="CC295" s="149"/>
      <c r="CD295" s="149"/>
      <c r="CE295" s="149"/>
      <c r="CF295" s="149"/>
      <c r="CG295" s="149"/>
      <c r="CH295" s="149"/>
      <c r="CI295" s="149"/>
      <c r="CJ295" s="149"/>
      <c r="CK295" s="149"/>
      <c r="CL295" s="149"/>
      <c r="CM295" s="149"/>
      <c r="CN295" s="149"/>
      <c r="CO295" s="149"/>
      <c r="CP295" s="149"/>
      <c r="CQ295" s="149"/>
    </row>
    <row r="296" spans="1:95" ht="16.5" customHeight="1">
      <c r="A296" s="269"/>
      <c r="B296" s="269"/>
      <c r="C296" s="269"/>
      <c r="D296" s="269"/>
      <c r="E296" s="269"/>
      <c r="F296" s="269"/>
      <c r="G296" s="149"/>
      <c r="H296" s="271"/>
      <c r="I296" s="271"/>
      <c r="J296" s="149"/>
      <c r="K296" s="149"/>
      <c r="L296" s="149"/>
      <c r="M296" s="149"/>
      <c r="N296" s="149"/>
      <c r="O296" s="149"/>
      <c r="P296" s="149"/>
      <c r="Q296" s="149"/>
      <c r="R296" s="149"/>
      <c r="S296" s="149"/>
      <c r="T296" s="149"/>
      <c r="U296" s="149"/>
      <c r="V296" s="149"/>
      <c r="W296" s="149"/>
      <c r="X296" s="149"/>
      <c r="Y296" s="149"/>
      <c r="Z296" s="149"/>
      <c r="AA296" s="149"/>
      <c r="AB296" s="149"/>
      <c r="AC296" s="149"/>
      <c r="AD296" s="149"/>
      <c r="AE296" s="149"/>
      <c r="AF296" s="149"/>
      <c r="AG296" s="149"/>
      <c r="AH296" s="149"/>
      <c r="AI296" s="149"/>
      <c r="AJ296" s="149"/>
      <c r="AK296" s="149"/>
      <c r="AL296" s="149"/>
      <c r="AM296" s="149"/>
      <c r="AN296" s="149"/>
      <c r="AO296" s="149"/>
      <c r="AP296" s="149"/>
      <c r="AQ296" s="149"/>
      <c r="AR296" s="149"/>
      <c r="AS296" s="149"/>
      <c r="AT296" s="149"/>
      <c r="AU296" s="149"/>
      <c r="AV296" s="149"/>
      <c r="AW296" s="149"/>
      <c r="AX296" s="149"/>
      <c r="AY296" s="149"/>
      <c r="AZ296" s="149"/>
      <c r="BA296" s="149"/>
      <c r="BB296" s="149"/>
      <c r="BC296" s="149"/>
      <c r="BD296" s="149"/>
      <c r="BE296" s="149"/>
      <c r="BF296" s="149"/>
      <c r="BG296" s="149"/>
      <c r="BH296" s="149"/>
      <c r="BI296" s="149"/>
      <c r="BJ296" s="149"/>
      <c r="BK296" s="149"/>
      <c r="BL296" s="149"/>
      <c r="BM296" s="149"/>
      <c r="BN296" s="149"/>
      <c r="BO296" s="149"/>
      <c r="BP296" s="149"/>
      <c r="BQ296" s="149"/>
      <c r="BR296" s="149"/>
      <c r="BS296" s="149"/>
      <c r="BT296" s="149"/>
      <c r="BU296" s="149"/>
      <c r="BV296" s="149"/>
      <c r="BW296" s="149"/>
      <c r="BX296" s="149"/>
      <c r="BY296" s="149"/>
      <c r="BZ296" s="149"/>
      <c r="CA296" s="149"/>
      <c r="CB296" s="149"/>
      <c r="CC296" s="149"/>
      <c r="CD296" s="149"/>
      <c r="CE296" s="149"/>
      <c r="CF296" s="149"/>
      <c r="CG296" s="149"/>
      <c r="CH296" s="149"/>
      <c r="CI296" s="149"/>
      <c r="CJ296" s="149"/>
      <c r="CK296" s="149"/>
      <c r="CL296" s="149"/>
      <c r="CM296" s="149"/>
      <c r="CN296" s="149"/>
      <c r="CO296" s="149"/>
      <c r="CP296" s="149"/>
      <c r="CQ296" s="149"/>
    </row>
    <row r="297" spans="1:95" ht="16.5" customHeight="1">
      <c r="A297" s="269"/>
      <c r="B297" s="269"/>
      <c r="C297" s="269"/>
      <c r="D297" s="269"/>
      <c r="E297" s="269"/>
      <c r="F297" s="269"/>
      <c r="G297" s="149"/>
      <c r="H297" s="271"/>
      <c r="I297" s="271"/>
      <c r="J297" s="149"/>
      <c r="K297" s="149"/>
      <c r="L297" s="149"/>
      <c r="M297" s="149"/>
      <c r="N297" s="149"/>
      <c r="O297" s="149"/>
      <c r="P297" s="149"/>
      <c r="Q297" s="149"/>
      <c r="R297" s="149"/>
      <c r="S297" s="149"/>
      <c r="T297" s="149"/>
      <c r="U297" s="149"/>
      <c r="V297" s="149"/>
      <c r="W297" s="149"/>
      <c r="X297" s="149"/>
      <c r="Y297" s="149"/>
      <c r="Z297" s="149"/>
      <c r="AA297" s="149"/>
      <c r="AB297" s="149"/>
      <c r="AC297" s="149"/>
      <c r="AD297" s="149"/>
      <c r="AE297" s="149"/>
      <c r="AF297" s="149"/>
      <c r="AG297" s="149"/>
      <c r="AH297" s="149"/>
      <c r="AI297" s="149"/>
      <c r="AJ297" s="149"/>
      <c r="AK297" s="149"/>
      <c r="AL297" s="149"/>
      <c r="AM297" s="149"/>
      <c r="AN297" s="149"/>
      <c r="AO297" s="149"/>
      <c r="AP297" s="149"/>
      <c r="AQ297" s="149"/>
      <c r="AR297" s="149"/>
      <c r="AS297" s="149"/>
      <c r="AT297" s="149"/>
      <c r="AU297" s="149"/>
      <c r="AV297" s="149"/>
      <c r="AW297" s="149"/>
      <c r="AX297" s="149"/>
      <c r="AY297" s="149"/>
      <c r="AZ297" s="149"/>
      <c r="BA297" s="149"/>
      <c r="BB297" s="149"/>
      <c r="BC297" s="149"/>
      <c r="BD297" s="149"/>
      <c r="BE297" s="149"/>
      <c r="BF297" s="149"/>
      <c r="BG297" s="149"/>
      <c r="BH297" s="149"/>
      <c r="BI297" s="149"/>
      <c r="BJ297" s="149"/>
      <c r="BK297" s="149"/>
      <c r="BL297" s="149"/>
      <c r="BM297" s="149"/>
      <c r="BN297" s="149"/>
      <c r="BO297" s="149"/>
      <c r="BP297" s="149"/>
      <c r="BQ297" s="149"/>
      <c r="BR297" s="149"/>
      <c r="BS297" s="149"/>
      <c r="BT297" s="149"/>
      <c r="BU297" s="149"/>
      <c r="BV297" s="149"/>
      <c r="BW297" s="149"/>
      <c r="BX297" s="149"/>
      <c r="BY297" s="149"/>
      <c r="BZ297" s="149"/>
      <c r="CA297" s="149"/>
      <c r="CB297" s="149"/>
      <c r="CC297" s="149"/>
      <c r="CD297" s="149"/>
      <c r="CE297" s="149"/>
      <c r="CF297" s="149"/>
      <c r="CG297" s="149"/>
      <c r="CH297" s="149"/>
      <c r="CI297" s="149"/>
      <c r="CJ297" s="149"/>
      <c r="CK297" s="149"/>
      <c r="CL297" s="149"/>
      <c r="CM297" s="149"/>
      <c r="CN297" s="149"/>
      <c r="CO297" s="149"/>
      <c r="CP297" s="149"/>
      <c r="CQ297" s="149"/>
    </row>
    <row r="298" spans="1:95" ht="16.5" customHeight="1">
      <c r="A298" s="269"/>
      <c r="B298" s="269"/>
      <c r="C298" s="269"/>
      <c r="D298" s="269"/>
      <c r="E298" s="269"/>
      <c r="F298" s="269"/>
      <c r="G298" s="149"/>
      <c r="H298" s="271"/>
      <c r="I298" s="271"/>
      <c r="J298" s="149"/>
      <c r="K298" s="149"/>
      <c r="L298" s="149"/>
      <c r="M298" s="149"/>
      <c r="N298" s="149"/>
      <c r="O298" s="149"/>
      <c r="P298" s="149"/>
      <c r="Q298" s="149"/>
      <c r="R298" s="149"/>
      <c r="S298" s="149"/>
      <c r="T298" s="149"/>
      <c r="U298" s="149"/>
      <c r="V298" s="149"/>
      <c r="W298" s="149"/>
      <c r="X298" s="149"/>
      <c r="Y298" s="149"/>
      <c r="Z298" s="149"/>
      <c r="AA298" s="149"/>
      <c r="AB298" s="149"/>
      <c r="AC298" s="149"/>
      <c r="AD298" s="149"/>
      <c r="AE298" s="149"/>
      <c r="AF298" s="149"/>
      <c r="AG298" s="149"/>
      <c r="AH298" s="149"/>
      <c r="AI298" s="149"/>
      <c r="AJ298" s="149"/>
      <c r="AK298" s="149"/>
      <c r="AL298" s="149"/>
      <c r="AM298" s="149"/>
      <c r="AN298" s="149"/>
      <c r="AO298" s="149"/>
      <c r="AP298" s="149"/>
      <c r="AQ298" s="149"/>
      <c r="AR298" s="149"/>
      <c r="AS298" s="149"/>
      <c r="AT298" s="149"/>
      <c r="AU298" s="149"/>
      <c r="AV298" s="149"/>
      <c r="AW298" s="149"/>
      <c r="AX298" s="149"/>
      <c r="AY298" s="149"/>
      <c r="AZ298" s="149"/>
      <c r="BA298" s="149"/>
      <c r="BB298" s="149"/>
      <c r="BC298" s="149"/>
      <c r="BD298" s="149"/>
      <c r="BE298" s="149"/>
      <c r="BF298" s="149"/>
      <c r="BG298" s="149"/>
      <c r="BH298" s="149"/>
      <c r="BI298" s="149"/>
      <c r="BJ298" s="149"/>
      <c r="BK298" s="149"/>
      <c r="BL298" s="149"/>
      <c r="BM298" s="149"/>
      <c r="BN298" s="149"/>
      <c r="BO298" s="149"/>
      <c r="BP298" s="149"/>
      <c r="BQ298" s="149"/>
      <c r="BR298" s="149"/>
      <c r="BS298" s="149"/>
      <c r="BT298" s="149"/>
      <c r="BU298" s="149"/>
      <c r="BV298" s="149"/>
      <c r="BW298" s="149"/>
      <c r="BX298" s="149"/>
      <c r="BY298" s="149"/>
      <c r="BZ298" s="149"/>
      <c r="CA298" s="149"/>
      <c r="CB298" s="149"/>
      <c r="CC298" s="149"/>
      <c r="CD298" s="149"/>
      <c r="CE298" s="149"/>
      <c r="CF298" s="149"/>
      <c r="CG298" s="149"/>
      <c r="CH298" s="149"/>
      <c r="CI298" s="149"/>
      <c r="CJ298" s="149"/>
      <c r="CK298" s="149"/>
      <c r="CL298" s="149"/>
      <c r="CM298" s="149"/>
      <c r="CN298" s="149"/>
      <c r="CO298" s="149"/>
      <c r="CP298" s="149"/>
      <c r="CQ298" s="149"/>
    </row>
    <row r="299" spans="1:95" ht="16.5" customHeight="1">
      <c r="A299" s="269"/>
      <c r="B299" s="269"/>
      <c r="C299" s="269"/>
      <c r="D299" s="269"/>
      <c r="E299" s="269"/>
      <c r="F299" s="269"/>
      <c r="G299" s="149"/>
      <c r="H299" s="271"/>
      <c r="I299" s="271"/>
      <c r="J299" s="149"/>
      <c r="K299" s="149"/>
      <c r="L299" s="149"/>
      <c r="M299" s="149"/>
      <c r="N299" s="149"/>
      <c r="O299" s="149"/>
      <c r="P299" s="149"/>
      <c r="Q299" s="149"/>
      <c r="R299" s="149"/>
      <c r="S299" s="149"/>
      <c r="T299" s="149"/>
      <c r="U299" s="149"/>
      <c r="V299" s="149"/>
      <c r="W299" s="149"/>
      <c r="X299" s="149"/>
      <c r="Y299" s="149"/>
      <c r="Z299" s="149"/>
      <c r="AA299" s="149"/>
      <c r="AB299" s="149"/>
      <c r="AC299" s="149"/>
      <c r="AD299" s="149"/>
      <c r="AE299" s="149"/>
      <c r="AF299" s="149"/>
      <c r="AG299" s="149"/>
      <c r="AH299" s="149"/>
      <c r="AI299" s="149"/>
      <c r="AJ299" s="149"/>
      <c r="AK299" s="149"/>
      <c r="AL299" s="149"/>
      <c r="AM299" s="149"/>
      <c r="AN299" s="149"/>
      <c r="AO299" s="149"/>
      <c r="AP299" s="149"/>
      <c r="AQ299" s="149"/>
      <c r="AR299" s="149"/>
      <c r="AS299" s="149"/>
      <c r="AT299" s="149"/>
      <c r="AU299" s="149"/>
      <c r="AV299" s="149"/>
      <c r="AW299" s="149"/>
      <c r="AX299" s="149"/>
      <c r="AY299" s="149"/>
      <c r="AZ299" s="149"/>
      <c r="BA299" s="149"/>
      <c r="BB299" s="149"/>
      <c r="BC299" s="149"/>
      <c r="BD299" s="149"/>
      <c r="BE299" s="149"/>
      <c r="BF299" s="149"/>
      <c r="BG299" s="149"/>
      <c r="BH299" s="149"/>
      <c r="BI299" s="149"/>
      <c r="BJ299" s="149"/>
      <c r="BK299" s="149"/>
      <c r="BL299" s="149"/>
      <c r="BM299" s="149"/>
      <c r="BN299" s="149"/>
      <c r="BO299" s="149"/>
      <c r="BP299" s="149"/>
      <c r="BQ299" s="149"/>
      <c r="BR299" s="149"/>
      <c r="BS299" s="149"/>
      <c r="BT299" s="149"/>
      <c r="BU299" s="149"/>
      <c r="BV299" s="149"/>
      <c r="BW299" s="149"/>
      <c r="BX299" s="149"/>
      <c r="BY299" s="149"/>
      <c r="BZ299" s="149"/>
      <c r="CA299" s="149"/>
      <c r="CB299" s="149"/>
      <c r="CC299" s="149"/>
      <c r="CD299" s="149"/>
      <c r="CE299" s="149"/>
      <c r="CF299" s="149"/>
      <c r="CG299" s="149"/>
      <c r="CH299" s="149"/>
      <c r="CI299" s="149"/>
      <c r="CJ299" s="149"/>
      <c r="CK299" s="149"/>
      <c r="CL299" s="149"/>
      <c r="CM299" s="149"/>
      <c r="CN299" s="149"/>
      <c r="CO299" s="149"/>
      <c r="CP299" s="149"/>
      <c r="CQ299" s="149"/>
    </row>
    <row r="300" spans="1:95" ht="16.5" customHeight="1">
      <c r="A300" s="269"/>
      <c r="B300" s="269"/>
      <c r="C300" s="269"/>
      <c r="D300" s="269"/>
      <c r="E300" s="269"/>
      <c r="F300" s="269"/>
      <c r="G300" s="149"/>
      <c r="H300" s="271"/>
      <c r="I300" s="271"/>
      <c r="J300" s="149"/>
      <c r="K300" s="149"/>
      <c r="L300" s="149"/>
      <c r="M300" s="149"/>
      <c r="N300" s="149"/>
      <c r="O300" s="149"/>
      <c r="P300" s="149"/>
      <c r="Q300" s="149"/>
      <c r="R300" s="149"/>
      <c r="S300" s="149"/>
      <c r="T300" s="149"/>
      <c r="U300" s="149"/>
      <c r="V300" s="149"/>
      <c r="W300" s="149"/>
      <c r="X300" s="149"/>
      <c r="Y300" s="149"/>
      <c r="Z300" s="149"/>
      <c r="AA300" s="149"/>
      <c r="AB300" s="149"/>
      <c r="AC300" s="149"/>
      <c r="AD300" s="149"/>
      <c r="AE300" s="149"/>
      <c r="AF300" s="149"/>
      <c r="AG300" s="149"/>
      <c r="AH300" s="149"/>
      <c r="AI300" s="149"/>
      <c r="AJ300" s="149"/>
      <c r="AK300" s="149"/>
      <c r="AL300" s="149"/>
      <c r="AM300" s="149"/>
      <c r="AN300" s="149"/>
      <c r="AO300" s="149"/>
      <c r="AP300" s="149"/>
      <c r="AQ300" s="149"/>
      <c r="AR300" s="149"/>
      <c r="AS300" s="149"/>
      <c r="AT300" s="149"/>
      <c r="AU300" s="149"/>
      <c r="AV300" s="149"/>
      <c r="AW300" s="149"/>
      <c r="AX300" s="149"/>
      <c r="AY300" s="149"/>
      <c r="AZ300" s="149"/>
      <c r="BA300" s="149"/>
      <c r="BB300" s="149"/>
      <c r="BC300" s="149"/>
      <c r="BD300" s="149"/>
      <c r="BE300" s="149"/>
      <c r="BF300" s="149"/>
      <c r="BG300" s="149"/>
      <c r="BH300" s="149"/>
      <c r="BI300" s="149"/>
      <c r="BJ300" s="149"/>
      <c r="BK300" s="149"/>
      <c r="BL300" s="149"/>
      <c r="BM300" s="149"/>
      <c r="BN300" s="149"/>
      <c r="BO300" s="149"/>
      <c r="BP300" s="149"/>
      <c r="BQ300" s="149"/>
      <c r="BR300" s="149"/>
      <c r="BS300" s="149"/>
      <c r="BT300" s="149"/>
      <c r="BU300" s="149"/>
      <c r="BV300" s="149"/>
      <c r="BW300" s="149"/>
      <c r="BX300" s="149"/>
      <c r="BY300" s="149"/>
      <c r="BZ300" s="149"/>
      <c r="CA300" s="149"/>
      <c r="CB300" s="149"/>
      <c r="CC300" s="149"/>
      <c r="CD300" s="149"/>
      <c r="CE300" s="149"/>
      <c r="CF300" s="149"/>
      <c r="CG300" s="149"/>
      <c r="CH300" s="149"/>
      <c r="CI300" s="149"/>
      <c r="CJ300" s="149"/>
      <c r="CK300" s="149"/>
      <c r="CL300" s="149"/>
      <c r="CM300" s="149"/>
      <c r="CN300" s="149"/>
      <c r="CO300" s="149"/>
      <c r="CP300" s="149"/>
      <c r="CQ300" s="149"/>
    </row>
    <row r="301" spans="1:95" ht="16.5" customHeight="1">
      <c r="A301" s="269"/>
      <c r="B301" s="269"/>
      <c r="C301" s="269"/>
      <c r="D301" s="269"/>
      <c r="E301" s="269"/>
      <c r="F301" s="269"/>
      <c r="G301" s="149"/>
      <c r="H301" s="271"/>
      <c r="I301" s="271"/>
      <c r="J301" s="149"/>
      <c r="K301" s="149"/>
      <c r="L301" s="149"/>
      <c r="M301" s="149"/>
      <c r="N301" s="149"/>
      <c r="O301" s="149"/>
      <c r="P301" s="149"/>
      <c r="Q301" s="149"/>
      <c r="R301" s="149"/>
      <c r="S301" s="149"/>
      <c r="T301" s="149"/>
      <c r="U301" s="149"/>
      <c r="V301" s="149"/>
      <c r="W301" s="149"/>
      <c r="X301" s="149"/>
      <c r="Y301" s="149"/>
      <c r="Z301" s="149"/>
      <c r="AA301" s="149"/>
      <c r="AB301" s="149"/>
      <c r="AC301" s="149"/>
      <c r="AD301" s="149"/>
      <c r="AE301" s="149"/>
      <c r="AF301" s="149"/>
      <c r="AG301" s="149"/>
      <c r="AH301" s="149"/>
      <c r="AI301" s="149"/>
      <c r="AJ301" s="149"/>
      <c r="AK301" s="149"/>
      <c r="AL301" s="149"/>
      <c r="AM301" s="149"/>
      <c r="AN301" s="149"/>
      <c r="AO301" s="149"/>
      <c r="AP301" s="149"/>
      <c r="AQ301" s="149"/>
      <c r="AR301" s="149"/>
      <c r="AS301" s="149"/>
      <c r="AT301" s="149"/>
      <c r="AU301" s="149"/>
      <c r="AV301" s="149"/>
      <c r="AW301" s="149"/>
      <c r="AX301" s="149"/>
      <c r="AY301" s="149"/>
      <c r="AZ301" s="149"/>
      <c r="BA301" s="149"/>
      <c r="BB301" s="149"/>
      <c r="BC301" s="149"/>
      <c r="BD301" s="149"/>
      <c r="BE301" s="149"/>
      <c r="BF301" s="149"/>
      <c r="BG301" s="149"/>
      <c r="BH301" s="149"/>
      <c r="BI301" s="149"/>
      <c r="BJ301" s="149"/>
      <c r="BK301" s="149"/>
      <c r="BL301" s="149"/>
      <c r="BM301" s="149"/>
      <c r="BN301" s="149"/>
      <c r="BO301" s="149"/>
      <c r="BP301" s="149"/>
      <c r="BQ301" s="149"/>
      <c r="BR301" s="149"/>
      <c r="BS301" s="149"/>
      <c r="BT301" s="149"/>
      <c r="BU301" s="149"/>
      <c r="BV301" s="149"/>
      <c r="BW301" s="149"/>
      <c r="BX301" s="149"/>
      <c r="BY301" s="149"/>
      <c r="BZ301" s="149"/>
      <c r="CA301" s="149"/>
      <c r="CB301" s="149"/>
      <c r="CC301" s="149"/>
      <c r="CD301" s="149"/>
      <c r="CE301" s="149"/>
      <c r="CF301" s="149"/>
      <c r="CG301" s="149"/>
      <c r="CH301" s="149"/>
      <c r="CI301" s="149"/>
      <c r="CJ301" s="149"/>
      <c r="CK301" s="149"/>
      <c r="CL301" s="149"/>
      <c r="CM301" s="149"/>
      <c r="CN301" s="149"/>
      <c r="CO301" s="149"/>
      <c r="CP301" s="149"/>
      <c r="CQ301" s="149"/>
    </row>
    <row r="302" spans="1:95" ht="16.5" customHeight="1">
      <c r="A302" s="269"/>
      <c r="B302" s="269"/>
      <c r="C302" s="269"/>
      <c r="D302" s="269"/>
      <c r="E302" s="269"/>
      <c r="F302" s="269"/>
      <c r="G302" s="149"/>
      <c r="H302" s="271"/>
      <c r="I302" s="271"/>
      <c r="J302" s="149"/>
      <c r="K302" s="149"/>
      <c r="L302" s="149"/>
      <c r="M302" s="149"/>
      <c r="N302" s="149"/>
      <c r="O302" s="149"/>
      <c r="P302" s="149"/>
      <c r="Q302" s="149"/>
      <c r="R302" s="149"/>
      <c r="S302" s="149"/>
      <c r="T302" s="149"/>
      <c r="U302" s="149"/>
      <c r="V302" s="149"/>
      <c r="W302" s="149"/>
      <c r="X302" s="149"/>
      <c r="Y302" s="149"/>
      <c r="Z302" s="149"/>
      <c r="AA302" s="149"/>
      <c r="AB302" s="149"/>
      <c r="AC302" s="149"/>
      <c r="AD302" s="149"/>
      <c r="AE302" s="149"/>
      <c r="AF302" s="149"/>
      <c r="AG302" s="149"/>
      <c r="AH302" s="149"/>
      <c r="AI302" s="149"/>
      <c r="AJ302" s="149"/>
      <c r="AK302" s="149"/>
      <c r="AL302" s="149"/>
      <c r="AM302" s="149"/>
      <c r="AN302" s="149"/>
      <c r="AO302" s="149"/>
      <c r="AP302" s="149"/>
      <c r="AQ302" s="149"/>
      <c r="AR302" s="149"/>
      <c r="AS302" s="149"/>
      <c r="AT302" s="149"/>
      <c r="AU302" s="149"/>
      <c r="AV302" s="149"/>
      <c r="AW302" s="149"/>
      <c r="AX302" s="149"/>
      <c r="AY302" s="149"/>
      <c r="AZ302" s="149"/>
      <c r="BA302" s="149"/>
      <c r="BB302" s="149"/>
      <c r="BC302" s="149"/>
      <c r="BD302" s="149"/>
      <c r="BE302" s="149"/>
      <c r="BF302" s="149"/>
      <c r="BG302" s="149"/>
      <c r="BH302" s="149"/>
      <c r="BI302" s="149"/>
      <c r="BJ302" s="149"/>
      <c r="BK302" s="149"/>
      <c r="BL302" s="149"/>
      <c r="BM302" s="149"/>
      <c r="BN302" s="149"/>
      <c r="BO302" s="149"/>
      <c r="BP302" s="149"/>
      <c r="BQ302" s="149"/>
      <c r="BR302" s="149"/>
      <c r="BS302" s="149"/>
      <c r="BT302" s="149"/>
      <c r="BU302" s="149"/>
      <c r="BV302" s="149"/>
      <c r="BW302" s="149"/>
      <c r="BX302" s="149"/>
      <c r="BY302" s="149"/>
      <c r="BZ302" s="149"/>
      <c r="CA302" s="149"/>
      <c r="CB302" s="149"/>
      <c r="CC302" s="149"/>
      <c r="CD302" s="149"/>
      <c r="CE302" s="149"/>
      <c r="CF302" s="149"/>
      <c r="CG302" s="149"/>
      <c r="CH302" s="149"/>
      <c r="CI302" s="149"/>
      <c r="CJ302" s="149"/>
      <c r="CK302" s="149"/>
      <c r="CL302" s="149"/>
      <c r="CM302" s="149"/>
      <c r="CN302" s="149"/>
      <c r="CO302" s="149"/>
      <c r="CP302" s="149"/>
      <c r="CQ302" s="149"/>
    </row>
    <row r="303" spans="1:95" ht="16.5" customHeight="1">
      <c r="A303" s="269"/>
      <c r="B303" s="269"/>
      <c r="C303" s="269"/>
      <c r="D303" s="269"/>
      <c r="E303" s="269"/>
      <c r="F303" s="269"/>
      <c r="G303" s="149"/>
      <c r="H303" s="271"/>
      <c r="I303" s="271"/>
      <c r="J303" s="149"/>
      <c r="K303" s="149"/>
      <c r="L303" s="149"/>
      <c r="M303" s="149"/>
      <c r="N303" s="149"/>
      <c r="O303" s="149"/>
      <c r="P303" s="149"/>
      <c r="Q303" s="149"/>
      <c r="R303" s="149"/>
      <c r="S303" s="149"/>
      <c r="T303" s="149"/>
      <c r="U303" s="149"/>
      <c r="V303" s="149"/>
      <c r="W303" s="149"/>
      <c r="X303" s="149"/>
      <c r="Y303" s="149"/>
      <c r="Z303" s="149"/>
      <c r="AA303" s="149"/>
      <c r="AB303" s="149"/>
      <c r="AC303" s="149"/>
      <c r="AD303" s="149"/>
      <c r="AE303" s="149"/>
      <c r="AF303" s="149"/>
      <c r="AG303" s="149"/>
      <c r="AH303" s="149"/>
      <c r="AI303" s="149"/>
      <c r="AJ303" s="149"/>
      <c r="AK303" s="149"/>
      <c r="AL303" s="149"/>
      <c r="AM303" s="149"/>
      <c r="AN303" s="149"/>
      <c r="AO303" s="149"/>
      <c r="AP303" s="149"/>
      <c r="AQ303" s="149"/>
      <c r="AR303" s="149"/>
      <c r="AS303" s="149"/>
      <c r="AT303" s="149"/>
      <c r="AU303" s="149"/>
      <c r="AV303" s="149"/>
      <c r="AW303" s="149"/>
      <c r="AX303" s="149"/>
      <c r="AY303" s="149"/>
      <c r="AZ303" s="149"/>
      <c r="BA303" s="149"/>
      <c r="BB303" s="149"/>
      <c r="BC303" s="149"/>
      <c r="BD303" s="149"/>
      <c r="BE303" s="149"/>
      <c r="BF303" s="149"/>
      <c r="BG303" s="149"/>
      <c r="BH303" s="149"/>
      <c r="BI303" s="149"/>
      <c r="BJ303" s="149"/>
      <c r="BK303" s="149"/>
      <c r="BL303" s="149"/>
      <c r="BM303" s="149"/>
      <c r="BN303" s="149"/>
      <c r="BO303" s="149"/>
      <c r="BP303" s="149"/>
      <c r="BQ303" s="149"/>
      <c r="BR303" s="149"/>
      <c r="BS303" s="149"/>
      <c r="BT303" s="149"/>
      <c r="BU303" s="149"/>
      <c r="BV303" s="149"/>
      <c r="BW303" s="149"/>
      <c r="BX303" s="149"/>
      <c r="BY303" s="149"/>
      <c r="BZ303" s="149"/>
      <c r="CA303" s="149"/>
      <c r="CB303" s="149"/>
      <c r="CC303" s="149"/>
      <c r="CD303" s="149"/>
      <c r="CE303" s="149"/>
      <c r="CF303" s="149"/>
      <c r="CG303" s="149"/>
      <c r="CH303" s="149"/>
      <c r="CI303" s="149"/>
      <c r="CJ303" s="149"/>
      <c r="CK303" s="149"/>
      <c r="CL303" s="149"/>
      <c r="CM303" s="149"/>
      <c r="CN303" s="149"/>
      <c r="CO303" s="149"/>
      <c r="CP303" s="149"/>
      <c r="CQ303" s="149"/>
    </row>
    <row r="304" spans="1:95" ht="16.5" customHeight="1">
      <c r="A304" s="269"/>
      <c r="B304" s="269"/>
      <c r="C304" s="269"/>
      <c r="D304" s="269"/>
      <c r="E304" s="269"/>
      <c r="F304" s="269"/>
      <c r="G304" s="149"/>
      <c r="H304" s="271"/>
      <c r="I304" s="271"/>
      <c r="J304" s="149"/>
      <c r="K304" s="149"/>
      <c r="L304" s="149"/>
      <c r="M304" s="149"/>
      <c r="N304" s="149"/>
      <c r="O304" s="149"/>
      <c r="P304" s="149"/>
      <c r="Q304" s="149"/>
      <c r="R304" s="149"/>
      <c r="S304" s="149"/>
      <c r="T304" s="149"/>
      <c r="U304" s="149"/>
      <c r="V304" s="149"/>
      <c r="W304" s="149"/>
      <c r="X304" s="149"/>
      <c r="Y304" s="149"/>
      <c r="Z304" s="149"/>
      <c r="AA304" s="149"/>
      <c r="AB304" s="149"/>
      <c r="AC304" s="149"/>
      <c r="AD304" s="149"/>
      <c r="AE304" s="149"/>
      <c r="AF304" s="149"/>
      <c r="AG304" s="149"/>
      <c r="AH304" s="149"/>
      <c r="AI304" s="149"/>
      <c r="AJ304" s="149"/>
      <c r="AK304" s="149"/>
      <c r="AL304" s="149"/>
      <c r="AM304" s="149"/>
      <c r="AN304" s="149"/>
      <c r="AO304" s="149"/>
      <c r="AP304" s="149"/>
      <c r="AQ304" s="149"/>
      <c r="AR304" s="149"/>
      <c r="AS304" s="149"/>
      <c r="AT304" s="149"/>
      <c r="AU304" s="149"/>
      <c r="AV304" s="149"/>
      <c r="AW304" s="149"/>
      <c r="AX304" s="149"/>
      <c r="AY304" s="149"/>
      <c r="AZ304" s="149"/>
      <c r="BA304" s="149"/>
      <c r="BB304" s="149"/>
      <c r="BC304" s="149"/>
      <c r="BD304" s="149"/>
      <c r="BE304" s="149"/>
      <c r="BF304" s="149"/>
      <c r="BG304" s="149"/>
      <c r="BH304" s="149"/>
      <c r="BI304" s="149"/>
      <c r="BJ304" s="149"/>
      <c r="BK304" s="149"/>
      <c r="BL304" s="149"/>
      <c r="BM304" s="149"/>
      <c r="BN304" s="149"/>
      <c r="BO304" s="149"/>
      <c r="BP304" s="149"/>
      <c r="BQ304" s="149"/>
      <c r="BR304" s="149"/>
      <c r="BS304" s="149"/>
      <c r="BT304" s="149"/>
      <c r="BU304" s="149"/>
      <c r="BV304" s="149"/>
      <c r="BW304" s="149"/>
      <c r="BX304" s="149"/>
      <c r="BY304" s="149"/>
      <c r="BZ304" s="149"/>
      <c r="CA304" s="149"/>
      <c r="CB304" s="149"/>
      <c r="CC304" s="149"/>
      <c r="CD304" s="149"/>
      <c r="CE304" s="149"/>
      <c r="CF304" s="149"/>
      <c r="CG304" s="149"/>
      <c r="CH304" s="149"/>
      <c r="CI304" s="149"/>
      <c r="CJ304" s="149"/>
      <c r="CK304" s="149"/>
      <c r="CL304" s="149"/>
      <c r="CM304" s="149"/>
      <c r="CN304" s="149"/>
      <c r="CO304" s="149"/>
      <c r="CP304" s="149"/>
      <c r="CQ304" s="149"/>
    </row>
    <row r="305" spans="1:95" ht="16.5" customHeight="1">
      <c r="A305" s="269"/>
      <c r="B305" s="269"/>
      <c r="C305" s="269"/>
      <c r="D305" s="269"/>
      <c r="E305" s="269"/>
      <c r="F305" s="269"/>
      <c r="G305" s="149"/>
      <c r="H305" s="271"/>
      <c r="I305" s="271"/>
      <c r="J305" s="149"/>
      <c r="K305" s="149"/>
      <c r="L305" s="149"/>
      <c r="M305" s="149"/>
      <c r="N305" s="149"/>
      <c r="O305" s="149"/>
      <c r="P305" s="149"/>
      <c r="Q305" s="149"/>
      <c r="R305" s="149"/>
      <c r="S305" s="149"/>
      <c r="T305" s="149"/>
      <c r="U305" s="149"/>
      <c r="V305" s="149"/>
      <c r="W305" s="149"/>
      <c r="X305" s="149"/>
      <c r="Y305" s="149"/>
      <c r="Z305" s="149"/>
      <c r="AA305" s="149"/>
      <c r="AB305" s="149"/>
      <c r="AC305" s="149"/>
      <c r="AD305" s="149"/>
      <c r="AE305" s="149"/>
      <c r="AF305" s="149"/>
      <c r="AG305" s="149"/>
      <c r="AH305" s="149"/>
      <c r="AI305" s="149"/>
      <c r="AJ305" s="149"/>
      <c r="AK305" s="149"/>
      <c r="AL305" s="149"/>
      <c r="AM305" s="149"/>
      <c r="AN305" s="149"/>
      <c r="AO305" s="149"/>
      <c r="AP305" s="149"/>
      <c r="AQ305" s="149"/>
      <c r="AR305" s="149"/>
      <c r="AS305" s="149"/>
      <c r="AT305" s="149"/>
      <c r="AU305" s="149"/>
      <c r="AV305" s="149"/>
      <c r="AW305" s="149"/>
      <c r="AX305" s="149"/>
      <c r="AY305" s="149"/>
      <c r="AZ305" s="149"/>
      <c r="BA305" s="149"/>
      <c r="BB305" s="149"/>
      <c r="BC305" s="149"/>
      <c r="BD305" s="149"/>
      <c r="BE305" s="149"/>
      <c r="BF305" s="149"/>
      <c r="BG305" s="149"/>
      <c r="BH305" s="149"/>
      <c r="BI305" s="149"/>
      <c r="BJ305" s="149"/>
      <c r="BK305" s="149"/>
      <c r="BL305" s="149"/>
      <c r="BM305" s="149"/>
      <c r="BN305" s="149"/>
      <c r="BO305" s="149"/>
      <c r="BP305" s="149"/>
      <c r="BQ305" s="149"/>
      <c r="BR305" s="149"/>
      <c r="BS305" s="149"/>
      <c r="BT305" s="149"/>
      <c r="BU305" s="149"/>
      <c r="BV305" s="149"/>
      <c r="BW305" s="149"/>
      <c r="BX305" s="149"/>
      <c r="BY305" s="149"/>
      <c r="BZ305" s="149"/>
      <c r="CA305" s="149"/>
      <c r="CB305" s="149"/>
      <c r="CC305" s="149"/>
      <c r="CD305" s="149"/>
      <c r="CE305" s="149"/>
      <c r="CF305" s="149"/>
      <c r="CG305" s="149"/>
      <c r="CH305" s="149"/>
      <c r="CI305" s="149"/>
      <c r="CJ305" s="149"/>
      <c r="CK305" s="149"/>
      <c r="CL305" s="149"/>
      <c r="CM305" s="149"/>
      <c r="CN305" s="149"/>
      <c r="CO305" s="149"/>
      <c r="CP305" s="149"/>
      <c r="CQ305" s="149"/>
    </row>
    <row r="306" spans="1:95" ht="16.5" customHeight="1">
      <c r="A306" s="269"/>
      <c r="B306" s="269"/>
      <c r="C306" s="269"/>
      <c r="D306" s="269"/>
      <c r="E306" s="269"/>
      <c r="F306" s="269"/>
      <c r="G306" s="149"/>
      <c r="H306" s="271"/>
      <c r="I306" s="271"/>
      <c r="J306" s="149"/>
      <c r="K306" s="149"/>
      <c r="L306" s="149"/>
      <c r="M306" s="149"/>
      <c r="N306" s="149"/>
      <c r="O306" s="149"/>
      <c r="P306" s="149"/>
      <c r="Q306" s="149"/>
      <c r="R306" s="149"/>
      <c r="S306" s="149"/>
      <c r="T306" s="149"/>
      <c r="U306" s="149"/>
      <c r="V306" s="149"/>
      <c r="W306" s="149"/>
      <c r="X306" s="149"/>
      <c r="Y306" s="149"/>
      <c r="Z306" s="149"/>
      <c r="AA306" s="149"/>
      <c r="AB306" s="149"/>
      <c r="AC306" s="149"/>
      <c r="AD306" s="149"/>
      <c r="AE306" s="149"/>
      <c r="AF306" s="149"/>
      <c r="AG306" s="149"/>
      <c r="AH306" s="149"/>
      <c r="AI306" s="149"/>
      <c r="AJ306" s="149"/>
      <c r="AK306" s="149"/>
      <c r="AL306" s="149"/>
      <c r="AM306" s="149"/>
      <c r="AN306" s="149"/>
      <c r="AO306" s="149"/>
      <c r="AP306" s="149"/>
      <c r="AQ306" s="149"/>
      <c r="AR306" s="149"/>
      <c r="AS306" s="149"/>
      <c r="AT306" s="149"/>
      <c r="AU306" s="149"/>
      <c r="AV306" s="149"/>
      <c r="AW306" s="149"/>
      <c r="AX306" s="149"/>
      <c r="AY306" s="149"/>
      <c r="AZ306" s="149"/>
      <c r="BA306" s="149"/>
      <c r="BB306" s="149"/>
      <c r="BC306" s="149"/>
      <c r="BD306" s="149"/>
      <c r="BE306" s="149"/>
      <c r="BF306" s="149"/>
      <c r="BG306" s="149"/>
      <c r="BH306" s="149"/>
      <c r="BI306" s="149"/>
      <c r="BJ306" s="149"/>
      <c r="BK306" s="149"/>
      <c r="BL306" s="149"/>
      <c r="BM306" s="149"/>
      <c r="BN306" s="149"/>
      <c r="BO306" s="149"/>
      <c r="BP306" s="149"/>
      <c r="BQ306" s="149"/>
      <c r="BR306" s="149"/>
      <c r="BS306" s="149"/>
      <c r="BT306" s="149"/>
      <c r="BU306" s="149"/>
      <c r="BV306" s="149"/>
      <c r="BW306" s="149"/>
      <c r="BX306" s="149"/>
      <c r="BY306" s="149"/>
      <c r="BZ306" s="149"/>
      <c r="CA306" s="149"/>
      <c r="CB306" s="149"/>
      <c r="CC306" s="149"/>
      <c r="CD306" s="149"/>
      <c r="CE306" s="149"/>
      <c r="CF306" s="149"/>
      <c r="CG306" s="149"/>
      <c r="CH306" s="149"/>
      <c r="CI306" s="149"/>
      <c r="CJ306" s="149"/>
      <c r="CK306" s="149"/>
      <c r="CL306" s="149"/>
      <c r="CM306" s="149"/>
      <c r="CN306" s="149"/>
      <c r="CO306" s="149"/>
      <c r="CP306" s="149"/>
      <c r="CQ306" s="149"/>
    </row>
    <row r="307" spans="1:95" ht="16.5" customHeight="1">
      <c r="A307" s="269"/>
      <c r="B307" s="269"/>
      <c r="C307" s="269"/>
      <c r="D307" s="269"/>
      <c r="E307" s="269"/>
      <c r="F307" s="269"/>
      <c r="G307" s="149"/>
      <c r="H307" s="271"/>
      <c r="I307" s="271"/>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49"/>
      <c r="AY307" s="149"/>
      <c r="AZ307" s="149"/>
      <c r="BA307" s="149"/>
      <c r="BB307" s="149"/>
      <c r="BC307" s="149"/>
      <c r="BD307" s="149"/>
      <c r="BE307" s="149"/>
      <c r="BF307" s="149"/>
      <c r="BG307" s="149"/>
      <c r="BH307" s="149"/>
      <c r="BI307" s="149"/>
      <c r="BJ307" s="149"/>
      <c r="BK307" s="149"/>
      <c r="BL307" s="149"/>
      <c r="BM307" s="149"/>
      <c r="BN307" s="149"/>
      <c r="BO307" s="149"/>
      <c r="BP307" s="149"/>
      <c r="BQ307" s="149"/>
      <c r="BR307" s="149"/>
      <c r="BS307" s="149"/>
      <c r="BT307" s="149"/>
      <c r="BU307" s="149"/>
      <c r="BV307" s="149"/>
      <c r="BW307" s="149"/>
      <c r="BX307" s="149"/>
      <c r="BY307" s="149"/>
      <c r="BZ307" s="149"/>
      <c r="CA307" s="149"/>
      <c r="CB307" s="149"/>
      <c r="CC307" s="149"/>
      <c r="CD307" s="149"/>
      <c r="CE307" s="149"/>
      <c r="CF307" s="149"/>
      <c r="CG307" s="149"/>
      <c r="CH307" s="149"/>
      <c r="CI307" s="149"/>
      <c r="CJ307" s="149"/>
      <c r="CK307" s="149"/>
      <c r="CL307" s="149"/>
      <c r="CM307" s="149"/>
      <c r="CN307" s="149"/>
      <c r="CO307" s="149"/>
      <c r="CP307" s="149"/>
      <c r="CQ307" s="149"/>
    </row>
    <row r="308" spans="1:95" ht="16.5" customHeight="1">
      <c r="A308" s="269"/>
      <c r="B308" s="269"/>
      <c r="C308" s="269"/>
      <c r="D308" s="269"/>
      <c r="E308" s="269"/>
      <c r="F308" s="269"/>
      <c r="G308" s="149"/>
      <c r="H308" s="271"/>
      <c r="I308" s="271"/>
      <c r="J308" s="149"/>
      <c r="K308" s="149"/>
      <c r="L308" s="149"/>
      <c r="M308" s="149"/>
      <c r="N308" s="149"/>
      <c r="O308" s="149"/>
      <c r="P308" s="149"/>
      <c r="Q308" s="149"/>
      <c r="R308" s="149"/>
      <c r="S308" s="149"/>
      <c r="T308" s="149"/>
      <c r="U308" s="149"/>
      <c r="V308" s="149"/>
      <c r="W308" s="149"/>
      <c r="X308" s="149"/>
      <c r="Y308" s="149"/>
      <c r="Z308" s="149"/>
      <c r="AA308" s="149"/>
      <c r="AB308" s="149"/>
      <c r="AC308" s="149"/>
      <c r="AD308" s="149"/>
      <c r="AE308" s="149"/>
      <c r="AF308" s="149"/>
      <c r="AG308" s="149"/>
      <c r="AH308" s="149"/>
      <c r="AI308" s="149"/>
      <c r="AJ308" s="149"/>
      <c r="AK308" s="149"/>
      <c r="AL308" s="149"/>
      <c r="AM308" s="149"/>
      <c r="AN308" s="149"/>
      <c r="AO308" s="149"/>
      <c r="AP308" s="149"/>
      <c r="AQ308" s="149"/>
      <c r="AR308" s="149"/>
      <c r="AS308" s="149"/>
      <c r="AT308" s="149"/>
      <c r="AU308" s="149"/>
      <c r="AV308" s="149"/>
      <c r="AW308" s="149"/>
      <c r="AX308" s="149"/>
      <c r="AY308" s="149"/>
      <c r="AZ308" s="149"/>
      <c r="BA308" s="149"/>
      <c r="BB308" s="149"/>
      <c r="BC308" s="149"/>
      <c r="BD308" s="149"/>
      <c r="BE308" s="149"/>
      <c r="BF308" s="149"/>
      <c r="BG308" s="149"/>
      <c r="BH308" s="149"/>
      <c r="BI308" s="149"/>
      <c r="BJ308" s="149"/>
      <c r="BK308" s="149"/>
      <c r="BL308" s="149"/>
      <c r="BM308" s="149"/>
      <c r="BN308" s="149"/>
      <c r="BO308" s="149"/>
      <c r="BP308" s="149"/>
      <c r="BQ308" s="149"/>
      <c r="BR308" s="149"/>
      <c r="BS308" s="149"/>
      <c r="BT308" s="149"/>
      <c r="BU308" s="149"/>
      <c r="BV308" s="149"/>
      <c r="BW308" s="149"/>
      <c r="BX308" s="149"/>
      <c r="BY308" s="149"/>
      <c r="BZ308" s="149"/>
      <c r="CA308" s="149"/>
      <c r="CB308" s="149"/>
      <c r="CC308" s="149"/>
      <c r="CD308" s="149"/>
      <c r="CE308" s="149"/>
      <c r="CF308" s="149"/>
      <c r="CG308" s="149"/>
      <c r="CH308" s="149"/>
      <c r="CI308" s="149"/>
      <c r="CJ308" s="149"/>
      <c r="CK308" s="149"/>
      <c r="CL308" s="149"/>
      <c r="CM308" s="149"/>
      <c r="CN308" s="149"/>
      <c r="CO308" s="149"/>
      <c r="CP308" s="149"/>
      <c r="CQ308" s="149"/>
    </row>
    <row r="309" spans="1:95" ht="16.5" customHeight="1">
      <c r="A309" s="269"/>
      <c r="B309" s="269"/>
      <c r="C309" s="269"/>
      <c r="D309" s="269"/>
      <c r="E309" s="269"/>
      <c r="F309" s="269"/>
      <c r="G309" s="149"/>
      <c r="H309" s="271"/>
      <c r="I309" s="271"/>
      <c r="J309" s="149"/>
      <c r="K309" s="149"/>
      <c r="L309" s="149"/>
      <c r="M309" s="149"/>
      <c r="N309" s="149"/>
      <c r="O309" s="149"/>
      <c r="P309" s="149"/>
      <c r="Q309" s="149"/>
      <c r="R309" s="149"/>
      <c r="S309" s="149"/>
      <c r="T309" s="149"/>
      <c r="U309" s="149"/>
      <c r="V309" s="149"/>
      <c r="W309" s="149"/>
      <c r="X309" s="149"/>
      <c r="Y309" s="149"/>
      <c r="Z309" s="149"/>
      <c r="AA309" s="149"/>
      <c r="AB309" s="149"/>
      <c r="AC309" s="149"/>
      <c r="AD309" s="149"/>
      <c r="AE309" s="149"/>
      <c r="AF309" s="149"/>
      <c r="AG309" s="149"/>
      <c r="AH309" s="149"/>
      <c r="AI309" s="149"/>
      <c r="AJ309" s="149"/>
      <c r="AK309" s="149"/>
      <c r="AL309" s="149"/>
      <c r="AM309" s="149"/>
      <c r="AN309" s="149"/>
      <c r="AO309" s="149"/>
      <c r="AP309" s="149"/>
      <c r="AQ309" s="149"/>
      <c r="AR309" s="149"/>
      <c r="AS309" s="149"/>
      <c r="AT309" s="149"/>
      <c r="AU309" s="149"/>
      <c r="AV309" s="149"/>
      <c r="AW309" s="149"/>
      <c r="AX309" s="149"/>
      <c r="AY309" s="149"/>
      <c r="AZ309" s="149"/>
      <c r="BA309" s="149"/>
      <c r="BB309" s="149"/>
      <c r="BC309" s="149"/>
      <c r="BD309" s="149"/>
      <c r="BE309" s="149"/>
      <c r="BF309" s="149"/>
      <c r="BG309" s="149"/>
      <c r="BH309" s="149"/>
      <c r="BI309" s="149"/>
      <c r="BJ309" s="149"/>
      <c r="BK309" s="149"/>
      <c r="BL309" s="149"/>
      <c r="BM309" s="149"/>
      <c r="BN309" s="149"/>
      <c r="BO309" s="149"/>
      <c r="BP309" s="149"/>
      <c r="BQ309" s="149"/>
      <c r="BR309" s="149"/>
      <c r="BS309" s="149"/>
      <c r="BT309" s="149"/>
      <c r="BU309" s="149"/>
      <c r="BV309" s="149"/>
      <c r="BW309" s="149"/>
      <c r="BX309" s="149"/>
      <c r="BY309" s="149"/>
      <c r="BZ309" s="149"/>
      <c r="CA309" s="149"/>
      <c r="CB309" s="149"/>
      <c r="CC309" s="149"/>
      <c r="CD309" s="149"/>
      <c r="CE309" s="149"/>
      <c r="CF309" s="149"/>
      <c r="CG309" s="149"/>
      <c r="CH309" s="149"/>
      <c r="CI309" s="149"/>
      <c r="CJ309" s="149"/>
      <c r="CK309" s="149"/>
      <c r="CL309" s="149"/>
      <c r="CM309" s="149"/>
      <c r="CN309" s="149"/>
      <c r="CO309" s="149"/>
      <c r="CP309" s="149"/>
      <c r="CQ309" s="149"/>
    </row>
    <row r="310" spans="1:95" ht="16.5" customHeight="1">
      <c r="A310" s="269"/>
      <c r="B310" s="269"/>
      <c r="C310" s="269"/>
      <c r="D310" s="269"/>
      <c r="E310" s="269"/>
      <c r="F310" s="269"/>
      <c r="G310" s="149"/>
      <c r="H310" s="271"/>
      <c r="I310" s="271"/>
      <c r="J310" s="149"/>
      <c r="K310" s="149"/>
      <c r="L310" s="149"/>
      <c r="M310" s="149"/>
      <c r="N310" s="149"/>
      <c r="O310" s="149"/>
      <c r="P310" s="149"/>
      <c r="Q310" s="149"/>
      <c r="R310" s="149"/>
      <c r="S310" s="149"/>
      <c r="T310" s="149"/>
      <c r="U310" s="149"/>
      <c r="V310" s="149"/>
      <c r="W310" s="149"/>
      <c r="X310" s="149"/>
      <c r="Y310" s="149"/>
      <c r="Z310" s="149"/>
      <c r="AA310" s="149"/>
      <c r="AB310" s="149"/>
      <c r="AC310" s="149"/>
      <c r="AD310" s="149"/>
      <c r="AE310" s="149"/>
      <c r="AF310" s="149"/>
      <c r="AG310" s="149"/>
      <c r="AH310" s="149"/>
      <c r="AI310" s="149"/>
      <c r="AJ310" s="149"/>
      <c r="AK310" s="149"/>
      <c r="AL310" s="149"/>
      <c r="AM310" s="149"/>
      <c r="AN310" s="149"/>
      <c r="AO310" s="149"/>
      <c r="AP310" s="149"/>
      <c r="AQ310" s="149"/>
      <c r="AR310" s="149"/>
      <c r="AS310" s="149"/>
      <c r="AT310" s="149"/>
      <c r="AU310" s="149"/>
      <c r="AV310" s="149"/>
      <c r="AW310" s="149"/>
      <c r="AX310" s="149"/>
      <c r="AY310" s="149"/>
      <c r="AZ310" s="149"/>
      <c r="BA310" s="149"/>
      <c r="BB310" s="149"/>
      <c r="BC310" s="149"/>
      <c r="BD310" s="149"/>
      <c r="BE310" s="149"/>
      <c r="BF310" s="149"/>
      <c r="BG310" s="149"/>
      <c r="BH310" s="149"/>
      <c r="BI310" s="149"/>
      <c r="BJ310" s="149"/>
      <c r="BK310" s="149"/>
      <c r="BL310" s="149"/>
      <c r="BM310" s="149"/>
      <c r="BN310" s="149"/>
      <c r="BO310" s="149"/>
      <c r="BP310" s="149"/>
      <c r="BQ310" s="149"/>
      <c r="BR310" s="149"/>
      <c r="BS310" s="149"/>
      <c r="BT310" s="149"/>
      <c r="BU310" s="149"/>
      <c r="BV310" s="149"/>
      <c r="BW310" s="149"/>
      <c r="BX310" s="149"/>
      <c r="BY310" s="149"/>
      <c r="BZ310" s="149"/>
      <c r="CA310" s="149"/>
      <c r="CB310" s="149"/>
      <c r="CC310" s="149"/>
      <c r="CD310" s="149"/>
      <c r="CE310" s="149"/>
      <c r="CF310" s="149"/>
      <c r="CG310" s="149"/>
      <c r="CH310" s="149"/>
      <c r="CI310" s="149"/>
      <c r="CJ310" s="149"/>
      <c r="CK310" s="149"/>
      <c r="CL310" s="149"/>
      <c r="CM310" s="149"/>
      <c r="CN310" s="149"/>
      <c r="CO310" s="149"/>
      <c r="CP310" s="149"/>
      <c r="CQ310" s="149"/>
    </row>
    <row r="311" spans="1:95" ht="16.5" customHeight="1">
      <c r="A311" s="269"/>
      <c r="B311" s="269"/>
      <c r="C311" s="269"/>
      <c r="D311" s="269"/>
      <c r="E311" s="269"/>
      <c r="F311" s="269"/>
      <c r="G311" s="149"/>
      <c r="H311" s="271"/>
      <c r="I311" s="271"/>
      <c r="J311" s="149"/>
      <c r="K311" s="149"/>
      <c r="L311" s="149"/>
      <c r="M311" s="149"/>
      <c r="N311" s="149"/>
      <c r="O311" s="149"/>
      <c r="P311" s="149"/>
      <c r="Q311" s="149"/>
      <c r="R311" s="149"/>
      <c r="S311" s="149"/>
      <c r="T311" s="149"/>
      <c r="U311" s="149"/>
      <c r="V311" s="149"/>
      <c r="W311" s="149"/>
      <c r="X311" s="149"/>
      <c r="Y311" s="149"/>
      <c r="Z311" s="149"/>
      <c r="AA311" s="149"/>
      <c r="AB311" s="149"/>
      <c r="AC311" s="149"/>
      <c r="AD311" s="149"/>
      <c r="AE311" s="149"/>
      <c r="AF311" s="149"/>
      <c r="AG311" s="149"/>
      <c r="AH311" s="149"/>
      <c r="AI311" s="149"/>
      <c r="AJ311" s="149"/>
      <c r="AK311" s="149"/>
      <c r="AL311" s="149"/>
      <c r="AM311" s="149"/>
      <c r="AN311" s="149"/>
      <c r="AO311" s="149"/>
      <c r="AP311" s="149"/>
      <c r="AQ311" s="149"/>
      <c r="AR311" s="149"/>
      <c r="AS311" s="149"/>
      <c r="AT311" s="149"/>
      <c r="AU311" s="149"/>
      <c r="AV311" s="149"/>
      <c r="AW311" s="149"/>
      <c r="AX311" s="149"/>
      <c r="AY311" s="149"/>
      <c r="AZ311" s="149"/>
      <c r="BA311" s="149"/>
      <c r="BB311" s="149"/>
      <c r="BC311" s="149"/>
      <c r="BD311" s="149"/>
      <c r="BE311" s="149"/>
      <c r="BF311" s="149"/>
      <c r="BG311" s="149"/>
      <c r="BH311" s="149"/>
      <c r="BI311" s="149"/>
      <c r="BJ311" s="149"/>
      <c r="BK311" s="149"/>
      <c r="BL311" s="149"/>
      <c r="BM311" s="149"/>
      <c r="BN311" s="149"/>
      <c r="BO311" s="149"/>
      <c r="BP311" s="149"/>
      <c r="BQ311" s="149"/>
      <c r="BR311" s="149"/>
      <c r="BS311" s="149"/>
      <c r="BT311" s="149"/>
      <c r="BU311" s="149"/>
      <c r="BV311" s="149"/>
      <c r="BW311" s="149"/>
      <c r="BX311" s="149"/>
      <c r="BY311" s="149"/>
      <c r="BZ311" s="149"/>
      <c r="CA311" s="149"/>
      <c r="CB311" s="149"/>
      <c r="CC311" s="149"/>
      <c r="CD311" s="149"/>
      <c r="CE311" s="149"/>
      <c r="CF311" s="149"/>
      <c r="CG311" s="149"/>
      <c r="CH311" s="149"/>
      <c r="CI311" s="149"/>
      <c r="CJ311" s="149"/>
      <c r="CK311" s="149"/>
      <c r="CL311" s="149"/>
      <c r="CM311" s="149"/>
      <c r="CN311" s="149"/>
      <c r="CO311" s="149"/>
      <c r="CP311" s="149"/>
      <c r="CQ311" s="149"/>
    </row>
    <row r="312" spans="1:95" ht="16.5" customHeight="1">
      <c r="A312" s="269"/>
      <c r="B312" s="269"/>
      <c r="C312" s="269"/>
      <c r="D312" s="269"/>
      <c r="E312" s="269"/>
      <c r="F312" s="269"/>
      <c r="G312" s="149"/>
      <c r="H312" s="271"/>
      <c r="I312" s="271"/>
      <c r="J312" s="149"/>
      <c r="K312" s="149"/>
      <c r="L312" s="149"/>
      <c r="M312" s="149"/>
      <c r="N312" s="149"/>
      <c r="O312" s="149"/>
      <c r="P312" s="149"/>
      <c r="Q312" s="149"/>
      <c r="R312" s="149"/>
      <c r="S312" s="149"/>
      <c r="T312" s="149"/>
      <c r="U312" s="149"/>
      <c r="V312" s="149"/>
      <c r="W312" s="149"/>
      <c r="X312" s="149"/>
      <c r="Y312" s="149"/>
      <c r="Z312" s="149"/>
      <c r="AA312" s="149"/>
      <c r="AB312" s="149"/>
      <c r="AC312" s="149"/>
      <c r="AD312" s="149"/>
      <c r="AE312" s="149"/>
      <c r="AF312" s="149"/>
      <c r="AG312" s="149"/>
      <c r="AH312" s="149"/>
      <c r="AI312" s="149"/>
      <c r="AJ312" s="149"/>
      <c r="AK312" s="149"/>
      <c r="AL312" s="149"/>
      <c r="AM312" s="149"/>
      <c r="AN312" s="149"/>
      <c r="AO312" s="149"/>
      <c r="AP312" s="149"/>
      <c r="AQ312" s="149"/>
      <c r="AR312" s="149"/>
      <c r="AS312" s="149"/>
      <c r="AT312" s="149"/>
      <c r="AU312" s="149"/>
      <c r="AV312" s="149"/>
      <c r="AW312" s="149"/>
      <c r="AX312" s="149"/>
      <c r="AY312" s="149"/>
      <c r="AZ312" s="149"/>
      <c r="BA312" s="149"/>
      <c r="BB312" s="149"/>
      <c r="BC312" s="149"/>
      <c r="BD312" s="149"/>
      <c r="BE312" s="149"/>
      <c r="BF312" s="149"/>
      <c r="BG312" s="149"/>
      <c r="BH312" s="149"/>
      <c r="BI312" s="149"/>
      <c r="BJ312" s="149"/>
      <c r="BK312" s="149"/>
      <c r="BL312" s="149"/>
      <c r="BM312" s="149"/>
      <c r="BN312" s="149"/>
      <c r="BO312" s="149"/>
      <c r="BP312" s="149"/>
      <c r="BQ312" s="149"/>
      <c r="BR312" s="149"/>
      <c r="BS312" s="149"/>
      <c r="BT312" s="149"/>
      <c r="BU312" s="149"/>
      <c r="BV312" s="149"/>
      <c r="BW312" s="149"/>
      <c r="BX312" s="149"/>
      <c r="BY312" s="149"/>
      <c r="BZ312" s="149"/>
      <c r="CA312" s="149"/>
      <c r="CB312" s="149"/>
      <c r="CC312" s="149"/>
      <c r="CD312" s="149"/>
      <c r="CE312" s="149"/>
      <c r="CF312" s="149"/>
      <c r="CG312" s="149"/>
      <c r="CH312" s="149"/>
      <c r="CI312" s="149"/>
      <c r="CJ312" s="149"/>
      <c r="CK312" s="149"/>
      <c r="CL312" s="149"/>
      <c r="CM312" s="149"/>
      <c r="CN312" s="149"/>
      <c r="CO312" s="149"/>
      <c r="CP312" s="149"/>
      <c r="CQ312" s="149"/>
    </row>
  </sheetData>
  <mergeCells count="1011">
    <mergeCell ref="BI104:BI107"/>
    <mergeCell ref="BJ104:BJ107"/>
    <mergeCell ref="BK104:BK107"/>
    <mergeCell ref="BL104:BL107"/>
    <mergeCell ref="BM104:BM107"/>
    <mergeCell ref="AH104:AH107"/>
    <mergeCell ref="AI104:AI107"/>
    <mergeCell ref="AJ104:AJ107"/>
    <mergeCell ref="BF104:BF107"/>
    <mergeCell ref="BG104:BG107"/>
    <mergeCell ref="BH104:BH107"/>
    <mergeCell ref="AA104:AA107"/>
    <mergeCell ref="AB104:AB107"/>
    <mergeCell ref="AC104:AC107"/>
    <mergeCell ref="AD104:AD107"/>
    <mergeCell ref="AE104:AE107"/>
    <mergeCell ref="AF104:AF107"/>
    <mergeCell ref="U104:U107"/>
    <mergeCell ref="V104:V107"/>
    <mergeCell ref="W104:W107"/>
    <mergeCell ref="X104:X107"/>
    <mergeCell ref="Y104:Y107"/>
    <mergeCell ref="Z104:Z107"/>
    <mergeCell ref="O104:O107"/>
    <mergeCell ref="P104:P107"/>
    <mergeCell ref="Q104:Q107"/>
    <mergeCell ref="R104:R107"/>
    <mergeCell ref="S104:S107"/>
    <mergeCell ref="T104:T107"/>
    <mergeCell ref="H104:H107"/>
    <mergeCell ref="J104:J107"/>
    <mergeCell ref="K104:K107"/>
    <mergeCell ref="L104:L107"/>
    <mergeCell ref="M104:M107"/>
    <mergeCell ref="N104:N107"/>
    <mergeCell ref="BI98:BI102"/>
    <mergeCell ref="BJ98:BJ102"/>
    <mergeCell ref="BK98:BK102"/>
    <mergeCell ref="BL98:BL102"/>
    <mergeCell ref="BM98:BM102"/>
    <mergeCell ref="A104:A107"/>
    <mergeCell ref="B104:B107"/>
    <mergeCell ref="C104:C107"/>
    <mergeCell ref="D104:D107"/>
    <mergeCell ref="G104:G107"/>
    <mergeCell ref="AH98:AH102"/>
    <mergeCell ref="AI98:AI102"/>
    <mergeCell ref="AJ98:AJ102"/>
    <mergeCell ref="BF98:BF102"/>
    <mergeCell ref="BG98:BG102"/>
    <mergeCell ref="BH98:BH102"/>
    <mergeCell ref="AA98:AA102"/>
    <mergeCell ref="AB98:AB102"/>
    <mergeCell ref="AC98:AC102"/>
    <mergeCell ref="AD98:AD102"/>
    <mergeCell ref="AE98:AE102"/>
    <mergeCell ref="AF98:AF102"/>
    <mergeCell ref="U98:U102"/>
    <mergeCell ref="V98:V102"/>
    <mergeCell ref="W98:W102"/>
    <mergeCell ref="X98:X102"/>
    <mergeCell ref="Y98:Y102"/>
    <mergeCell ref="Z98:Z102"/>
    <mergeCell ref="O98:O102"/>
    <mergeCell ref="P98:P102"/>
    <mergeCell ref="Q98:Q102"/>
    <mergeCell ref="R98:R102"/>
    <mergeCell ref="S98:S102"/>
    <mergeCell ref="T98:T102"/>
    <mergeCell ref="H98:H102"/>
    <mergeCell ref="J98:J102"/>
    <mergeCell ref="K98:K102"/>
    <mergeCell ref="L98:L102"/>
    <mergeCell ref="M98:M102"/>
    <mergeCell ref="N98:N102"/>
    <mergeCell ref="BI92:BI96"/>
    <mergeCell ref="BJ92:BJ96"/>
    <mergeCell ref="BK92:BK96"/>
    <mergeCell ref="BL92:BL96"/>
    <mergeCell ref="BM92:BM96"/>
    <mergeCell ref="A98:A102"/>
    <mergeCell ref="B98:B102"/>
    <mergeCell ref="C98:C102"/>
    <mergeCell ref="D98:D102"/>
    <mergeCell ref="G98:G102"/>
    <mergeCell ref="AH92:AH96"/>
    <mergeCell ref="AI92:AI96"/>
    <mergeCell ref="AJ92:AJ96"/>
    <mergeCell ref="BF92:BF96"/>
    <mergeCell ref="BG92:BG96"/>
    <mergeCell ref="BH92:BH96"/>
    <mergeCell ref="AA92:AA96"/>
    <mergeCell ref="AB92:AB96"/>
    <mergeCell ref="AC92:AC96"/>
    <mergeCell ref="AD92:AD96"/>
    <mergeCell ref="AE92:AE96"/>
    <mergeCell ref="AF92:AF96"/>
    <mergeCell ref="U92:U96"/>
    <mergeCell ref="V92:V96"/>
    <mergeCell ref="W92:W96"/>
    <mergeCell ref="X92:X96"/>
    <mergeCell ref="Y92:Y96"/>
    <mergeCell ref="Z92:Z96"/>
    <mergeCell ref="O92:O96"/>
    <mergeCell ref="P92:P96"/>
    <mergeCell ref="Q92:Q96"/>
    <mergeCell ref="R92:R96"/>
    <mergeCell ref="S92:S96"/>
    <mergeCell ref="T92:T96"/>
    <mergeCell ref="H92:H96"/>
    <mergeCell ref="J92:J96"/>
    <mergeCell ref="K92:K96"/>
    <mergeCell ref="L92:L96"/>
    <mergeCell ref="M92:M96"/>
    <mergeCell ref="N92:N96"/>
    <mergeCell ref="BI86:BI91"/>
    <mergeCell ref="BJ86:BJ91"/>
    <mergeCell ref="BK86:BK91"/>
    <mergeCell ref="BL86:BL91"/>
    <mergeCell ref="BM86:BM91"/>
    <mergeCell ref="A92:A96"/>
    <mergeCell ref="B92:B96"/>
    <mergeCell ref="C92:C96"/>
    <mergeCell ref="D92:D96"/>
    <mergeCell ref="G92:G96"/>
    <mergeCell ref="AH86:AH91"/>
    <mergeCell ref="AI86:AI91"/>
    <mergeCell ref="AJ86:AJ91"/>
    <mergeCell ref="BF86:BF91"/>
    <mergeCell ref="BG86:BG91"/>
    <mergeCell ref="BH86:BH91"/>
    <mergeCell ref="AA86:AA91"/>
    <mergeCell ref="AB86:AB91"/>
    <mergeCell ref="AC86:AC91"/>
    <mergeCell ref="AD86:AD91"/>
    <mergeCell ref="AE86:AE91"/>
    <mergeCell ref="AF86:AF91"/>
    <mergeCell ref="U86:U91"/>
    <mergeCell ref="V86:V91"/>
    <mergeCell ref="W86:W91"/>
    <mergeCell ref="X86:X91"/>
    <mergeCell ref="Y86:Y91"/>
    <mergeCell ref="Z86:Z91"/>
    <mergeCell ref="O86:O91"/>
    <mergeCell ref="P86:P91"/>
    <mergeCell ref="Q86:Q91"/>
    <mergeCell ref="R86:R91"/>
    <mergeCell ref="S86:S91"/>
    <mergeCell ref="T86:T91"/>
    <mergeCell ref="H86:H91"/>
    <mergeCell ref="J86:J91"/>
    <mergeCell ref="K86:K91"/>
    <mergeCell ref="L86:L91"/>
    <mergeCell ref="M86:M91"/>
    <mergeCell ref="N86:N91"/>
    <mergeCell ref="BI81:BI85"/>
    <mergeCell ref="BJ81:BJ85"/>
    <mergeCell ref="BK81:BK85"/>
    <mergeCell ref="BL81:BL85"/>
    <mergeCell ref="BM81:BM85"/>
    <mergeCell ref="A86:A91"/>
    <mergeCell ref="B86:B91"/>
    <mergeCell ref="C86:C91"/>
    <mergeCell ref="D86:D91"/>
    <mergeCell ref="G86:G91"/>
    <mergeCell ref="AH81:AH85"/>
    <mergeCell ref="AI81:AI85"/>
    <mergeCell ref="AJ81:AJ85"/>
    <mergeCell ref="BF81:BF85"/>
    <mergeCell ref="BG81:BG85"/>
    <mergeCell ref="BH81:BH85"/>
    <mergeCell ref="AA81:AA85"/>
    <mergeCell ref="AB81:AB85"/>
    <mergeCell ref="AC81:AC85"/>
    <mergeCell ref="AD81:AD85"/>
    <mergeCell ref="AE81:AE85"/>
    <mergeCell ref="AF81:AF85"/>
    <mergeCell ref="U81:U85"/>
    <mergeCell ref="V81:V85"/>
    <mergeCell ref="W81:W85"/>
    <mergeCell ref="X81:X85"/>
    <mergeCell ref="Y81:Y85"/>
    <mergeCell ref="Z81:Z85"/>
    <mergeCell ref="O81:O85"/>
    <mergeCell ref="P81:P85"/>
    <mergeCell ref="Q81:Q85"/>
    <mergeCell ref="R81:R85"/>
    <mergeCell ref="S81:S85"/>
    <mergeCell ref="T81:T85"/>
    <mergeCell ref="H81:H85"/>
    <mergeCell ref="J81:J85"/>
    <mergeCell ref="K81:K85"/>
    <mergeCell ref="L81:L85"/>
    <mergeCell ref="M81:M85"/>
    <mergeCell ref="N81:N85"/>
    <mergeCell ref="BJ78:BJ80"/>
    <mergeCell ref="BK78:BK80"/>
    <mergeCell ref="BL78:BL80"/>
    <mergeCell ref="BM78:BM80"/>
    <mergeCell ref="A81:A85"/>
    <mergeCell ref="B81:B85"/>
    <mergeCell ref="C81:C85"/>
    <mergeCell ref="D81:D85"/>
    <mergeCell ref="F81:F85"/>
    <mergeCell ref="G81:G85"/>
    <mergeCell ref="AI78:AI80"/>
    <mergeCell ref="AJ78:AJ80"/>
    <mergeCell ref="BF78:BF80"/>
    <mergeCell ref="BG78:BG80"/>
    <mergeCell ref="BH78:BH80"/>
    <mergeCell ref="BI78:BI80"/>
    <mergeCell ref="AB78:AB80"/>
    <mergeCell ref="AC78:AC80"/>
    <mergeCell ref="AD78:AD80"/>
    <mergeCell ref="AE78:AE80"/>
    <mergeCell ref="AF78:AF80"/>
    <mergeCell ref="AH78:AH80"/>
    <mergeCell ref="V78:V80"/>
    <mergeCell ref="W78:W80"/>
    <mergeCell ref="X78:X80"/>
    <mergeCell ref="Y78:Y80"/>
    <mergeCell ref="Z78:Z80"/>
    <mergeCell ref="AA78:AA80"/>
    <mergeCell ref="P78:P80"/>
    <mergeCell ref="Q78:Q80"/>
    <mergeCell ref="R78:R80"/>
    <mergeCell ref="S78:S80"/>
    <mergeCell ref="T78:T80"/>
    <mergeCell ref="U78:U80"/>
    <mergeCell ref="J78:J80"/>
    <mergeCell ref="K78:K80"/>
    <mergeCell ref="L78:L80"/>
    <mergeCell ref="M78:M80"/>
    <mergeCell ref="N78:N80"/>
    <mergeCell ref="O78:O80"/>
    <mergeCell ref="BK74:BK77"/>
    <mergeCell ref="BL74:BL77"/>
    <mergeCell ref="BM74:BM77"/>
    <mergeCell ref="A78:A80"/>
    <mergeCell ref="B78:B80"/>
    <mergeCell ref="C78:C80"/>
    <mergeCell ref="D78:D80"/>
    <mergeCell ref="F78:F80"/>
    <mergeCell ref="G78:G80"/>
    <mergeCell ref="H78:H80"/>
    <mergeCell ref="AJ74:AJ77"/>
    <mergeCell ref="BF74:BF77"/>
    <mergeCell ref="BG74:BG77"/>
    <mergeCell ref="BH74:BH77"/>
    <mergeCell ref="BI74:BI77"/>
    <mergeCell ref="BJ74:BJ77"/>
    <mergeCell ref="AC74:AC77"/>
    <mergeCell ref="AD74:AD77"/>
    <mergeCell ref="AE74:AE77"/>
    <mergeCell ref="AF74:AF77"/>
    <mergeCell ref="AH74:AH77"/>
    <mergeCell ref="AI74:AI77"/>
    <mergeCell ref="W74:W77"/>
    <mergeCell ref="X74:X77"/>
    <mergeCell ref="Y74:Y77"/>
    <mergeCell ref="Z74:Z77"/>
    <mergeCell ref="AA74:AA77"/>
    <mergeCell ref="AB74:AB77"/>
    <mergeCell ref="Q74:Q77"/>
    <mergeCell ref="R74:R77"/>
    <mergeCell ref="S74:S77"/>
    <mergeCell ref="T74:T77"/>
    <mergeCell ref="U74:U77"/>
    <mergeCell ref="V74:V77"/>
    <mergeCell ref="K74:K77"/>
    <mergeCell ref="L74:L77"/>
    <mergeCell ref="M74:M77"/>
    <mergeCell ref="N74:N77"/>
    <mergeCell ref="O74:O77"/>
    <mergeCell ref="P74:P77"/>
    <mergeCell ref="BK70:BK73"/>
    <mergeCell ref="BL70:BL73"/>
    <mergeCell ref="BM70:BM73"/>
    <mergeCell ref="A74:A77"/>
    <mergeCell ref="B74:B77"/>
    <mergeCell ref="C74:C77"/>
    <mergeCell ref="D74:D77"/>
    <mergeCell ref="G74:G77"/>
    <mergeCell ref="H74:H77"/>
    <mergeCell ref="J74:J77"/>
    <mergeCell ref="AJ70:AJ73"/>
    <mergeCell ref="BF70:BF73"/>
    <mergeCell ref="BG70:BG73"/>
    <mergeCell ref="BH70:BH73"/>
    <mergeCell ref="BI70:BI73"/>
    <mergeCell ref="BJ70:BJ73"/>
    <mergeCell ref="AC70:AC73"/>
    <mergeCell ref="AD70:AD73"/>
    <mergeCell ref="AE70:AE73"/>
    <mergeCell ref="AF70:AF73"/>
    <mergeCell ref="AH70:AH73"/>
    <mergeCell ref="AI70:AI73"/>
    <mergeCell ref="W70:W73"/>
    <mergeCell ref="X70:X73"/>
    <mergeCell ref="Y70:Y73"/>
    <mergeCell ref="Z70:Z73"/>
    <mergeCell ref="AA70:AA73"/>
    <mergeCell ref="AB70:AB73"/>
    <mergeCell ref="Q70:Q73"/>
    <mergeCell ref="R70:R73"/>
    <mergeCell ref="S70:S73"/>
    <mergeCell ref="T70:T73"/>
    <mergeCell ref="U70:U73"/>
    <mergeCell ref="V70:V73"/>
    <mergeCell ref="K70:K73"/>
    <mergeCell ref="L70:L73"/>
    <mergeCell ref="M70:M73"/>
    <mergeCell ref="N70:N73"/>
    <mergeCell ref="O70:O73"/>
    <mergeCell ref="P70:P73"/>
    <mergeCell ref="BK66:BK69"/>
    <mergeCell ref="BL66:BL69"/>
    <mergeCell ref="BM66:BM69"/>
    <mergeCell ref="A70:A73"/>
    <mergeCell ref="B70:B73"/>
    <mergeCell ref="C70:C73"/>
    <mergeCell ref="D70:D73"/>
    <mergeCell ref="G70:G73"/>
    <mergeCell ref="H70:H73"/>
    <mergeCell ref="J70:J73"/>
    <mergeCell ref="AJ66:AJ69"/>
    <mergeCell ref="BF66:BF69"/>
    <mergeCell ref="BG66:BG69"/>
    <mergeCell ref="BH66:BH69"/>
    <mergeCell ref="BI66:BI69"/>
    <mergeCell ref="BJ66:BJ69"/>
    <mergeCell ref="AC66:AC69"/>
    <mergeCell ref="AD66:AD69"/>
    <mergeCell ref="AE66:AE69"/>
    <mergeCell ref="AF66:AF69"/>
    <mergeCell ref="AH66:AH69"/>
    <mergeCell ref="AI66:AI69"/>
    <mergeCell ref="W66:W69"/>
    <mergeCell ref="X66:X69"/>
    <mergeCell ref="Y66:Y69"/>
    <mergeCell ref="Z66:Z69"/>
    <mergeCell ref="AA66:AA69"/>
    <mergeCell ref="AB66:AB69"/>
    <mergeCell ref="Q66:Q69"/>
    <mergeCell ref="R66:R69"/>
    <mergeCell ref="S66:S69"/>
    <mergeCell ref="T66:T69"/>
    <mergeCell ref="U66:U69"/>
    <mergeCell ref="V66:V69"/>
    <mergeCell ref="K66:K69"/>
    <mergeCell ref="L66:L69"/>
    <mergeCell ref="M66:M69"/>
    <mergeCell ref="N66:N69"/>
    <mergeCell ref="O66:O69"/>
    <mergeCell ref="P66:P69"/>
    <mergeCell ref="BK64:BK65"/>
    <mergeCell ref="BL64:BL65"/>
    <mergeCell ref="BM64:BM65"/>
    <mergeCell ref="A66:A69"/>
    <mergeCell ref="B66:B69"/>
    <mergeCell ref="C66:C69"/>
    <mergeCell ref="D66:D69"/>
    <mergeCell ref="G66:G69"/>
    <mergeCell ref="H66:H69"/>
    <mergeCell ref="J66:J69"/>
    <mergeCell ref="AJ64:AJ65"/>
    <mergeCell ref="BF64:BF65"/>
    <mergeCell ref="BG64:BG65"/>
    <mergeCell ref="BH64:BH65"/>
    <mergeCell ref="BI64:BI65"/>
    <mergeCell ref="BJ64:BJ65"/>
    <mergeCell ref="AC64:AC65"/>
    <mergeCell ref="AD64:AD65"/>
    <mergeCell ref="AE64:AE65"/>
    <mergeCell ref="AF64:AF65"/>
    <mergeCell ref="AH64:AH65"/>
    <mergeCell ref="AI64:AI65"/>
    <mergeCell ref="W64:W65"/>
    <mergeCell ref="X64:X65"/>
    <mergeCell ref="Y64:Y65"/>
    <mergeCell ref="Z64:Z65"/>
    <mergeCell ref="AA64:AA65"/>
    <mergeCell ref="AB64:AB65"/>
    <mergeCell ref="Q64:Q65"/>
    <mergeCell ref="R64:R65"/>
    <mergeCell ref="S64:S65"/>
    <mergeCell ref="T64:T65"/>
    <mergeCell ref="U64:U65"/>
    <mergeCell ref="V64:V65"/>
    <mergeCell ref="K64:K65"/>
    <mergeCell ref="L64:L65"/>
    <mergeCell ref="M64:M65"/>
    <mergeCell ref="N64:N65"/>
    <mergeCell ref="O64:O65"/>
    <mergeCell ref="P64:P65"/>
    <mergeCell ref="BL60:BL63"/>
    <mergeCell ref="BM60:BM63"/>
    <mergeCell ref="A64:A65"/>
    <mergeCell ref="B64:B65"/>
    <mergeCell ref="C64:C65"/>
    <mergeCell ref="D64:D65"/>
    <mergeCell ref="G64:G65"/>
    <mergeCell ref="H64:H65"/>
    <mergeCell ref="I64:I65"/>
    <mergeCell ref="J64:J65"/>
    <mergeCell ref="BF60:BF63"/>
    <mergeCell ref="BG60:BG63"/>
    <mergeCell ref="BH60:BH63"/>
    <mergeCell ref="BI60:BI63"/>
    <mergeCell ref="BJ60:BJ63"/>
    <mergeCell ref="BK60:BK63"/>
    <mergeCell ref="AD60:AD63"/>
    <mergeCell ref="AE60:AE63"/>
    <mergeCell ref="AF60:AF63"/>
    <mergeCell ref="AH60:AH63"/>
    <mergeCell ref="AI60:AI63"/>
    <mergeCell ref="AJ60:AJ63"/>
    <mergeCell ref="X60:X63"/>
    <mergeCell ref="Y60:Y63"/>
    <mergeCell ref="Z60:Z63"/>
    <mergeCell ref="AA60:AA63"/>
    <mergeCell ref="AB60:AB63"/>
    <mergeCell ref="AC60:AC63"/>
    <mergeCell ref="R60:R63"/>
    <mergeCell ref="S60:S63"/>
    <mergeCell ref="T60:T63"/>
    <mergeCell ref="U60:U63"/>
    <mergeCell ref="V60:V63"/>
    <mergeCell ref="W60:W63"/>
    <mergeCell ref="L60:L63"/>
    <mergeCell ref="M60:M63"/>
    <mergeCell ref="N60:N63"/>
    <mergeCell ref="O60:O63"/>
    <mergeCell ref="P60:P63"/>
    <mergeCell ref="Q60:Q63"/>
    <mergeCell ref="BL57:BL59"/>
    <mergeCell ref="BM57:BM59"/>
    <mergeCell ref="A60:A63"/>
    <mergeCell ref="B60:B63"/>
    <mergeCell ref="C60:C63"/>
    <mergeCell ref="D60:D63"/>
    <mergeCell ref="G60:G63"/>
    <mergeCell ref="H60:H63"/>
    <mergeCell ref="J60:J63"/>
    <mergeCell ref="K60:K63"/>
    <mergeCell ref="BF57:BF59"/>
    <mergeCell ref="BG57:BG59"/>
    <mergeCell ref="BH57:BH59"/>
    <mergeCell ref="BI57:BI59"/>
    <mergeCell ref="BJ57:BJ59"/>
    <mergeCell ref="BK57:BK59"/>
    <mergeCell ref="AD57:AD59"/>
    <mergeCell ref="AE57:AE59"/>
    <mergeCell ref="AF57:AF59"/>
    <mergeCell ref="AH57:AH59"/>
    <mergeCell ref="AI57:AI59"/>
    <mergeCell ref="AJ57:AJ59"/>
    <mergeCell ref="X57:X59"/>
    <mergeCell ref="Y57:Y59"/>
    <mergeCell ref="Z57:Z59"/>
    <mergeCell ref="AA57:AA59"/>
    <mergeCell ref="AB57:AB59"/>
    <mergeCell ref="AC57:AC59"/>
    <mergeCell ref="R57:R59"/>
    <mergeCell ref="S57:S59"/>
    <mergeCell ref="T57:T59"/>
    <mergeCell ref="U57:U59"/>
    <mergeCell ref="V57:V59"/>
    <mergeCell ref="W57:W59"/>
    <mergeCell ref="L57:L59"/>
    <mergeCell ref="M57:M59"/>
    <mergeCell ref="N57:N59"/>
    <mergeCell ref="O57:O59"/>
    <mergeCell ref="P57:P59"/>
    <mergeCell ref="Q57:Q59"/>
    <mergeCell ref="BL53:BL56"/>
    <mergeCell ref="BM53:BM56"/>
    <mergeCell ref="A57:A59"/>
    <mergeCell ref="B57:B59"/>
    <mergeCell ref="C57:C59"/>
    <mergeCell ref="D57:D59"/>
    <mergeCell ref="G57:G59"/>
    <mergeCell ref="H57:H59"/>
    <mergeCell ref="J57:J59"/>
    <mergeCell ref="K57:K59"/>
    <mergeCell ref="BF53:BF56"/>
    <mergeCell ref="BG53:BG56"/>
    <mergeCell ref="BH53:BH56"/>
    <mergeCell ref="BI53:BI56"/>
    <mergeCell ref="BJ53:BJ56"/>
    <mergeCell ref="BK53:BK56"/>
    <mergeCell ref="AD53:AD56"/>
    <mergeCell ref="AE53:AE56"/>
    <mergeCell ref="AF53:AF56"/>
    <mergeCell ref="AH53:AH56"/>
    <mergeCell ref="AI53:AI56"/>
    <mergeCell ref="AJ53:AJ56"/>
    <mergeCell ref="X53:X56"/>
    <mergeCell ref="Y53:Y56"/>
    <mergeCell ref="Z53:Z56"/>
    <mergeCell ref="AA53:AA56"/>
    <mergeCell ref="AB53:AB56"/>
    <mergeCell ref="AC53:AC56"/>
    <mergeCell ref="R53:R56"/>
    <mergeCell ref="S53:S56"/>
    <mergeCell ref="T53:T56"/>
    <mergeCell ref="U53:U56"/>
    <mergeCell ref="V53:V56"/>
    <mergeCell ref="W53:W56"/>
    <mergeCell ref="L53:L56"/>
    <mergeCell ref="M53:M56"/>
    <mergeCell ref="N53:N56"/>
    <mergeCell ref="O53:O56"/>
    <mergeCell ref="P53:P56"/>
    <mergeCell ref="Q53:Q56"/>
    <mergeCell ref="BL50:BL52"/>
    <mergeCell ref="BM50:BM52"/>
    <mergeCell ref="A53:A56"/>
    <mergeCell ref="B53:B56"/>
    <mergeCell ref="C53:C56"/>
    <mergeCell ref="D53:D56"/>
    <mergeCell ref="G53:G56"/>
    <mergeCell ref="H53:H56"/>
    <mergeCell ref="J53:J56"/>
    <mergeCell ref="K53:K56"/>
    <mergeCell ref="BF50:BF52"/>
    <mergeCell ref="BG50:BG52"/>
    <mergeCell ref="BH50:BH52"/>
    <mergeCell ref="BI50:BI52"/>
    <mergeCell ref="BJ50:BJ52"/>
    <mergeCell ref="BK50:BK52"/>
    <mergeCell ref="AD50:AD52"/>
    <mergeCell ref="AE50:AE52"/>
    <mergeCell ref="AF50:AF52"/>
    <mergeCell ref="AH50:AH52"/>
    <mergeCell ref="AI50:AI52"/>
    <mergeCell ref="AJ50:AJ52"/>
    <mergeCell ref="X50:X52"/>
    <mergeCell ref="Y50:Y52"/>
    <mergeCell ref="Z50:Z52"/>
    <mergeCell ref="AA50:AA52"/>
    <mergeCell ref="AB50:AB52"/>
    <mergeCell ref="AC50:AC52"/>
    <mergeCell ref="R50:R52"/>
    <mergeCell ref="S50:S52"/>
    <mergeCell ref="T50:T52"/>
    <mergeCell ref="U50:U52"/>
    <mergeCell ref="V50:V52"/>
    <mergeCell ref="W50:W52"/>
    <mergeCell ref="L50:L52"/>
    <mergeCell ref="M50:M52"/>
    <mergeCell ref="N50:N52"/>
    <mergeCell ref="O50:O52"/>
    <mergeCell ref="P50:P52"/>
    <mergeCell ref="Q50:Q52"/>
    <mergeCell ref="BK46:BK49"/>
    <mergeCell ref="BL46:BL49"/>
    <mergeCell ref="BM46:BM49"/>
    <mergeCell ref="A50:A52"/>
    <mergeCell ref="B50:B52"/>
    <mergeCell ref="C50:C52"/>
    <mergeCell ref="D50:D52"/>
    <mergeCell ref="G50:G52"/>
    <mergeCell ref="J50:J52"/>
    <mergeCell ref="K50:K52"/>
    <mergeCell ref="AJ46:AJ49"/>
    <mergeCell ref="BF46:BF49"/>
    <mergeCell ref="BG46:BG49"/>
    <mergeCell ref="BH46:BH49"/>
    <mergeCell ref="BI46:BI49"/>
    <mergeCell ref="BJ46:BJ49"/>
    <mergeCell ref="AC46:AC49"/>
    <mergeCell ref="AD46:AD49"/>
    <mergeCell ref="AE46:AE49"/>
    <mergeCell ref="AF46:AF49"/>
    <mergeCell ref="AH46:AH49"/>
    <mergeCell ref="AI46:AI49"/>
    <mergeCell ref="W46:W49"/>
    <mergeCell ref="X46:X49"/>
    <mergeCell ref="Y46:Y49"/>
    <mergeCell ref="Z46:Z49"/>
    <mergeCell ref="AA46:AA49"/>
    <mergeCell ref="AB46:AB49"/>
    <mergeCell ref="Q46:Q49"/>
    <mergeCell ref="R46:R49"/>
    <mergeCell ref="S46:S49"/>
    <mergeCell ref="T46:T49"/>
    <mergeCell ref="U46:U49"/>
    <mergeCell ref="V46:V49"/>
    <mergeCell ref="K46:K49"/>
    <mergeCell ref="L46:L49"/>
    <mergeCell ref="M46:M49"/>
    <mergeCell ref="N46:N49"/>
    <mergeCell ref="O46:O49"/>
    <mergeCell ref="P46:P49"/>
    <mergeCell ref="BK40:BK45"/>
    <mergeCell ref="BL40:BL45"/>
    <mergeCell ref="BM40:BM45"/>
    <mergeCell ref="A46:A49"/>
    <mergeCell ref="B46:B49"/>
    <mergeCell ref="C46:C49"/>
    <mergeCell ref="D46:D49"/>
    <mergeCell ref="G46:G49"/>
    <mergeCell ref="H46:H49"/>
    <mergeCell ref="J46:J49"/>
    <mergeCell ref="AJ40:AJ45"/>
    <mergeCell ref="BF40:BF45"/>
    <mergeCell ref="BG40:BG45"/>
    <mergeCell ref="BH40:BH45"/>
    <mergeCell ref="BI40:BI45"/>
    <mergeCell ref="BJ40:BJ45"/>
    <mergeCell ref="AC40:AC45"/>
    <mergeCell ref="AD40:AD45"/>
    <mergeCell ref="AE40:AE45"/>
    <mergeCell ref="AF40:AF45"/>
    <mergeCell ref="AH40:AH45"/>
    <mergeCell ref="AI40:AI45"/>
    <mergeCell ref="W40:W45"/>
    <mergeCell ref="X40:X45"/>
    <mergeCell ref="Y40:Y45"/>
    <mergeCell ref="Z40:Z45"/>
    <mergeCell ref="AA40:AA45"/>
    <mergeCell ref="AB40:AB45"/>
    <mergeCell ref="Q40:Q45"/>
    <mergeCell ref="R40:R45"/>
    <mergeCell ref="S40:S45"/>
    <mergeCell ref="T40:T45"/>
    <mergeCell ref="U40:U45"/>
    <mergeCell ref="V40:V45"/>
    <mergeCell ref="K40:K45"/>
    <mergeCell ref="L40:L45"/>
    <mergeCell ref="M40:M45"/>
    <mergeCell ref="N40:N45"/>
    <mergeCell ref="O40:O45"/>
    <mergeCell ref="P40:P45"/>
    <mergeCell ref="BL35:BL39"/>
    <mergeCell ref="BM35:BM39"/>
    <mergeCell ref="A40:A45"/>
    <mergeCell ref="B40:B45"/>
    <mergeCell ref="C40:C45"/>
    <mergeCell ref="D40:D45"/>
    <mergeCell ref="F40:F41"/>
    <mergeCell ref="G40:G45"/>
    <mergeCell ref="H40:H45"/>
    <mergeCell ref="J40:J45"/>
    <mergeCell ref="BF35:BF39"/>
    <mergeCell ref="BG35:BG39"/>
    <mergeCell ref="BH35:BH39"/>
    <mergeCell ref="BI35:BI39"/>
    <mergeCell ref="BJ35:BJ39"/>
    <mergeCell ref="BK35:BK39"/>
    <mergeCell ref="AD35:AD39"/>
    <mergeCell ref="AE35:AE39"/>
    <mergeCell ref="AF35:AF39"/>
    <mergeCell ref="AH35:AH39"/>
    <mergeCell ref="AI35:AI39"/>
    <mergeCell ref="AJ35:AJ39"/>
    <mergeCell ref="X35:X39"/>
    <mergeCell ref="Y35:Y39"/>
    <mergeCell ref="Z35:Z39"/>
    <mergeCell ref="AA35:AA39"/>
    <mergeCell ref="AB35:AB39"/>
    <mergeCell ref="AC35:AC39"/>
    <mergeCell ref="R35:R39"/>
    <mergeCell ref="S35:S39"/>
    <mergeCell ref="T35:T39"/>
    <mergeCell ref="U35:U39"/>
    <mergeCell ref="V35:V39"/>
    <mergeCell ref="W35:W39"/>
    <mergeCell ref="L35:L39"/>
    <mergeCell ref="M35:M39"/>
    <mergeCell ref="N35:N39"/>
    <mergeCell ref="O35:O39"/>
    <mergeCell ref="P35:P39"/>
    <mergeCell ref="Q35:Q39"/>
    <mergeCell ref="BL31:BL34"/>
    <mergeCell ref="BM31:BM34"/>
    <mergeCell ref="A35:A39"/>
    <mergeCell ref="B35:B39"/>
    <mergeCell ref="C35:C39"/>
    <mergeCell ref="D35:D39"/>
    <mergeCell ref="G35:G39"/>
    <mergeCell ref="H35:H39"/>
    <mergeCell ref="J35:J39"/>
    <mergeCell ref="K35:K39"/>
    <mergeCell ref="BF31:BF34"/>
    <mergeCell ref="BG31:BG34"/>
    <mergeCell ref="BH31:BH34"/>
    <mergeCell ref="BI31:BI34"/>
    <mergeCell ref="BJ31:BJ34"/>
    <mergeCell ref="BK31:BK34"/>
    <mergeCell ref="AD31:AD34"/>
    <mergeCell ref="AE31:AE34"/>
    <mergeCell ref="AF31:AF34"/>
    <mergeCell ref="AH31:AH34"/>
    <mergeCell ref="AI31:AI34"/>
    <mergeCell ref="AJ31:AJ34"/>
    <mergeCell ref="X31:X34"/>
    <mergeCell ref="Y31:Y34"/>
    <mergeCell ref="Z31:Z34"/>
    <mergeCell ref="AA31:AA34"/>
    <mergeCell ref="AB31:AB34"/>
    <mergeCell ref="AC31:AC34"/>
    <mergeCell ref="R31:R34"/>
    <mergeCell ref="S31:S34"/>
    <mergeCell ref="T31:T34"/>
    <mergeCell ref="U31:U34"/>
    <mergeCell ref="V31:V34"/>
    <mergeCell ref="W31:W34"/>
    <mergeCell ref="L31:L34"/>
    <mergeCell ref="M31:M34"/>
    <mergeCell ref="N31:N34"/>
    <mergeCell ref="O31:O34"/>
    <mergeCell ref="P31:P34"/>
    <mergeCell ref="Q31:Q34"/>
    <mergeCell ref="BL25:BL30"/>
    <mergeCell ref="BM25:BM30"/>
    <mergeCell ref="A31:A34"/>
    <mergeCell ref="B31:B34"/>
    <mergeCell ref="C31:C34"/>
    <mergeCell ref="D31:D34"/>
    <mergeCell ref="G31:G34"/>
    <mergeCell ref="H31:H34"/>
    <mergeCell ref="J31:J34"/>
    <mergeCell ref="K31:K34"/>
    <mergeCell ref="BF25:BF30"/>
    <mergeCell ref="BG25:BG30"/>
    <mergeCell ref="BH25:BH30"/>
    <mergeCell ref="BI25:BI30"/>
    <mergeCell ref="BJ25:BJ30"/>
    <mergeCell ref="BK25:BK30"/>
    <mergeCell ref="AD25:AD30"/>
    <mergeCell ref="AE25:AE30"/>
    <mergeCell ref="AF25:AF30"/>
    <mergeCell ref="AH25:AH30"/>
    <mergeCell ref="AI25:AI30"/>
    <mergeCell ref="AJ25:AJ30"/>
    <mergeCell ref="X25:X30"/>
    <mergeCell ref="Y25:Y30"/>
    <mergeCell ref="Z25:Z30"/>
    <mergeCell ref="AA25:AA30"/>
    <mergeCell ref="AB25:AB30"/>
    <mergeCell ref="AC25:AC30"/>
    <mergeCell ref="R25:R30"/>
    <mergeCell ref="S25:S30"/>
    <mergeCell ref="T25:T30"/>
    <mergeCell ref="U25:U30"/>
    <mergeCell ref="V25:V30"/>
    <mergeCell ref="W25:W30"/>
    <mergeCell ref="L25:L30"/>
    <mergeCell ref="M25:M30"/>
    <mergeCell ref="N25:N30"/>
    <mergeCell ref="O25:O30"/>
    <mergeCell ref="P25:P30"/>
    <mergeCell ref="Q25:Q30"/>
    <mergeCell ref="BL22:BL24"/>
    <mergeCell ref="BM22:BM24"/>
    <mergeCell ref="A25:A30"/>
    <mergeCell ref="B25:B30"/>
    <mergeCell ref="C25:C30"/>
    <mergeCell ref="D25:D30"/>
    <mergeCell ref="G25:G30"/>
    <mergeCell ref="H25:H30"/>
    <mergeCell ref="J25:J30"/>
    <mergeCell ref="K25:K30"/>
    <mergeCell ref="BF22:BF24"/>
    <mergeCell ref="BG22:BG24"/>
    <mergeCell ref="BH22:BH24"/>
    <mergeCell ref="BI22:BI24"/>
    <mergeCell ref="BJ22:BJ24"/>
    <mergeCell ref="BK22:BK24"/>
    <mergeCell ref="AD22:AD24"/>
    <mergeCell ref="AE22:AE24"/>
    <mergeCell ref="AF22:AF24"/>
    <mergeCell ref="AH22:AH24"/>
    <mergeCell ref="AI22:AI24"/>
    <mergeCell ref="AJ22:AJ24"/>
    <mergeCell ref="X22:X24"/>
    <mergeCell ref="Y22:Y24"/>
    <mergeCell ref="Z22:Z24"/>
    <mergeCell ref="AA22:AA24"/>
    <mergeCell ref="AB22:AB24"/>
    <mergeCell ref="AC22:AC24"/>
    <mergeCell ref="R22:R24"/>
    <mergeCell ref="S22:S24"/>
    <mergeCell ref="T22:T24"/>
    <mergeCell ref="U22:U24"/>
    <mergeCell ref="V22:V24"/>
    <mergeCell ref="W22:W24"/>
    <mergeCell ref="L22:L24"/>
    <mergeCell ref="M22:M24"/>
    <mergeCell ref="N22:N24"/>
    <mergeCell ref="O22:O24"/>
    <mergeCell ref="P22:P24"/>
    <mergeCell ref="Q22:Q24"/>
    <mergeCell ref="F22:F24"/>
    <mergeCell ref="G22:G24"/>
    <mergeCell ref="H22:H24"/>
    <mergeCell ref="I22:I24"/>
    <mergeCell ref="J22:J24"/>
    <mergeCell ref="K22:K24"/>
    <mergeCell ref="BI18:BI21"/>
    <mergeCell ref="BJ18:BJ21"/>
    <mergeCell ref="BK18:BK21"/>
    <mergeCell ref="BL18:BL21"/>
    <mergeCell ref="BM18:BM21"/>
    <mergeCell ref="A22:A24"/>
    <mergeCell ref="B22:B24"/>
    <mergeCell ref="C22:C24"/>
    <mergeCell ref="D22:D24"/>
    <mergeCell ref="E22:E24"/>
    <mergeCell ref="AH18:AH21"/>
    <mergeCell ref="AI18:AI21"/>
    <mergeCell ref="AJ18:AJ21"/>
    <mergeCell ref="BF18:BF21"/>
    <mergeCell ref="BG18:BG21"/>
    <mergeCell ref="BH18:BH21"/>
    <mergeCell ref="AA18:AA21"/>
    <mergeCell ref="AB18:AB21"/>
    <mergeCell ref="AC18:AC21"/>
    <mergeCell ref="AD18:AD21"/>
    <mergeCell ref="AE18:AE21"/>
    <mergeCell ref="AF18:AF21"/>
    <mergeCell ref="U18:U21"/>
    <mergeCell ref="V18:V21"/>
    <mergeCell ref="W18:W21"/>
    <mergeCell ref="X18:X21"/>
    <mergeCell ref="Y18:Y21"/>
    <mergeCell ref="Z18:Z21"/>
    <mergeCell ref="O18:O21"/>
    <mergeCell ref="P18:P21"/>
    <mergeCell ref="Q18:Q21"/>
    <mergeCell ref="R18:R21"/>
    <mergeCell ref="S18:S21"/>
    <mergeCell ref="T18:T21"/>
    <mergeCell ref="H18:H21"/>
    <mergeCell ref="J18:J21"/>
    <mergeCell ref="K18:K21"/>
    <mergeCell ref="L18:L21"/>
    <mergeCell ref="M18:M21"/>
    <mergeCell ref="N18:N21"/>
    <mergeCell ref="BI15:BI17"/>
    <mergeCell ref="BJ15:BJ17"/>
    <mergeCell ref="BK15:BK17"/>
    <mergeCell ref="BL15:BL17"/>
    <mergeCell ref="BM15:BM17"/>
    <mergeCell ref="A18:A21"/>
    <mergeCell ref="B18:B21"/>
    <mergeCell ref="C18:C21"/>
    <mergeCell ref="D18:D21"/>
    <mergeCell ref="G18:G21"/>
    <mergeCell ref="AH15:AH17"/>
    <mergeCell ref="AI15:AI17"/>
    <mergeCell ref="AJ15:AJ17"/>
    <mergeCell ref="BF15:BF17"/>
    <mergeCell ref="BG15:BG17"/>
    <mergeCell ref="BH15:BH17"/>
    <mergeCell ref="AA15:AA17"/>
    <mergeCell ref="AB15:AB17"/>
    <mergeCell ref="AC15:AC17"/>
    <mergeCell ref="AD15:AD17"/>
    <mergeCell ref="AE15:AE17"/>
    <mergeCell ref="AF15:AF17"/>
    <mergeCell ref="U15:U17"/>
    <mergeCell ref="V15:V17"/>
    <mergeCell ref="W15:W17"/>
    <mergeCell ref="X15:X17"/>
    <mergeCell ref="Y15:Y17"/>
    <mergeCell ref="Z15:Z17"/>
    <mergeCell ref="O15:O17"/>
    <mergeCell ref="P15:P17"/>
    <mergeCell ref="Q15:Q17"/>
    <mergeCell ref="R15:R17"/>
    <mergeCell ref="S15:S17"/>
    <mergeCell ref="T15:T17"/>
    <mergeCell ref="H15:H17"/>
    <mergeCell ref="J15:J17"/>
    <mergeCell ref="K15:K17"/>
    <mergeCell ref="L15:L17"/>
    <mergeCell ref="M15:M17"/>
    <mergeCell ref="N15:N17"/>
    <mergeCell ref="BI12:BI14"/>
    <mergeCell ref="BJ12:BJ14"/>
    <mergeCell ref="BK12:BK14"/>
    <mergeCell ref="BL12:BL14"/>
    <mergeCell ref="BM12:BM14"/>
    <mergeCell ref="A15:A17"/>
    <mergeCell ref="B15:B17"/>
    <mergeCell ref="C15:C17"/>
    <mergeCell ref="D15:D17"/>
    <mergeCell ref="G15:G17"/>
    <mergeCell ref="AH12:AH14"/>
    <mergeCell ref="AI12:AI14"/>
    <mergeCell ref="AJ12:AJ14"/>
    <mergeCell ref="BF12:BF14"/>
    <mergeCell ref="BG12:BG14"/>
    <mergeCell ref="BH12:BH14"/>
    <mergeCell ref="AA12:AA14"/>
    <mergeCell ref="AB12:AB14"/>
    <mergeCell ref="AC12:AC14"/>
    <mergeCell ref="AD12:AD14"/>
    <mergeCell ref="AE12:AE14"/>
    <mergeCell ref="AF12:AF14"/>
    <mergeCell ref="U12:U14"/>
    <mergeCell ref="V12:V14"/>
    <mergeCell ref="W12:W14"/>
    <mergeCell ref="X12:X14"/>
    <mergeCell ref="Y12:Y14"/>
    <mergeCell ref="Z12:Z14"/>
    <mergeCell ref="O12:O14"/>
    <mergeCell ref="P12:P14"/>
    <mergeCell ref="Q12:Q14"/>
    <mergeCell ref="R12:R14"/>
    <mergeCell ref="S12:S14"/>
    <mergeCell ref="T12:T14"/>
    <mergeCell ref="H12:H14"/>
    <mergeCell ref="J12:J14"/>
    <mergeCell ref="K12:K14"/>
    <mergeCell ref="L12:L14"/>
    <mergeCell ref="M12:M14"/>
    <mergeCell ref="N12:N14"/>
    <mergeCell ref="BI9:BI11"/>
    <mergeCell ref="BJ9:BJ11"/>
    <mergeCell ref="BK9:BK11"/>
    <mergeCell ref="BL9:BL11"/>
    <mergeCell ref="BM9:BM11"/>
    <mergeCell ref="A12:A14"/>
    <mergeCell ref="B12:B14"/>
    <mergeCell ref="C12:C14"/>
    <mergeCell ref="D12:D14"/>
    <mergeCell ref="G12:G14"/>
    <mergeCell ref="AH9:AH11"/>
    <mergeCell ref="AI9:AI11"/>
    <mergeCell ref="AJ9:AJ11"/>
    <mergeCell ref="BF9:BF11"/>
    <mergeCell ref="BG9:BG11"/>
    <mergeCell ref="BH9:BH11"/>
    <mergeCell ref="AA9:AA11"/>
    <mergeCell ref="AB9:AB11"/>
    <mergeCell ref="AC9:AC11"/>
    <mergeCell ref="AD9:AD11"/>
    <mergeCell ref="AE9:AE11"/>
    <mergeCell ref="AF9:AF11"/>
    <mergeCell ref="U9:U11"/>
    <mergeCell ref="V9:V11"/>
    <mergeCell ref="W9:W11"/>
    <mergeCell ref="X9:X11"/>
    <mergeCell ref="Y9:Y11"/>
    <mergeCell ref="Z9:Z11"/>
    <mergeCell ref="O9:O11"/>
    <mergeCell ref="P9:P11"/>
    <mergeCell ref="Q9:Q11"/>
    <mergeCell ref="R9:R11"/>
    <mergeCell ref="S9:S11"/>
    <mergeCell ref="T9:T11"/>
    <mergeCell ref="H9:H11"/>
    <mergeCell ref="J9:J11"/>
    <mergeCell ref="K9:K11"/>
    <mergeCell ref="L9:L11"/>
    <mergeCell ref="M9:M11"/>
    <mergeCell ref="N9:N11"/>
    <mergeCell ref="BS7:BS8"/>
    <mergeCell ref="BT7:BT8"/>
    <mergeCell ref="BU7:BU8"/>
    <mergeCell ref="BV7:BV8"/>
    <mergeCell ref="BW7:BW8"/>
    <mergeCell ref="A9:A11"/>
    <mergeCell ref="B9:B11"/>
    <mergeCell ref="C9:C11"/>
    <mergeCell ref="D9:D11"/>
    <mergeCell ref="G9:G11"/>
    <mergeCell ref="BM7:BM8"/>
    <mergeCell ref="BN7:BN8"/>
    <mergeCell ref="BO7:BO8"/>
    <mergeCell ref="BP7:BP8"/>
    <mergeCell ref="BQ7:BQ8"/>
    <mergeCell ref="BR7:BR8"/>
    <mergeCell ref="AM7:AY7"/>
    <mergeCell ref="BA7:BG7"/>
    <mergeCell ref="BH7:BH8"/>
    <mergeCell ref="BI7:BI8"/>
    <mergeCell ref="BK7:BK8"/>
    <mergeCell ref="BL7:BL8"/>
    <mergeCell ref="AG7:AG8"/>
    <mergeCell ref="AH7:AH8"/>
    <mergeCell ref="AI7:AI8"/>
    <mergeCell ref="AJ7:AJ8"/>
    <mergeCell ref="AK7:AK8"/>
    <mergeCell ref="AL7:AL8"/>
    <mergeCell ref="H7:H8"/>
    <mergeCell ref="J7:J8"/>
    <mergeCell ref="K7:K8"/>
    <mergeCell ref="L7:L8"/>
    <mergeCell ref="M7:AE7"/>
    <mergeCell ref="AF7:AF8"/>
    <mergeCell ref="AK6:BB6"/>
    <mergeCell ref="BH6:BN6"/>
    <mergeCell ref="BP6:BW6"/>
    <mergeCell ref="A7:A8"/>
    <mergeCell ref="B7:B8"/>
    <mergeCell ref="C7:C8"/>
    <mergeCell ref="D7:D8"/>
    <mergeCell ref="E7:E8"/>
    <mergeCell ref="F7:F8"/>
    <mergeCell ref="G7:G8"/>
    <mergeCell ref="B1:D4"/>
    <mergeCell ref="E1:F2"/>
    <mergeCell ref="E3:F4"/>
    <mergeCell ref="G3:G4"/>
    <mergeCell ref="A6:J6"/>
    <mergeCell ref="K6:AJ6"/>
  </mergeCells>
  <conditionalFormatting sqref="BM70 BM74">
    <cfRule type="cellIs" dxfId="1980" priority="172" operator="equal">
      <formula>"Extremo"</formula>
    </cfRule>
  </conditionalFormatting>
  <conditionalFormatting sqref="BM70 BM74">
    <cfRule type="cellIs" dxfId="1979" priority="173" operator="equal">
      <formula>"Alto"</formula>
    </cfRule>
  </conditionalFormatting>
  <conditionalFormatting sqref="BM70 BM74">
    <cfRule type="cellIs" dxfId="1978" priority="174" operator="equal">
      <formula>"Moderado"</formula>
    </cfRule>
  </conditionalFormatting>
  <conditionalFormatting sqref="BM70 BM74">
    <cfRule type="cellIs" dxfId="1977" priority="175" operator="equal">
      <formula>"Bajo"</formula>
    </cfRule>
  </conditionalFormatting>
  <conditionalFormatting sqref="BI60 BI64 BI66 BI70 BI86 BI74">
    <cfRule type="cellIs" dxfId="1976" priority="176" operator="equal">
      <formula>"Catastrófico"</formula>
    </cfRule>
  </conditionalFormatting>
  <conditionalFormatting sqref="BI60 BI64 BI66 BI70 BI86 BI74">
    <cfRule type="cellIs" dxfId="1975" priority="177" operator="equal">
      <formula>"Mayor"</formula>
    </cfRule>
  </conditionalFormatting>
  <conditionalFormatting sqref="BI60 BI64 BI66 BI70 BI86 BI74">
    <cfRule type="cellIs" dxfId="1974" priority="178" operator="equal">
      <formula>"Moderado"</formula>
    </cfRule>
  </conditionalFormatting>
  <conditionalFormatting sqref="BI60 BI64 BI66 BI70 BI86 BI74">
    <cfRule type="cellIs" dxfId="1973" priority="179" operator="equal">
      <formula>"Menor"</formula>
    </cfRule>
  </conditionalFormatting>
  <conditionalFormatting sqref="BI60 BI64 BI66 BI70 BI86 BI74">
    <cfRule type="cellIs" dxfId="1972" priority="180" operator="equal">
      <formula>"Leve"</formula>
    </cfRule>
  </conditionalFormatting>
  <conditionalFormatting sqref="BM9:BM14 BM64:BM65 BM70:BM96 BM108:BM109">
    <cfRule type="cellIs" dxfId="1971" priority="181" operator="equal">
      <formula>"Extremo"</formula>
    </cfRule>
  </conditionalFormatting>
  <conditionalFormatting sqref="BM103 BM111:BM149 BM9:BM14 BM64:BM65 BM70:BM96 BM108:BM109">
    <cfRule type="cellIs" dxfId="1970" priority="182" operator="equal">
      <formula>"Extremo"</formula>
    </cfRule>
  </conditionalFormatting>
  <conditionalFormatting sqref="BM9:BM14 BM64:BM65 BM70:BM96 BM108:BM109">
    <cfRule type="cellIs" dxfId="1969" priority="183" operator="equal">
      <formula>"Alta"</formula>
    </cfRule>
  </conditionalFormatting>
  <conditionalFormatting sqref="BI86:BI91 BI12:BI24 K9:K14 BI60:BI77 K57:K77 BI108:BI109">
    <cfRule type="cellIs" dxfId="1968" priority="184" operator="equal">
      <formula>"Casi Seguro"</formula>
    </cfRule>
  </conditionalFormatting>
  <conditionalFormatting sqref="BI86:BI91 BI12:BI24 BI60:BI77 BI108:BI109">
    <cfRule type="cellIs" dxfId="1967" priority="185" operator="equal">
      <formula>"Probable"</formula>
    </cfRule>
  </conditionalFormatting>
  <conditionalFormatting sqref="BI86:BI91 BI12:BI24 K9:K14 BI60:BI77 K57:K77 BI108:BI109">
    <cfRule type="cellIs" dxfId="1966" priority="186" operator="equal">
      <formula>"Posible"</formula>
    </cfRule>
  </conditionalFormatting>
  <conditionalFormatting sqref="BI86:BI91 BI12:BI24 BI60:BI77 BI108:BI109">
    <cfRule type="cellIs" dxfId="1965" priority="187" operator="equal">
      <formula>"Improbable"</formula>
    </cfRule>
  </conditionalFormatting>
  <conditionalFormatting sqref="BI86:BI91 BI12:BI24 BI60:BI77 BI108:BI109">
    <cfRule type="cellIs" dxfId="1964" priority="188" operator="equal">
      <formula>"Rara vez"</formula>
    </cfRule>
  </conditionalFormatting>
  <conditionalFormatting sqref="AJ60">
    <cfRule type="cellIs" dxfId="1963" priority="189" operator="equal">
      <formula>"Extremo"</formula>
    </cfRule>
  </conditionalFormatting>
  <conditionalFormatting sqref="AJ60">
    <cfRule type="cellIs" dxfId="1962" priority="190" operator="equal">
      <formula>"Alto"</formula>
    </cfRule>
  </conditionalFormatting>
  <conditionalFormatting sqref="AJ60">
    <cfRule type="cellIs" dxfId="1961" priority="191" operator="equal">
      <formula>"Moderado"</formula>
    </cfRule>
  </conditionalFormatting>
  <conditionalFormatting sqref="AJ60">
    <cfRule type="cellIs" dxfId="1960" priority="192" operator="equal">
      <formula>"Bajo"</formula>
    </cfRule>
  </conditionalFormatting>
  <conditionalFormatting sqref="BH60">
    <cfRule type="cellIs" dxfId="1959" priority="193" operator="equal">
      <formula>"Muy Alta"</formula>
    </cfRule>
  </conditionalFormatting>
  <conditionalFormatting sqref="BH60">
    <cfRule type="cellIs" dxfId="1958" priority="194" operator="equal">
      <formula>"Alta"</formula>
    </cfRule>
  </conditionalFormatting>
  <conditionalFormatting sqref="BH60">
    <cfRule type="cellIs" dxfId="1957" priority="195" operator="equal">
      <formula>"Media"</formula>
    </cfRule>
  </conditionalFormatting>
  <conditionalFormatting sqref="BH60">
    <cfRule type="cellIs" dxfId="1956" priority="196" operator="equal">
      <formula>"Baja"</formula>
    </cfRule>
  </conditionalFormatting>
  <conditionalFormatting sqref="BH60">
    <cfRule type="cellIs" dxfId="1955" priority="197" operator="equal">
      <formula>"Muy Baja"</formula>
    </cfRule>
  </conditionalFormatting>
  <conditionalFormatting sqref="BK60">
    <cfRule type="cellIs" dxfId="1954" priority="198" operator="equal">
      <formula>"Catastrófico"</formula>
    </cfRule>
  </conditionalFormatting>
  <conditionalFormatting sqref="BK60">
    <cfRule type="cellIs" dxfId="1953" priority="199" operator="equal">
      <formula>"Mayor"</formula>
    </cfRule>
  </conditionalFormatting>
  <conditionalFormatting sqref="BK60">
    <cfRule type="cellIs" dxfId="1952" priority="200" operator="equal">
      <formula>"Moderado"</formula>
    </cfRule>
  </conditionalFormatting>
  <conditionalFormatting sqref="BK60">
    <cfRule type="cellIs" dxfId="1951" priority="201" operator="equal">
      <formula>"Menor"</formula>
    </cfRule>
  </conditionalFormatting>
  <conditionalFormatting sqref="BK60">
    <cfRule type="cellIs" dxfId="1950" priority="202" operator="equal">
      <formula>"Leve"</formula>
    </cfRule>
  </conditionalFormatting>
  <conditionalFormatting sqref="BM60">
    <cfRule type="cellIs" dxfId="1949" priority="203" operator="equal">
      <formula>"Extremo"</formula>
    </cfRule>
  </conditionalFormatting>
  <conditionalFormatting sqref="BM60">
    <cfRule type="cellIs" dxfId="1948" priority="204" operator="equal">
      <formula>"Alto"</formula>
    </cfRule>
  </conditionalFormatting>
  <conditionalFormatting sqref="BM60">
    <cfRule type="cellIs" dxfId="1947" priority="205" operator="equal">
      <formula>"Moderado"</formula>
    </cfRule>
  </conditionalFormatting>
  <conditionalFormatting sqref="BM60">
    <cfRule type="cellIs" dxfId="1946" priority="206" operator="equal">
      <formula>"Bajo"</formula>
    </cfRule>
  </conditionalFormatting>
  <conditionalFormatting sqref="AG9:AG14 AG60:AG77 AG104:AG110">
    <cfRule type="containsText" dxfId="1945" priority="207" operator="containsText" text="❌">
      <formula>NOT(ISERROR(SEARCH(("❌"),(AG9))))</formula>
    </cfRule>
  </conditionalFormatting>
  <conditionalFormatting sqref="AH60">
    <cfRule type="cellIs" dxfId="1944" priority="208" operator="equal">
      <formula>"Catastrófico"</formula>
    </cfRule>
  </conditionalFormatting>
  <conditionalFormatting sqref="AH60">
    <cfRule type="cellIs" dxfId="1943" priority="209" operator="equal">
      <formula>"Mayor"</formula>
    </cfRule>
  </conditionalFormatting>
  <conditionalFormatting sqref="AH60">
    <cfRule type="cellIs" dxfId="1942" priority="210" operator="equal">
      <formula>"Moderado"</formula>
    </cfRule>
  </conditionalFormatting>
  <conditionalFormatting sqref="AH60">
    <cfRule type="cellIs" dxfId="1941" priority="211" operator="equal">
      <formula>"Menor"</formula>
    </cfRule>
  </conditionalFormatting>
  <conditionalFormatting sqref="AH60">
    <cfRule type="cellIs" dxfId="1940" priority="212" operator="equal">
      <formula>"Leve"</formula>
    </cfRule>
  </conditionalFormatting>
  <conditionalFormatting sqref="K60 K57">
    <cfRule type="cellIs" dxfId="1939" priority="213" operator="equal">
      <formula>"Muy Alta"</formula>
    </cfRule>
  </conditionalFormatting>
  <conditionalFormatting sqref="K60 K57">
    <cfRule type="cellIs" dxfId="1938" priority="214" operator="equal">
      <formula>"Alta"</formula>
    </cfRule>
  </conditionalFormatting>
  <conditionalFormatting sqref="K60 K57">
    <cfRule type="cellIs" dxfId="1937" priority="215" operator="equal">
      <formula>"Media"</formula>
    </cfRule>
  </conditionalFormatting>
  <conditionalFormatting sqref="K60 K57">
    <cfRule type="cellIs" dxfId="1936" priority="216" operator="equal">
      <formula>"Baja"</formula>
    </cfRule>
  </conditionalFormatting>
  <conditionalFormatting sqref="K60 K57">
    <cfRule type="cellIs" dxfId="1935" priority="217" operator="equal">
      <formula>"Muy Baja"</formula>
    </cfRule>
  </conditionalFormatting>
  <conditionalFormatting sqref="BI60 BI64 BI66 BI70 BI86 BI74">
    <cfRule type="cellIs" dxfId="1934" priority="218" operator="equal">
      <formula>"Catastrófico"</formula>
    </cfRule>
  </conditionalFormatting>
  <conditionalFormatting sqref="BI60 BI64 BI66 BI70 BI86 BI74">
    <cfRule type="cellIs" dxfId="1933" priority="219" operator="equal">
      <formula>"Mayor"</formula>
    </cfRule>
  </conditionalFormatting>
  <conditionalFormatting sqref="BI60 BI64 BI66 BI70 BI86 BI74">
    <cfRule type="cellIs" dxfId="1932" priority="220" operator="equal">
      <formula>"Moderado"</formula>
    </cfRule>
  </conditionalFormatting>
  <conditionalFormatting sqref="BI60 BI64 BI66 BI70 BI86 BI74">
    <cfRule type="cellIs" dxfId="1931" priority="221" operator="equal">
      <formula>"Menor"</formula>
    </cfRule>
  </conditionalFormatting>
  <conditionalFormatting sqref="BI60 BI64 BI66 BI70 BI86 BI74">
    <cfRule type="cellIs" dxfId="1930" priority="222" operator="equal">
      <formula>"Leve"</formula>
    </cfRule>
  </conditionalFormatting>
  <conditionalFormatting sqref="BM60:BM63">
    <cfRule type="cellIs" dxfId="1929" priority="223" operator="equal">
      <formula>"Extremo"</formula>
    </cfRule>
  </conditionalFormatting>
  <conditionalFormatting sqref="BM60:BM63">
    <cfRule type="cellIs" dxfId="1928" priority="224" operator="equal">
      <formula>"Extremo"</formula>
    </cfRule>
  </conditionalFormatting>
  <conditionalFormatting sqref="BM60:BM63">
    <cfRule type="cellIs" dxfId="1927" priority="225" operator="equal">
      <formula>"Alta"</formula>
    </cfRule>
  </conditionalFormatting>
  <conditionalFormatting sqref="K9:K14 K57:K77">
    <cfRule type="cellIs" dxfId="1926" priority="226" operator="equal">
      <formula>"Probable"</formula>
    </cfRule>
  </conditionalFormatting>
  <conditionalFormatting sqref="K9:K14 K57:K77">
    <cfRule type="cellIs" dxfId="1925" priority="227" operator="equal">
      <formula>"Rara vez"</formula>
    </cfRule>
  </conditionalFormatting>
  <conditionalFormatting sqref="K9:K14 K57:K77">
    <cfRule type="cellIs" dxfId="1924" priority="228" operator="equal">
      <formula>"Improbable"</formula>
    </cfRule>
  </conditionalFormatting>
  <conditionalFormatting sqref="K9:K14 K57:K77">
    <cfRule type="cellIs" dxfId="1923" priority="229" operator="equal">
      <formula>"Rara vez"</formula>
    </cfRule>
  </conditionalFormatting>
  <conditionalFormatting sqref="BI86:BI91">
    <cfRule type="cellIs" dxfId="1922" priority="230" operator="equal">
      <formula>"Casi Seguro"</formula>
    </cfRule>
  </conditionalFormatting>
  <conditionalFormatting sqref="BI86:BI91">
    <cfRule type="cellIs" dxfId="1921" priority="231" operator="equal">
      <formula>"Probable"</formula>
    </cfRule>
  </conditionalFormatting>
  <conditionalFormatting sqref="BI86:BI91">
    <cfRule type="cellIs" dxfId="1920" priority="232" operator="equal">
      <formula>"Posible"</formula>
    </cfRule>
  </conditionalFormatting>
  <conditionalFormatting sqref="BI86:BI91">
    <cfRule type="cellIs" dxfId="1919" priority="233" operator="equal">
      <formula>"Improbable"</formula>
    </cfRule>
  </conditionalFormatting>
  <conditionalFormatting sqref="BI86:BI91">
    <cfRule type="cellIs" dxfId="1918" priority="234" operator="equal">
      <formula>"Rara vez"</formula>
    </cfRule>
  </conditionalFormatting>
  <conditionalFormatting sqref="AJ9:AJ14 AJ60:AJ77">
    <cfRule type="cellIs" dxfId="1917" priority="235" operator="equal">
      <formula>"Moderada"</formula>
    </cfRule>
  </conditionalFormatting>
  <conditionalFormatting sqref="AJ9:AJ14 AJ60:AJ77">
    <cfRule type="cellIs" dxfId="1916" priority="236" operator="equal">
      <formula>"Alta"</formula>
    </cfRule>
  </conditionalFormatting>
  <conditionalFormatting sqref="AJ9:AJ14 AJ60:AJ77">
    <cfRule type="cellIs" dxfId="1915" priority="237" operator="equal">
      <formula>"Extrema"</formula>
    </cfRule>
  </conditionalFormatting>
  <conditionalFormatting sqref="AJ64 AJ66 AJ70 AJ74 AJ86">
    <cfRule type="cellIs" dxfId="1914" priority="238" operator="equal">
      <formula>"Extremo"</formula>
    </cfRule>
  </conditionalFormatting>
  <conditionalFormatting sqref="AJ64 AJ66 AJ70 AJ74 AJ86">
    <cfRule type="cellIs" dxfId="1913" priority="239" operator="equal">
      <formula>"Alto"</formula>
    </cfRule>
  </conditionalFormatting>
  <conditionalFormatting sqref="AJ64 AJ66 AJ70 AJ74 AJ86">
    <cfRule type="cellIs" dxfId="1912" priority="240" operator="equal">
      <formula>"Moderado"</formula>
    </cfRule>
  </conditionalFormatting>
  <conditionalFormatting sqref="AJ64 AJ66 AJ70 AJ74 AJ86">
    <cfRule type="cellIs" dxfId="1911" priority="241" operator="equal">
      <formula>"Bajo"</formula>
    </cfRule>
  </conditionalFormatting>
  <conditionalFormatting sqref="BH64 BH86 BH66 BH70 BH74">
    <cfRule type="cellIs" dxfId="1910" priority="242" operator="equal">
      <formula>"Muy Alta"</formula>
    </cfRule>
  </conditionalFormatting>
  <conditionalFormatting sqref="BH64 BH86 BH66 BH70 BH74">
    <cfRule type="cellIs" dxfId="1909" priority="243" operator="equal">
      <formula>"Alta"</formula>
    </cfRule>
  </conditionalFormatting>
  <conditionalFormatting sqref="BH64 BH86 BH66 BH70 BH74">
    <cfRule type="cellIs" dxfId="1908" priority="244" operator="equal">
      <formula>"Media"</formula>
    </cfRule>
  </conditionalFormatting>
  <conditionalFormatting sqref="BH64 BH86 BH66 BH70 BH74">
    <cfRule type="cellIs" dxfId="1907" priority="245" operator="equal">
      <formula>"Baja"</formula>
    </cfRule>
  </conditionalFormatting>
  <conditionalFormatting sqref="BH64 BH86 BH66 BH70 BH74">
    <cfRule type="cellIs" dxfId="1906" priority="246" operator="equal">
      <formula>"Muy Baja"</formula>
    </cfRule>
  </conditionalFormatting>
  <conditionalFormatting sqref="BK64 BK66 BK70 BK86 BK74">
    <cfRule type="cellIs" dxfId="1905" priority="247" operator="equal">
      <formula>"Catastrófico"</formula>
    </cfRule>
  </conditionalFormatting>
  <conditionalFormatting sqref="BK64 BK66 BK70 BK86 BK74">
    <cfRule type="cellIs" dxfId="1904" priority="248" operator="equal">
      <formula>"Mayor"</formula>
    </cfRule>
  </conditionalFormatting>
  <conditionalFormatting sqref="BK64 BK66 BK70 BK86 BK74">
    <cfRule type="cellIs" dxfId="1903" priority="249" operator="equal">
      <formula>"Moderado"</formula>
    </cfRule>
  </conditionalFormatting>
  <conditionalFormatting sqref="BK64 BK66 BK70 BK86 BK74">
    <cfRule type="cellIs" dxfId="1902" priority="250" operator="equal">
      <formula>"Menor"</formula>
    </cfRule>
  </conditionalFormatting>
  <conditionalFormatting sqref="BK64 BK66 BK70 BK86 BK74">
    <cfRule type="cellIs" dxfId="1901" priority="251" operator="equal">
      <formula>"Leve"</formula>
    </cfRule>
  </conditionalFormatting>
  <conditionalFormatting sqref="BM64 BM70 BM74">
    <cfRule type="cellIs" dxfId="1900" priority="252" operator="equal">
      <formula>"Extremo"</formula>
    </cfRule>
  </conditionalFormatting>
  <conditionalFormatting sqref="BM64 BM70 BM74">
    <cfRule type="cellIs" dxfId="1899" priority="253" operator="equal">
      <formula>"Alto"</formula>
    </cfRule>
  </conditionalFormatting>
  <conditionalFormatting sqref="BM64 BM70 BM74">
    <cfRule type="cellIs" dxfId="1898" priority="254" operator="equal">
      <formula>"Moderado"</formula>
    </cfRule>
  </conditionalFormatting>
  <conditionalFormatting sqref="BM64 BM70 BM74">
    <cfRule type="cellIs" dxfId="1897" priority="255" operator="equal">
      <formula>"Bajo"</formula>
    </cfRule>
  </conditionalFormatting>
  <conditionalFormatting sqref="AG86:AG91">
    <cfRule type="containsText" dxfId="1896" priority="256" operator="containsText" text="❌">
      <formula>NOT(ISERROR(SEARCH(("❌"),(AG86))))</formula>
    </cfRule>
  </conditionalFormatting>
  <conditionalFormatting sqref="AH64 AH66 AH70 AH74 AH86 AH103">
    <cfRule type="cellIs" dxfId="1895" priority="257" operator="equal">
      <formula>"Catastrófico"</formula>
    </cfRule>
  </conditionalFormatting>
  <conditionalFormatting sqref="AH64 AH66 AH70 AH74 AH86 AH103">
    <cfRule type="cellIs" dxfId="1894" priority="258" operator="equal">
      <formula>"Mayor"</formula>
    </cfRule>
  </conditionalFormatting>
  <conditionalFormatting sqref="AH64 AH66 AH70 AH74 AH86 AH103">
    <cfRule type="cellIs" dxfId="1893" priority="259" operator="equal">
      <formula>"Moderado"</formula>
    </cfRule>
  </conditionalFormatting>
  <conditionalFormatting sqref="AH64 AH66 AH70 AH74 AH86 AH103">
    <cfRule type="cellIs" dxfId="1892" priority="260" operator="equal">
      <formula>"Menor"</formula>
    </cfRule>
  </conditionalFormatting>
  <conditionalFormatting sqref="AH64 AH66 AH70 AH74 AH86 AH103">
    <cfRule type="cellIs" dxfId="1891" priority="261" operator="equal">
      <formula>"Leve"</formula>
    </cfRule>
  </conditionalFormatting>
  <conditionalFormatting sqref="K64 K70 K74 K86 K66">
    <cfRule type="cellIs" dxfId="1890" priority="262" operator="equal">
      <formula>"Muy Alta"</formula>
    </cfRule>
  </conditionalFormatting>
  <conditionalFormatting sqref="K64 K70 K74 K86 K66">
    <cfRule type="cellIs" dxfId="1889" priority="263" operator="equal">
      <formula>"Alta"</formula>
    </cfRule>
  </conditionalFormatting>
  <conditionalFormatting sqref="K64 K70 K74 K86 K66">
    <cfRule type="cellIs" dxfId="1888" priority="264" operator="equal">
      <formula>"Media"</formula>
    </cfRule>
  </conditionalFormatting>
  <conditionalFormatting sqref="K64 K70 K74 K86 K66">
    <cfRule type="cellIs" dxfId="1887" priority="265" operator="equal">
      <formula>"Baja"</formula>
    </cfRule>
  </conditionalFormatting>
  <conditionalFormatting sqref="K64 K70 K74 K86 K66">
    <cfRule type="cellIs" dxfId="1886" priority="266" operator="equal">
      <formula>"Muy Baja"</formula>
    </cfRule>
  </conditionalFormatting>
  <conditionalFormatting sqref="BI64 BI66 BI70 BI86 BI74">
    <cfRule type="cellIs" dxfId="1885" priority="267" operator="equal">
      <formula>"Catastrófico"</formula>
    </cfRule>
  </conditionalFormatting>
  <conditionalFormatting sqref="BI64 BI66 BI70 BI86 BI74">
    <cfRule type="cellIs" dxfId="1884" priority="268" operator="equal">
      <formula>"Mayor"</formula>
    </cfRule>
  </conditionalFormatting>
  <conditionalFormatting sqref="BI64 BI66 BI70 BI86 BI74">
    <cfRule type="cellIs" dxfId="1883" priority="269" operator="equal">
      <formula>"Moderado"</formula>
    </cfRule>
  </conditionalFormatting>
  <conditionalFormatting sqref="BI64 BI66 BI70 BI86 BI74">
    <cfRule type="cellIs" dxfId="1882" priority="270" operator="equal">
      <formula>"Menor"</formula>
    </cfRule>
  </conditionalFormatting>
  <conditionalFormatting sqref="BI64 BI66 BI70 BI86 BI74">
    <cfRule type="cellIs" dxfId="1881" priority="271" operator="equal">
      <formula>"Leve"</formula>
    </cfRule>
  </conditionalFormatting>
  <conditionalFormatting sqref="K86:K91">
    <cfRule type="cellIs" dxfId="1880" priority="272" operator="equal">
      <formula>"Casi Seguro"</formula>
    </cfRule>
  </conditionalFormatting>
  <conditionalFormatting sqref="K86:K91">
    <cfRule type="cellIs" dxfId="1879" priority="273" operator="equal">
      <formula>"Probable"</formula>
    </cfRule>
  </conditionalFormatting>
  <conditionalFormatting sqref="K86:K91">
    <cfRule type="cellIs" dxfId="1878" priority="274" operator="equal">
      <formula>"Posible"</formula>
    </cfRule>
  </conditionalFormatting>
  <conditionalFormatting sqref="K86:K91">
    <cfRule type="cellIs" dxfId="1877" priority="275" operator="equal">
      <formula>"Rara vez"</formula>
    </cfRule>
  </conditionalFormatting>
  <conditionalFormatting sqref="K86:K91">
    <cfRule type="cellIs" dxfId="1876" priority="276" operator="equal">
      <formula>"Improbable"</formula>
    </cfRule>
  </conditionalFormatting>
  <conditionalFormatting sqref="K86:K91">
    <cfRule type="cellIs" dxfId="1875" priority="277" operator="equal">
      <formula>"Rara vez"</formula>
    </cfRule>
  </conditionalFormatting>
  <conditionalFormatting sqref="BI86:BI91">
    <cfRule type="cellIs" dxfId="1874" priority="278" operator="equal">
      <formula>"Casi Seguro"</formula>
    </cfRule>
  </conditionalFormatting>
  <conditionalFormatting sqref="BI86:BI91">
    <cfRule type="cellIs" dxfId="1873" priority="279" operator="equal">
      <formula>"Probable"</formula>
    </cfRule>
  </conditionalFormatting>
  <conditionalFormatting sqref="BI86:BI91">
    <cfRule type="cellIs" dxfId="1872" priority="280" operator="equal">
      <formula>"Posible"</formula>
    </cfRule>
  </conditionalFormatting>
  <conditionalFormatting sqref="BI86:BI91">
    <cfRule type="cellIs" dxfId="1871" priority="281" operator="equal">
      <formula>"Improbable"</formula>
    </cfRule>
  </conditionalFormatting>
  <conditionalFormatting sqref="BI86:BI91">
    <cfRule type="cellIs" dxfId="1870" priority="282" operator="equal">
      <formula>"Rara vez"</formula>
    </cfRule>
  </conditionalFormatting>
  <conditionalFormatting sqref="AJ86:AJ91">
    <cfRule type="cellIs" dxfId="1869" priority="283" operator="equal">
      <formula>"Moderada"</formula>
    </cfRule>
  </conditionalFormatting>
  <conditionalFormatting sqref="AJ86:AJ91">
    <cfRule type="cellIs" dxfId="1868" priority="284" operator="equal">
      <formula>"Alta"</formula>
    </cfRule>
  </conditionalFormatting>
  <conditionalFormatting sqref="AJ86:AJ91">
    <cfRule type="cellIs" dxfId="1867" priority="285" operator="equal">
      <formula>"Extrema"</formula>
    </cfRule>
  </conditionalFormatting>
  <conditionalFormatting sqref="AJ66 AJ70 AJ74 AJ86">
    <cfRule type="cellIs" dxfId="1866" priority="286" operator="equal">
      <formula>"Extremo"</formula>
    </cfRule>
  </conditionalFormatting>
  <conditionalFormatting sqref="AJ66 AJ70 AJ74 AJ86">
    <cfRule type="cellIs" dxfId="1865" priority="287" operator="equal">
      <formula>"Alto"</formula>
    </cfRule>
  </conditionalFormatting>
  <conditionalFormatting sqref="AJ66 AJ70 AJ74 AJ86">
    <cfRule type="cellIs" dxfId="1864" priority="288" operator="equal">
      <formula>"Moderado"</formula>
    </cfRule>
  </conditionalFormatting>
  <conditionalFormatting sqref="AJ66 AJ70 AJ74 AJ86">
    <cfRule type="cellIs" dxfId="1863" priority="289" operator="equal">
      <formula>"Bajo"</formula>
    </cfRule>
  </conditionalFormatting>
  <conditionalFormatting sqref="BH86">
    <cfRule type="cellIs" dxfId="1862" priority="290" operator="equal">
      <formula>"Muy Alta"</formula>
    </cfRule>
  </conditionalFormatting>
  <conditionalFormatting sqref="BH86">
    <cfRule type="cellIs" dxfId="1861" priority="291" operator="equal">
      <formula>"Alta"</formula>
    </cfRule>
  </conditionalFormatting>
  <conditionalFormatting sqref="BH86">
    <cfRule type="cellIs" dxfId="1860" priority="292" operator="equal">
      <formula>"Media"</formula>
    </cfRule>
  </conditionalFormatting>
  <conditionalFormatting sqref="BH86">
    <cfRule type="cellIs" dxfId="1859" priority="293" operator="equal">
      <formula>"Baja"</formula>
    </cfRule>
  </conditionalFormatting>
  <conditionalFormatting sqref="BH86">
    <cfRule type="cellIs" dxfId="1858" priority="294" operator="equal">
      <formula>"Muy Baja"</formula>
    </cfRule>
  </conditionalFormatting>
  <conditionalFormatting sqref="BK66 BK70 BK86 BK74">
    <cfRule type="cellIs" dxfId="1857" priority="295" operator="equal">
      <formula>"Catastrófico"</formula>
    </cfRule>
  </conditionalFormatting>
  <conditionalFormatting sqref="BK66 BK70 BK86 BK74">
    <cfRule type="cellIs" dxfId="1856" priority="296" operator="equal">
      <formula>"Mayor"</formula>
    </cfRule>
  </conditionalFormatting>
  <conditionalFormatting sqref="BK66 BK70 BK86 BK74">
    <cfRule type="cellIs" dxfId="1855" priority="297" operator="equal">
      <formula>"Moderado"</formula>
    </cfRule>
  </conditionalFormatting>
  <conditionalFormatting sqref="BK66 BK70 BK86 BK74">
    <cfRule type="cellIs" dxfId="1854" priority="298" operator="equal">
      <formula>"Menor"</formula>
    </cfRule>
  </conditionalFormatting>
  <conditionalFormatting sqref="BK66 BK70 BK86 BK74">
    <cfRule type="cellIs" dxfId="1853" priority="299" operator="equal">
      <formula>"Leve"</formula>
    </cfRule>
  </conditionalFormatting>
  <conditionalFormatting sqref="BM70 BM74">
    <cfRule type="cellIs" dxfId="1852" priority="300" operator="equal">
      <formula>"Extremo"</formula>
    </cfRule>
  </conditionalFormatting>
  <conditionalFormatting sqref="BM70 BM74">
    <cfRule type="cellIs" dxfId="1851" priority="301" operator="equal">
      <formula>"Alto"</formula>
    </cfRule>
  </conditionalFormatting>
  <conditionalFormatting sqref="BM70 BM74">
    <cfRule type="cellIs" dxfId="1850" priority="302" operator="equal">
      <formula>"Moderado"</formula>
    </cfRule>
  </conditionalFormatting>
  <conditionalFormatting sqref="BM70 BM74">
    <cfRule type="cellIs" dxfId="1849" priority="303" operator="equal">
      <formula>"Bajo"</formula>
    </cfRule>
  </conditionalFormatting>
  <conditionalFormatting sqref="AG86:AG91">
    <cfRule type="containsText" dxfId="1848" priority="304" operator="containsText" text="❌">
      <formula>NOT(ISERROR(SEARCH(("❌"),(AG86))))</formula>
    </cfRule>
  </conditionalFormatting>
  <conditionalFormatting sqref="AH66 AH70 AH74 AH86 AH103">
    <cfRule type="cellIs" dxfId="1847" priority="305" operator="equal">
      <formula>"Catastrófico"</formula>
    </cfRule>
  </conditionalFormatting>
  <conditionalFormatting sqref="AH66 AH70 AH74 AH86 AH103">
    <cfRule type="cellIs" dxfId="1846" priority="306" operator="equal">
      <formula>"Mayor"</formula>
    </cfRule>
  </conditionalFormatting>
  <conditionalFormatting sqref="AH66 AH70 AH74 AH86 AH103">
    <cfRule type="cellIs" dxfId="1845" priority="307" operator="equal">
      <formula>"Moderado"</formula>
    </cfRule>
  </conditionalFormatting>
  <conditionalFormatting sqref="AH66 AH70 AH74 AH86 AH103">
    <cfRule type="cellIs" dxfId="1844" priority="308" operator="equal">
      <formula>"Menor"</formula>
    </cfRule>
  </conditionalFormatting>
  <conditionalFormatting sqref="AH66 AH70 AH74 AH86 AH103">
    <cfRule type="cellIs" dxfId="1843" priority="309" operator="equal">
      <formula>"Leve"</formula>
    </cfRule>
  </conditionalFormatting>
  <conditionalFormatting sqref="K66 K70 K74 K86">
    <cfRule type="cellIs" dxfId="1842" priority="310" operator="equal">
      <formula>"Muy Alta"</formula>
    </cfRule>
  </conditionalFormatting>
  <conditionalFormatting sqref="K66 K70 K74 K86">
    <cfRule type="cellIs" dxfId="1841" priority="311" operator="equal">
      <formula>"Alta"</formula>
    </cfRule>
  </conditionalFormatting>
  <conditionalFormatting sqref="K66 K70 K74 K86">
    <cfRule type="cellIs" dxfId="1840" priority="312" operator="equal">
      <formula>"Media"</formula>
    </cfRule>
  </conditionalFormatting>
  <conditionalFormatting sqref="K66 K70 K74 K86">
    <cfRule type="cellIs" dxfId="1839" priority="313" operator="equal">
      <formula>"Baja"</formula>
    </cfRule>
  </conditionalFormatting>
  <conditionalFormatting sqref="K66 K70 K74 K86">
    <cfRule type="cellIs" dxfId="1838" priority="314" operator="equal">
      <formula>"Muy Baja"</formula>
    </cfRule>
  </conditionalFormatting>
  <conditionalFormatting sqref="BI66 BI70 BI86 BI74">
    <cfRule type="cellIs" dxfId="1837" priority="315" operator="equal">
      <formula>"Catastrófico"</formula>
    </cfRule>
  </conditionalFormatting>
  <conditionalFormatting sqref="BI66 BI70 BI86 BI74">
    <cfRule type="cellIs" dxfId="1836" priority="316" operator="equal">
      <formula>"Mayor"</formula>
    </cfRule>
  </conditionalFormatting>
  <conditionalFormatting sqref="BI66 BI70 BI86 BI74">
    <cfRule type="cellIs" dxfId="1835" priority="317" operator="equal">
      <formula>"Moderado"</formula>
    </cfRule>
  </conditionalFormatting>
  <conditionalFormatting sqref="BI66 BI70 BI86 BI74">
    <cfRule type="cellIs" dxfId="1834" priority="318" operator="equal">
      <formula>"Menor"</formula>
    </cfRule>
  </conditionalFormatting>
  <conditionalFormatting sqref="BI66 BI70 BI86 BI74">
    <cfRule type="cellIs" dxfId="1833" priority="319" operator="equal">
      <formula>"Leve"</formula>
    </cfRule>
  </conditionalFormatting>
  <conditionalFormatting sqref="K86:K91">
    <cfRule type="cellIs" dxfId="1832" priority="320" operator="equal">
      <formula>"Casi Seguro"</formula>
    </cfRule>
  </conditionalFormatting>
  <conditionalFormatting sqref="K86:K91">
    <cfRule type="cellIs" dxfId="1831" priority="321" operator="equal">
      <formula>"Probable"</formula>
    </cfRule>
  </conditionalFormatting>
  <conditionalFormatting sqref="K86:K91">
    <cfRule type="cellIs" dxfId="1830" priority="322" operator="equal">
      <formula>"Posible"</formula>
    </cfRule>
  </conditionalFormatting>
  <conditionalFormatting sqref="K86:K91">
    <cfRule type="cellIs" dxfId="1829" priority="323" operator="equal">
      <formula>"Rara vez"</formula>
    </cfRule>
  </conditionalFormatting>
  <conditionalFormatting sqref="K86:K91">
    <cfRule type="cellIs" dxfId="1828" priority="324" operator="equal">
      <formula>"Improbable"</formula>
    </cfRule>
  </conditionalFormatting>
  <conditionalFormatting sqref="K86:K91">
    <cfRule type="cellIs" dxfId="1827" priority="325" operator="equal">
      <formula>"Rara vez"</formula>
    </cfRule>
  </conditionalFormatting>
  <conditionalFormatting sqref="BI86:BI91">
    <cfRule type="cellIs" dxfId="1826" priority="326" operator="equal">
      <formula>"Casi Seguro"</formula>
    </cfRule>
  </conditionalFormatting>
  <conditionalFormatting sqref="BI86:BI91">
    <cfRule type="cellIs" dxfId="1825" priority="327" operator="equal">
      <formula>"Probable"</formula>
    </cfRule>
  </conditionalFormatting>
  <conditionalFormatting sqref="BI86:BI91">
    <cfRule type="cellIs" dxfId="1824" priority="328" operator="equal">
      <formula>"Posible"</formula>
    </cfRule>
  </conditionalFormatting>
  <conditionalFormatting sqref="BI86:BI91">
    <cfRule type="cellIs" dxfId="1823" priority="329" operator="equal">
      <formula>"Improbable"</formula>
    </cfRule>
  </conditionalFormatting>
  <conditionalFormatting sqref="BI86:BI91">
    <cfRule type="cellIs" dxfId="1822" priority="330" operator="equal">
      <formula>"Rara vez"</formula>
    </cfRule>
  </conditionalFormatting>
  <conditionalFormatting sqref="AJ86:AJ91">
    <cfRule type="cellIs" dxfId="1821" priority="331" operator="equal">
      <formula>"Moderada"</formula>
    </cfRule>
  </conditionalFormatting>
  <conditionalFormatting sqref="AJ86:AJ91">
    <cfRule type="cellIs" dxfId="1820" priority="332" operator="equal">
      <formula>"Alta"</formula>
    </cfRule>
  </conditionalFormatting>
  <conditionalFormatting sqref="AJ86:AJ91">
    <cfRule type="cellIs" dxfId="1819" priority="333" operator="equal">
      <formula>"Extrema"</formula>
    </cfRule>
  </conditionalFormatting>
  <conditionalFormatting sqref="AJ70">
    <cfRule type="cellIs" dxfId="1818" priority="334" operator="equal">
      <formula>"Extremo"</formula>
    </cfRule>
  </conditionalFormatting>
  <conditionalFormatting sqref="AJ70">
    <cfRule type="cellIs" dxfId="1817" priority="335" operator="equal">
      <formula>"Alto"</formula>
    </cfRule>
  </conditionalFormatting>
  <conditionalFormatting sqref="AJ70">
    <cfRule type="cellIs" dxfId="1816" priority="336" operator="equal">
      <formula>"Moderado"</formula>
    </cfRule>
  </conditionalFormatting>
  <conditionalFormatting sqref="AJ70">
    <cfRule type="cellIs" dxfId="1815" priority="337" operator="equal">
      <formula>"Bajo"</formula>
    </cfRule>
  </conditionalFormatting>
  <conditionalFormatting sqref="BH86">
    <cfRule type="cellIs" dxfId="1814" priority="338" operator="equal">
      <formula>"Muy Alta"</formula>
    </cfRule>
  </conditionalFormatting>
  <conditionalFormatting sqref="BH86">
    <cfRule type="cellIs" dxfId="1813" priority="339" operator="equal">
      <formula>"Alta"</formula>
    </cfRule>
  </conditionalFormatting>
  <conditionalFormatting sqref="BH86">
    <cfRule type="cellIs" dxfId="1812" priority="340" operator="equal">
      <formula>"Media"</formula>
    </cfRule>
  </conditionalFormatting>
  <conditionalFormatting sqref="BH86">
    <cfRule type="cellIs" dxfId="1811" priority="341" operator="equal">
      <formula>"Baja"</formula>
    </cfRule>
  </conditionalFormatting>
  <conditionalFormatting sqref="BH86">
    <cfRule type="cellIs" dxfId="1810" priority="342" operator="equal">
      <formula>"Muy Baja"</formula>
    </cfRule>
  </conditionalFormatting>
  <conditionalFormatting sqref="BK66 BK70 BK86 BK74">
    <cfRule type="cellIs" dxfId="1809" priority="343" operator="equal">
      <formula>"Catastrófico"</formula>
    </cfRule>
  </conditionalFormatting>
  <conditionalFormatting sqref="BK66 BK70 BK86 BK74">
    <cfRule type="cellIs" dxfId="1808" priority="344" operator="equal">
      <formula>"Mayor"</formula>
    </cfRule>
  </conditionalFormatting>
  <conditionalFormatting sqref="BK66 BK70 BK86 BK74">
    <cfRule type="cellIs" dxfId="1807" priority="345" operator="equal">
      <formula>"Moderado"</formula>
    </cfRule>
  </conditionalFormatting>
  <conditionalFormatting sqref="BK66 BK70 BK86 BK74">
    <cfRule type="cellIs" dxfId="1806" priority="346" operator="equal">
      <formula>"Menor"</formula>
    </cfRule>
  </conditionalFormatting>
  <conditionalFormatting sqref="BK66 BK70 BK86 BK74">
    <cfRule type="cellIs" dxfId="1805" priority="347" operator="equal">
      <formula>"Leve"</formula>
    </cfRule>
  </conditionalFormatting>
  <conditionalFormatting sqref="BM70 BM74">
    <cfRule type="cellIs" dxfId="1804" priority="348" operator="equal">
      <formula>"Extremo"</formula>
    </cfRule>
  </conditionalFormatting>
  <conditionalFormatting sqref="BM70 BM74">
    <cfRule type="cellIs" dxfId="1803" priority="349" operator="equal">
      <formula>"Alto"</formula>
    </cfRule>
  </conditionalFormatting>
  <conditionalFormatting sqref="BM70 BM74">
    <cfRule type="cellIs" dxfId="1802" priority="350" operator="equal">
      <formula>"Moderado"</formula>
    </cfRule>
  </conditionalFormatting>
  <conditionalFormatting sqref="BM70 BM74">
    <cfRule type="cellIs" dxfId="1801" priority="351" operator="equal">
      <formula>"Bajo"</formula>
    </cfRule>
  </conditionalFormatting>
  <conditionalFormatting sqref="AH70">
    <cfRule type="cellIs" dxfId="1800" priority="352" operator="equal">
      <formula>"Catastrófico"</formula>
    </cfRule>
  </conditionalFormatting>
  <conditionalFormatting sqref="AH70">
    <cfRule type="cellIs" dxfId="1799" priority="353" operator="equal">
      <formula>"Mayor"</formula>
    </cfRule>
  </conditionalFormatting>
  <conditionalFormatting sqref="AH70">
    <cfRule type="cellIs" dxfId="1798" priority="354" operator="equal">
      <formula>"Moderado"</formula>
    </cfRule>
  </conditionalFormatting>
  <conditionalFormatting sqref="AH70">
    <cfRule type="cellIs" dxfId="1797" priority="355" operator="equal">
      <formula>"Menor"</formula>
    </cfRule>
  </conditionalFormatting>
  <conditionalFormatting sqref="AH70">
    <cfRule type="cellIs" dxfId="1796" priority="356" operator="equal">
      <formula>"Leve"</formula>
    </cfRule>
  </conditionalFormatting>
  <conditionalFormatting sqref="K70">
    <cfRule type="cellIs" dxfId="1795" priority="357" operator="equal">
      <formula>"Muy Alta"</formula>
    </cfRule>
  </conditionalFormatting>
  <conditionalFormatting sqref="K70">
    <cfRule type="cellIs" dxfId="1794" priority="358" operator="equal">
      <formula>"Alta"</formula>
    </cfRule>
  </conditionalFormatting>
  <conditionalFormatting sqref="K70">
    <cfRule type="cellIs" dxfId="1793" priority="359" operator="equal">
      <formula>"Media"</formula>
    </cfRule>
  </conditionalFormatting>
  <conditionalFormatting sqref="K70">
    <cfRule type="cellIs" dxfId="1792" priority="360" operator="equal">
      <formula>"Baja"</formula>
    </cfRule>
  </conditionalFormatting>
  <conditionalFormatting sqref="K70">
    <cfRule type="cellIs" dxfId="1791" priority="361" operator="equal">
      <formula>"Muy Baja"</formula>
    </cfRule>
  </conditionalFormatting>
  <conditionalFormatting sqref="BI70 BI86 BI74">
    <cfRule type="cellIs" dxfId="1790" priority="362" operator="equal">
      <formula>"Catastrófico"</formula>
    </cfRule>
  </conditionalFormatting>
  <conditionalFormatting sqref="BI70 BI86 BI74">
    <cfRule type="cellIs" dxfId="1789" priority="363" operator="equal">
      <formula>"Mayor"</formula>
    </cfRule>
  </conditionalFormatting>
  <conditionalFormatting sqref="BI70 BI86 BI74">
    <cfRule type="cellIs" dxfId="1788" priority="364" operator="equal">
      <formula>"Moderado"</formula>
    </cfRule>
  </conditionalFormatting>
  <conditionalFormatting sqref="BI70 BI86 BI74">
    <cfRule type="cellIs" dxfId="1787" priority="365" operator="equal">
      <formula>"Menor"</formula>
    </cfRule>
  </conditionalFormatting>
  <conditionalFormatting sqref="BI70 BI86 BI74">
    <cfRule type="cellIs" dxfId="1786" priority="366" operator="equal">
      <formula>"Leve"</formula>
    </cfRule>
  </conditionalFormatting>
  <conditionalFormatting sqref="BI86:BI91">
    <cfRule type="cellIs" dxfId="1785" priority="367" operator="equal">
      <formula>"Casi Seguro"</formula>
    </cfRule>
  </conditionalFormatting>
  <conditionalFormatting sqref="BI86:BI91">
    <cfRule type="cellIs" dxfId="1784" priority="368" operator="equal">
      <formula>"Probable"</formula>
    </cfRule>
  </conditionalFormatting>
  <conditionalFormatting sqref="BI86:BI91">
    <cfRule type="cellIs" dxfId="1783" priority="369" operator="equal">
      <formula>"Posible"</formula>
    </cfRule>
  </conditionalFormatting>
  <conditionalFormatting sqref="BI86:BI91">
    <cfRule type="cellIs" dxfId="1782" priority="370" operator="equal">
      <formula>"Improbable"</formula>
    </cfRule>
  </conditionalFormatting>
  <conditionalFormatting sqref="BI86:BI91">
    <cfRule type="cellIs" dxfId="1781" priority="371" operator="equal">
      <formula>"Rara vez"</formula>
    </cfRule>
  </conditionalFormatting>
  <conditionalFormatting sqref="AJ74">
    <cfRule type="cellIs" dxfId="1780" priority="372" operator="equal">
      <formula>"Extremo"</formula>
    </cfRule>
  </conditionalFormatting>
  <conditionalFormatting sqref="AJ74">
    <cfRule type="cellIs" dxfId="1779" priority="373" operator="equal">
      <formula>"Alto"</formula>
    </cfRule>
  </conditionalFormatting>
  <conditionalFormatting sqref="AJ74">
    <cfRule type="cellIs" dxfId="1778" priority="374" operator="equal">
      <formula>"Moderado"</formula>
    </cfRule>
  </conditionalFormatting>
  <conditionalFormatting sqref="AJ74">
    <cfRule type="cellIs" dxfId="1777" priority="375" operator="equal">
      <formula>"Bajo"</formula>
    </cfRule>
  </conditionalFormatting>
  <conditionalFormatting sqref="BH86">
    <cfRule type="cellIs" dxfId="1776" priority="376" operator="equal">
      <formula>"Muy Alta"</formula>
    </cfRule>
  </conditionalFormatting>
  <conditionalFormatting sqref="BH86">
    <cfRule type="cellIs" dxfId="1775" priority="377" operator="equal">
      <formula>"Alta"</formula>
    </cfRule>
  </conditionalFormatting>
  <conditionalFormatting sqref="BH86">
    <cfRule type="cellIs" dxfId="1774" priority="378" operator="equal">
      <formula>"Media"</formula>
    </cfRule>
  </conditionalFormatting>
  <conditionalFormatting sqref="BH86">
    <cfRule type="cellIs" dxfId="1773" priority="379" operator="equal">
      <formula>"Baja"</formula>
    </cfRule>
  </conditionalFormatting>
  <conditionalFormatting sqref="BH86">
    <cfRule type="cellIs" dxfId="1772" priority="380" operator="equal">
      <formula>"Muy Baja"</formula>
    </cfRule>
  </conditionalFormatting>
  <conditionalFormatting sqref="BK66 BK70 BK86 BK74">
    <cfRule type="cellIs" dxfId="1771" priority="381" operator="equal">
      <formula>"Catastrófico"</formula>
    </cfRule>
  </conditionalFormatting>
  <conditionalFormatting sqref="BK66 BK70 BK86 BK74">
    <cfRule type="cellIs" dxfId="1770" priority="382" operator="equal">
      <formula>"Mayor"</formula>
    </cfRule>
  </conditionalFormatting>
  <conditionalFormatting sqref="BK66 BK70 BK86 BK74">
    <cfRule type="cellIs" dxfId="1769" priority="383" operator="equal">
      <formula>"Moderado"</formula>
    </cfRule>
  </conditionalFormatting>
  <conditionalFormatting sqref="BK66 BK70 BK86 BK74">
    <cfRule type="cellIs" dxfId="1768" priority="384" operator="equal">
      <formula>"Menor"</formula>
    </cfRule>
  </conditionalFormatting>
  <conditionalFormatting sqref="BK66 BK70 BK86 BK74">
    <cfRule type="cellIs" dxfId="1767" priority="385" operator="equal">
      <formula>"Leve"</formula>
    </cfRule>
  </conditionalFormatting>
  <conditionalFormatting sqref="AH74">
    <cfRule type="cellIs" dxfId="1766" priority="386" operator="equal">
      <formula>"Catastrófico"</formula>
    </cfRule>
  </conditionalFormatting>
  <conditionalFormatting sqref="AH74">
    <cfRule type="cellIs" dxfId="1765" priority="387" operator="equal">
      <formula>"Mayor"</formula>
    </cfRule>
  </conditionalFormatting>
  <conditionalFormatting sqref="AH74">
    <cfRule type="cellIs" dxfId="1764" priority="388" operator="equal">
      <formula>"Moderado"</formula>
    </cfRule>
  </conditionalFormatting>
  <conditionalFormatting sqref="AH74">
    <cfRule type="cellIs" dxfId="1763" priority="389" operator="equal">
      <formula>"Menor"</formula>
    </cfRule>
  </conditionalFormatting>
  <conditionalFormatting sqref="AH74">
    <cfRule type="cellIs" dxfId="1762" priority="390" operator="equal">
      <formula>"Leve"</formula>
    </cfRule>
  </conditionalFormatting>
  <conditionalFormatting sqref="K74 K86">
    <cfRule type="cellIs" dxfId="1761" priority="391" operator="equal">
      <formula>"Muy Alta"</formula>
    </cfRule>
  </conditionalFormatting>
  <conditionalFormatting sqref="K74 K86">
    <cfRule type="cellIs" dxfId="1760" priority="392" operator="equal">
      <formula>"Alta"</formula>
    </cfRule>
  </conditionalFormatting>
  <conditionalFormatting sqref="K74 K86">
    <cfRule type="cellIs" dxfId="1759" priority="393" operator="equal">
      <formula>"Media"</formula>
    </cfRule>
  </conditionalFormatting>
  <conditionalFormatting sqref="K74 K86">
    <cfRule type="cellIs" dxfId="1758" priority="394" operator="equal">
      <formula>"Baja"</formula>
    </cfRule>
  </conditionalFormatting>
  <conditionalFormatting sqref="K74 K86">
    <cfRule type="cellIs" dxfId="1757" priority="395" operator="equal">
      <formula>"Muy Baja"</formula>
    </cfRule>
  </conditionalFormatting>
  <conditionalFormatting sqref="BI86">
    <cfRule type="cellIs" dxfId="1756" priority="396" operator="equal">
      <formula>"Catastrófico"</formula>
    </cfRule>
  </conditionalFormatting>
  <conditionalFormatting sqref="BI86">
    <cfRule type="cellIs" dxfId="1755" priority="397" operator="equal">
      <formula>"Mayor"</formula>
    </cfRule>
  </conditionalFormatting>
  <conditionalFormatting sqref="BI86">
    <cfRule type="cellIs" dxfId="1754" priority="398" operator="equal">
      <formula>"Moderado"</formula>
    </cfRule>
  </conditionalFormatting>
  <conditionalFormatting sqref="BI86">
    <cfRule type="cellIs" dxfId="1753" priority="399" operator="equal">
      <formula>"Menor"</formula>
    </cfRule>
  </conditionalFormatting>
  <conditionalFormatting sqref="BI86">
    <cfRule type="cellIs" dxfId="1752" priority="400" operator="equal">
      <formula>"Leve"</formula>
    </cfRule>
  </conditionalFormatting>
  <conditionalFormatting sqref="K86">
    <cfRule type="cellIs" dxfId="1751" priority="401" operator="equal">
      <formula>"Casi Seguro"</formula>
    </cfRule>
  </conditionalFormatting>
  <conditionalFormatting sqref="K86">
    <cfRule type="cellIs" dxfId="1750" priority="402" operator="equal">
      <formula>"Probable"</formula>
    </cfRule>
  </conditionalFormatting>
  <conditionalFormatting sqref="K86">
    <cfRule type="cellIs" dxfId="1749" priority="403" operator="equal">
      <formula>"Posible"</formula>
    </cfRule>
  </conditionalFormatting>
  <conditionalFormatting sqref="K86">
    <cfRule type="cellIs" dxfId="1748" priority="404" operator="equal">
      <formula>"Rara vez"</formula>
    </cfRule>
  </conditionalFormatting>
  <conditionalFormatting sqref="K86">
    <cfRule type="cellIs" dxfId="1747" priority="405" operator="equal">
      <formula>"Improbable"</formula>
    </cfRule>
  </conditionalFormatting>
  <conditionalFormatting sqref="K86">
    <cfRule type="cellIs" dxfId="1746" priority="406" operator="equal">
      <formula>"Rara vez"</formula>
    </cfRule>
  </conditionalFormatting>
  <conditionalFormatting sqref="BI86:BI91">
    <cfRule type="cellIs" dxfId="1745" priority="407" operator="equal">
      <formula>"Casi Seguro"</formula>
    </cfRule>
  </conditionalFormatting>
  <conditionalFormatting sqref="BI86:BI91">
    <cfRule type="cellIs" dxfId="1744" priority="408" operator="equal">
      <formula>"Probable"</formula>
    </cfRule>
  </conditionalFormatting>
  <conditionalFormatting sqref="BI86:BI91">
    <cfRule type="cellIs" dxfId="1743" priority="409" operator="equal">
      <formula>"Posible"</formula>
    </cfRule>
  </conditionalFormatting>
  <conditionalFormatting sqref="BI86:BI91">
    <cfRule type="cellIs" dxfId="1742" priority="410" operator="equal">
      <formula>"Improbable"</formula>
    </cfRule>
  </conditionalFormatting>
  <conditionalFormatting sqref="BI86:BI91">
    <cfRule type="cellIs" dxfId="1741" priority="411" operator="equal">
      <formula>"Rara vez"</formula>
    </cfRule>
  </conditionalFormatting>
  <conditionalFormatting sqref="AJ86">
    <cfRule type="cellIs" dxfId="1740" priority="412" operator="equal">
      <formula>"Extremo"</formula>
    </cfRule>
  </conditionalFormatting>
  <conditionalFormatting sqref="AJ86">
    <cfRule type="cellIs" dxfId="1739" priority="413" operator="equal">
      <formula>"Alto"</formula>
    </cfRule>
  </conditionalFormatting>
  <conditionalFormatting sqref="AJ86">
    <cfRule type="cellIs" dxfId="1738" priority="414" operator="equal">
      <formula>"Moderado"</formula>
    </cfRule>
  </conditionalFormatting>
  <conditionalFormatting sqref="AJ86">
    <cfRule type="cellIs" dxfId="1737" priority="415" operator="equal">
      <formula>"Bajo"</formula>
    </cfRule>
  </conditionalFormatting>
  <conditionalFormatting sqref="BH86">
    <cfRule type="cellIs" dxfId="1736" priority="416" operator="equal">
      <formula>"Muy Alta"</formula>
    </cfRule>
  </conditionalFormatting>
  <conditionalFormatting sqref="BH86">
    <cfRule type="cellIs" dxfId="1735" priority="417" operator="equal">
      <formula>"Alta"</formula>
    </cfRule>
  </conditionalFormatting>
  <conditionalFormatting sqref="BH86">
    <cfRule type="cellIs" dxfId="1734" priority="418" operator="equal">
      <formula>"Media"</formula>
    </cfRule>
  </conditionalFormatting>
  <conditionalFormatting sqref="BH86">
    <cfRule type="cellIs" dxfId="1733" priority="419" operator="equal">
      <formula>"Baja"</formula>
    </cfRule>
  </conditionalFormatting>
  <conditionalFormatting sqref="BH86">
    <cfRule type="cellIs" dxfId="1732" priority="420" operator="equal">
      <formula>"Muy Baja"</formula>
    </cfRule>
  </conditionalFormatting>
  <conditionalFormatting sqref="BK66 BK70 BK86 BK74">
    <cfRule type="cellIs" dxfId="1731" priority="421" operator="equal">
      <formula>"Catastrófico"</formula>
    </cfRule>
  </conditionalFormatting>
  <conditionalFormatting sqref="BK66 BK70 BK86 BK74">
    <cfRule type="cellIs" dxfId="1730" priority="422" operator="equal">
      <formula>"Mayor"</formula>
    </cfRule>
  </conditionalFormatting>
  <conditionalFormatting sqref="BK66 BK70 BK86 BK74">
    <cfRule type="cellIs" dxfId="1729" priority="423" operator="equal">
      <formula>"Moderado"</formula>
    </cfRule>
  </conditionalFormatting>
  <conditionalFormatting sqref="BK66 BK70 BK86 BK74">
    <cfRule type="cellIs" dxfId="1728" priority="424" operator="equal">
      <formula>"Menor"</formula>
    </cfRule>
  </conditionalFormatting>
  <conditionalFormatting sqref="BK66 BK70 BK86 BK74">
    <cfRule type="cellIs" dxfId="1727" priority="425" operator="equal">
      <formula>"Leve"</formula>
    </cfRule>
  </conditionalFormatting>
  <conditionalFormatting sqref="AG86:AG91">
    <cfRule type="containsText" dxfId="1726" priority="426" operator="containsText" text="❌">
      <formula>NOT(ISERROR(SEARCH(("❌"),(AG86))))</formula>
    </cfRule>
  </conditionalFormatting>
  <conditionalFormatting sqref="AH66 AH70 AH74 AH86 AH103">
    <cfRule type="cellIs" dxfId="1725" priority="427" operator="equal">
      <formula>"Catastrófico"</formula>
    </cfRule>
  </conditionalFormatting>
  <conditionalFormatting sqref="AH66 AH70 AH74 AH86 AH103">
    <cfRule type="cellIs" dxfId="1724" priority="428" operator="equal">
      <formula>"Mayor"</formula>
    </cfRule>
  </conditionalFormatting>
  <conditionalFormatting sqref="AH66 AH70 AH74 AH86 AH103">
    <cfRule type="cellIs" dxfId="1723" priority="429" operator="equal">
      <formula>"Moderado"</formula>
    </cfRule>
  </conditionalFormatting>
  <conditionalFormatting sqref="AH66 AH70 AH74 AH86 AH103">
    <cfRule type="cellIs" dxfId="1722" priority="430" operator="equal">
      <formula>"Menor"</formula>
    </cfRule>
  </conditionalFormatting>
  <conditionalFormatting sqref="AH66 AH70 AH74 AH86 AH103">
    <cfRule type="cellIs" dxfId="1721" priority="431" operator="equal">
      <formula>"Leve"</formula>
    </cfRule>
  </conditionalFormatting>
  <conditionalFormatting sqref="K86">
    <cfRule type="cellIs" dxfId="1720" priority="432" operator="equal">
      <formula>"Muy Alta"</formula>
    </cfRule>
  </conditionalFormatting>
  <conditionalFormatting sqref="K86">
    <cfRule type="cellIs" dxfId="1719" priority="433" operator="equal">
      <formula>"Alta"</formula>
    </cfRule>
  </conditionalFormatting>
  <conditionalFormatting sqref="K86">
    <cfRule type="cellIs" dxfId="1718" priority="434" operator="equal">
      <formula>"Media"</formula>
    </cfRule>
  </conditionalFormatting>
  <conditionalFormatting sqref="K86">
    <cfRule type="cellIs" dxfId="1717" priority="435" operator="equal">
      <formula>"Baja"</formula>
    </cfRule>
  </conditionalFormatting>
  <conditionalFormatting sqref="K86">
    <cfRule type="cellIs" dxfId="1716" priority="436" operator="equal">
      <formula>"Muy Baja"</formula>
    </cfRule>
  </conditionalFormatting>
  <conditionalFormatting sqref="BI86">
    <cfRule type="cellIs" dxfId="1715" priority="437" operator="equal">
      <formula>"Catastrófico"</formula>
    </cfRule>
  </conditionalFormatting>
  <conditionalFormatting sqref="BI86">
    <cfRule type="cellIs" dxfId="1714" priority="438" operator="equal">
      <formula>"Mayor"</formula>
    </cfRule>
  </conditionalFormatting>
  <conditionalFormatting sqref="BI86">
    <cfRule type="cellIs" dxfId="1713" priority="439" operator="equal">
      <formula>"Moderado"</formula>
    </cfRule>
  </conditionalFormatting>
  <conditionalFormatting sqref="BI86">
    <cfRule type="cellIs" dxfId="1712" priority="440" operator="equal">
      <formula>"Menor"</formula>
    </cfRule>
  </conditionalFormatting>
  <conditionalFormatting sqref="BI86">
    <cfRule type="cellIs" dxfId="1711" priority="441" operator="equal">
      <formula>"Leve"</formula>
    </cfRule>
  </conditionalFormatting>
  <conditionalFormatting sqref="K86:K91">
    <cfRule type="cellIs" dxfId="1710" priority="442" operator="equal">
      <formula>"Casi Seguro"</formula>
    </cfRule>
  </conditionalFormatting>
  <conditionalFormatting sqref="K86:K91">
    <cfRule type="cellIs" dxfId="1709" priority="443" operator="equal">
      <formula>"Probable"</formula>
    </cfRule>
  </conditionalFormatting>
  <conditionalFormatting sqref="K86:K91">
    <cfRule type="cellIs" dxfId="1708" priority="444" operator="equal">
      <formula>"Posible"</formula>
    </cfRule>
  </conditionalFormatting>
  <conditionalFormatting sqref="K86:K91">
    <cfRule type="cellIs" dxfId="1707" priority="445" operator="equal">
      <formula>"Rara vez"</formula>
    </cfRule>
  </conditionalFormatting>
  <conditionalFormatting sqref="K86:K91">
    <cfRule type="cellIs" dxfId="1706" priority="446" operator="equal">
      <formula>"Improbable"</formula>
    </cfRule>
  </conditionalFormatting>
  <conditionalFormatting sqref="K86:K91">
    <cfRule type="cellIs" dxfId="1705" priority="447" operator="equal">
      <formula>"Rara vez"</formula>
    </cfRule>
  </conditionalFormatting>
  <conditionalFormatting sqref="BI86:BI91">
    <cfRule type="cellIs" dxfId="1704" priority="448" operator="equal">
      <formula>"Casi Seguro"</formula>
    </cfRule>
  </conditionalFormatting>
  <conditionalFormatting sqref="BI86:BI91">
    <cfRule type="cellIs" dxfId="1703" priority="449" operator="equal">
      <formula>"Probable"</formula>
    </cfRule>
  </conditionalFormatting>
  <conditionalFormatting sqref="BI86:BI91">
    <cfRule type="cellIs" dxfId="1702" priority="450" operator="equal">
      <formula>"Posible"</formula>
    </cfRule>
  </conditionalFormatting>
  <conditionalFormatting sqref="BI86:BI91">
    <cfRule type="cellIs" dxfId="1701" priority="451" operator="equal">
      <formula>"Improbable"</formula>
    </cfRule>
  </conditionalFormatting>
  <conditionalFormatting sqref="BI86:BI91">
    <cfRule type="cellIs" dxfId="1700" priority="452" operator="equal">
      <formula>"Rara vez"</formula>
    </cfRule>
  </conditionalFormatting>
  <conditionalFormatting sqref="AJ86:AJ91">
    <cfRule type="cellIs" dxfId="1699" priority="453" operator="equal">
      <formula>"Moderada"</formula>
    </cfRule>
  </conditionalFormatting>
  <conditionalFormatting sqref="AJ86:AJ91">
    <cfRule type="cellIs" dxfId="1698" priority="454" operator="equal">
      <formula>"Alta"</formula>
    </cfRule>
  </conditionalFormatting>
  <conditionalFormatting sqref="AJ86:AJ91">
    <cfRule type="cellIs" dxfId="1697" priority="455" operator="equal">
      <formula>"Extrema"</formula>
    </cfRule>
  </conditionalFormatting>
  <conditionalFormatting sqref="AJ103">
    <cfRule type="cellIs" dxfId="1696" priority="456" operator="equal">
      <formula>"Extremo"</formula>
    </cfRule>
  </conditionalFormatting>
  <conditionalFormatting sqref="AJ103">
    <cfRule type="cellIs" dxfId="1695" priority="457" operator="equal">
      <formula>"Alto"</formula>
    </cfRule>
  </conditionalFormatting>
  <conditionalFormatting sqref="AJ103">
    <cfRule type="cellIs" dxfId="1694" priority="458" operator="equal">
      <formula>"Moderado"</formula>
    </cfRule>
  </conditionalFormatting>
  <conditionalFormatting sqref="AJ103">
    <cfRule type="cellIs" dxfId="1693" priority="459" operator="equal">
      <formula>"Bajo"</formula>
    </cfRule>
  </conditionalFormatting>
  <conditionalFormatting sqref="AJ103">
    <cfRule type="cellIs" dxfId="1692" priority="460" operator="equal">
      <formula>"Moderada"</formula>
    </cfRule>
  </conditionalFormatting>
  <conditionalFormatting sqref="AJ103">
    <cfRule type="cellIs" dxfId="1691" priority="461" operator="equal">
      <formula>"Alta"</formula>
    </cfRule>
  </conditionalFormatting>
  <conditionalFormatting sqref="AJ103">
    <cfRule type="cellIs" dxfId="1690" priority="462" operator="equal">
      <formula>"Extrema"</formula>
    </cfRule>
  </conditionalFormatting>
  <conditionalFormatting sqref="AJ103">
    <cfRule type="cellIs" dxfId="1689" priority="463" operator="equal">
      <formula>"Extremo"</formula>
    </cfRule>
  </conditionalFormatting>
  <conditionalFormatting sqref="AJ103">
    <cfRule type="cellIs" dxfId="1688" priority="464" operator="equal">
      <formula>"Alto"</formula>
    </cfRule>
  </conditionalFormatting>
  <conditionalFormatting sqref="AJ103">
    <cfRule type="cellIs" dxfId="1687" priority="465" operator="equal">
      <formula>"Moderado"</formula>
    </cfRule>
  </conditionalFormatting>
  <conditionalFormatting sqref="AJ103">
    <cfRule type="cellIs" dxfId="1686" priority="466" operator="equal">
      <formula>"Bajo"</formula>
    </cfRule>
  </conditionalFormatting>
  <conditionalFormatting sqref="AJ103">
    <cfRule type="cellIs" dxfId="1685" priority="467" operator="equal">
      <formula>"Moderada"</formula>
    </cfRule>
  </conditionalFormatting>
  <conditionalFormatting sqref="AJ103">
    <cfRule type="cellIs" dxfId="1684" priority="468" operator="equal">
      <formula>"Alta"</formula>
    </cfRule>
  </conditionalFormatting>
  <conditionalFormatting sqref="AJ103">
    <cfRule type="cellIs" dxfId="1683" priority="469" operator="equal">
      <formula>"Extrema"</formula>
    </cfRule>
  </conditionalFormatting>
  <conditionalFormatting sqref="K103">
    <cfRule type="cellIs" dxfId="1682" priority="470" operator="equal">
      <formula>"Muy Alta"</formula>
    </cfRule>
  </conditionalFormatting>
  <conditionalFormatting sqref="K103">
    <cfRule type="cellIs" dxfId="1681" priority="471" operator="equal">
      <formula>"Alta"</formula>
    </cfRule>
  </conditionalFormatting>
  <conditionalFormatting sqref="K103">
    <cfRule type="cellIs" dxfId="1680" priority="472" operator="equal">
      <formula>"Media"</formula>
    </cfRule>
  </conditionalFormatting>
  <conditionalFormatting sqref="K103">
    <cfRule type="cellIs" dxfId="1679" priority="473" operator="equal">
      <formula>"Baja"</formula>
    </cfRule>
  </conditionalFormatting>
  <conditionalFormatting sqref="K103">
    <cfRule type="cellIs" dxfId="1678" priority="474" operator="equal">
      <formula>"Muy Baja"</formula>
    </cfRule>
  </conditionalFormatting>
  <conditionalFormatting sqref="K103">
    <cfRule type="cellIs" dxfId="1677" priority="475" operator="equal">
      <formula>"Casi Seguro"</formula>
    </cfRule>
  </conditionalFormatting>
  <conditionalFormatting sqref="K103">
    <cfRule type="cellIs" dxfId="1676" priority="476" operator="equal">
      <formula>"Probable"</formula>
    </cfRule>
  </conditionalFormatting>
  <conditionalFormatting sqref="K103">
    <cfRule type="cellIs" dxfId="1675" priority="477" operator="equal">
      <formula>"Posible"</formula>
    </cfRule>
  </conditionalFormatting>
  <conditionalFormatting sqref="K103">
    <cfRule type="cellIs" dxfId="1674" priority="478" operator="equal">
      <formula>"Rara vez"</formula>
    </cfRule>
  </conditionalFormatting>
  <conditionalFormatting sqref="K103">
    <cfRule type="cellIs" dxfId="1673" priority="479" operator="equal">
      <formula>"Improbable"</formula>
    </cfRule>
  </conditionalFormatting>
  <conditionalFormatting sqref="K103">
    <cfRule type="cellIs" dxfId="1672" priority="480" operator="equal">
      <formula>"Rara vez"</formula>
    </cfRule>
  </conditionalFormatting>
  <conditionalFormatting sqref="K103">
    <cfRule type="cellIs" dxfId="1671" priority="481" operator="equal">
      <formula>"Muy Alta"</formula>
    </cfRule>
  </conditionalFormatting>
  <conditionalFormatting sqref="K103">
    <cfRule type="cellIs" dxfId="1670" priority="482" operator="equal">
      <formula>"Alta"</formula>
    </cfRule>
  </conditionalFormatting>
  <conditionalFormatting sqref="K103">
    <cfRule type="cellIs" dxfId="1669" priority="483" operator="equal">
      <formula>"Media"</formula>
    </cfRule>
  </conditionalFormatting>
  <conditionalFormatting sqref="K103">
    <cfRule type="cellIs" dxfId="1668" priority="484" operator="equal">
      <formula>"Baja"</formula>
    </cfRule>
  </conditionalFormatting>
  <conditionalFormatting sqref="K103">
    <cfRule type="cellIs" dxfId="1667" priority="485" operator="equal">
      <formula>"Muy Baja"</formula>
    </cfRule>
  </conditionalFormatting>
  <conditionalFormatting sqref="K103">
    <cfRule type="cellIs" dxfId="1666" priority="486" operator="equal">
      <formula>"Casi Seguro"</formula>
    </cfRule>
  </conditionalFormatting>
  <conditionalFormatting sqref="K103">
    <cfRule type="cellIs" dxfId="1665" priority="487" operator="equal">
      <formula>"Probable"</formula>
    </cfRule>
  </conditionalFormatting>
  <conditionalFormatting sqref="K103">
    <cfRule type="cellIs" dxfId="1664" priority="488" operator="equal">
      <formula>"Posible"</formula>
    </cfRule>
  </conditionalFormatting>
  <conditionalFormatting sqref="K103">
    <cfRule type="cellIs" dxfId="1663" priority="489" operator="equal">
      <formula>"Rara vez"</formula>
    </cfRule>
  </conditionalFormatting>
  <conditionalFormatting sqref="K103">
    <cfRule type="cellIs" dxfId="1662" priority="490" operator="equal">
      <formula>"Improbable"</formula>
    </cfRule>
  </conditionalFormatting>
  <conditionalFormatting sqref="K103">
    <cfRule type="cellIs" dxfId="1661" priority="491" operator="equal">
      <formula>"Rara vez"</formula>
    </cfRule>
  </conditionalFormatting>
  <conditionalFormatting sqref="K103">
    <cfRule type="cellIs" dxfId="1660" priority="492" operator="equal">
      <formula>"Muy Alta"</formula>
    </cfRule>
  </conditionalFormatting>
  <conditionalFormatting sqref="K103">
    <cfRule type="cellIs" dxfId="1659" priority="493" operator="equal">
      <formula>"Alta"</formula>
    </cfRule>
  </conditionalFormatting>
  <conditionalFormatting sqref="K103">
    <cfRule type="cellIs" dxfId="1658" priority="494" operator="equal">
      <formula>"Media"</formula>
    </cfRule>
  </conditionalFormatting>
  <conditionalFormatting sqref="K103">
    <cfRule type="cellIs" dxfId="1657" priority="495" operator="equal">
      <formula>"Baja"</formula>
    </cfRule>
  </conditionalFormatting>
  <conditionalFormatting sqref="K103">
    <cfRule type="cellIs" dxfId="1656" priority="496" operator="equal">
      <formula>"Muy Baja"</formula>
    </cfRule>
  </conditionalFormatting>
  <conditionalFormatting sqref="K103">
    <cfRule type="cellIs" dxfId="1655" priority="497" operator="equal">
      <formula>"Casi Seguro"</formula>
    </cfRule>
  </conditionalFormatting>
  <conditionalFormatting sqref="K103">
    <cfRule type="cellIs" dxfId="1654" priority="498" operator="equal">
      <formula>"Probable"</formula>
    </cfRule>
  </conditionalFormatting>
  <conditionalFormatting sqref="K103">
    <cfRule type="cellIs" dxfId="1653" priority="499" operator="equal">
      <formula>"Posible"</formula>
    </cfRule>
  </conditionalFormatting>
  <conditionalFormatting sqref="K103">
    <cfRule type="cellIs" dxfId="1652" priority="500" operator="equal">
      <formula>"Rara vez"</formula>
    </cfRule>
  </conditionalFormatting>
  <conditionalFormatting sqref="K103">
    <cfRule type="cellIs" dxfId="1651" priority="501" operator="equal">
      <formula>"Improbable"</formula>
    </cfRule>
  </conditionalFormatting>
  <conditionalFormatting sqref="K103">
    <cfRule type="cellIs" dxfId="1650" priority="502" operator="equal">
      <formula>"Rara vez"</formula>
    </cfRule>
  </conditionalFormatting>
  <conditionalFormatting sqref="K103">
    <cfRule type="cellIs" dxfId="1649" priority="503" operator="equal">
      <formula>"Muy Alta"</formula>
    </cfRule>
  </conditionalFormatting>
  <conditionalFormatting sqref="K103">
    <cfRule type="cellIs" dxfId="1648" priority="504" operator="equal">
      <formula>"Alta"</formula>
    </cfRule>
  </conditionalFormatting>
  <conditionalFormatting sqref="K103">
    <cfRule type="cellIs" dxfId="1647" priority="505" operator="equal">
      <formula>"Media"</formula>
    </cfRule>
  </conditionalFormatting>
  <conditionalFormatting sqref="K103">
    <cfRule type="cellIs" dxfId="1646" priority="506" operator="equal">
      <formula>"Baja"</formula>
    </cfRule>
  </conditionalFormatting>
  <conditionalFormatting sqref="K103">
    <cfRule type="cellIs" dxfId="1645" priority="507" operator="equal">
      <formula>"Muy Baja"</formula>
    </cfRule>
  </conditionalFormatting>
  <conditionalFormatting sqref="K103">
    <cfRule type="cellIs" dxfId="1644" priority="508" operator="equal">
      <formula>"Casi Seguro"</formula>
    </cfRule>
  </conditionalFormatting>
  <conditionalFormatting sqref="K103">
    <cfRule type="cellIs" dxfId="1643" priority="509" operator="equal">
      <formula>"Probable"</formula>
    </cfRule>
  </conditionalFormatting>
  <conditionalFormatting sqref="K103">
    <cfRule type="cellIs" dxfId="1642" priority="510" operator="equal">
      <formula>"Posible"</formula>
    </cfRule>
  </conditionalFormatting>
  <conditionalFormatting sqref="K103">
    <cfRule type="cellIs" dxfId="1641" priority="511" operator="equal">
      <formula>"Rara vez"</formula>
    </cfRule>
  </conditionalFormatting>
  <conditionalFormatting sqref="K103">
    <cfRule type="cellIs" dxfId="1640" priority="512" operator="equal">
      <formula>"Improbable"</formula>
    </cfRule>
  </conditionalFormatting>
  <conditionalFormatting sqref="K103">
    <cfRule type="cellIs" dxfId="1639" priority="513" operator="equal">
      <formula>"Rara vez"</formula>
    </cfRule>
  </conditionalFormatting>
  <conditionalFormatting sqref="AG103">
    <cfRule type="containsText" dxfId="1638" priority="514" operator="containsText" text="❌">
      <formula>NOT(ISERROR(SEARCH(("❌"),(AG103))))</formula>
    </cfRule>
  </conditionalFormatting>
  <conditionalFormatting sqref="AG103">
    <cfRule type="containsText" dxfId="1637" priority="515" operator="containsText" text="❌">
      <formula>NOT(ISERROR(SEARCH(("❌"),(AG103))))</formula>
    </cfRule>
  </conditionalFormatting>
  <conditionalFormatting sqref="AG103">
    <cfRule type="containsText" dxfId="1636" priority="516" operator="containsText" text="❌">
      <formula>NOT(ISERROR(SEARCH(("❌"),(AG103))))</formula>
    </cfRule>
  </conditionalFormatting>
  <conditionalFormatting sqref="BI103">
    <cfRule type="cellIs" dxfId="1635" priority="517" operator="equal">
      <formula>"Catastrófico"</formula>
    </cfRule>
  </conditionalFormatting>
  <conditionalFormatting sqref="BI103">
    <cfRule type="cellIs" dxfId="1634" priority="518" operator="equal">
      <formula>"Mayor"</formula>
    </cfRule>
  </conditionalFormatting>
  <conditionalFormatting sqref="BI103">
    <cfRule type="cellIs" dxfId="1633" priority="519" operator="equal">
      <formula>"Moderado"</formula>
    </cfRule>
  </conditionalFormatting>
  <conditionalFormatting sqref="BI103">
    <cfRule type="cellIs" dxfId="1632" priority="520" operator="equal">
      <formula>"Menor"</formula>
    </cfRule>
  </conditionalFormatting>
  <conditionalFormatting sqref="BI103">
    <cfRule type="cellIs" dxfId="1631" priority="521" operator="equal">
      <formula>"Leve"</formula>
    </cfRule>
  </conditionalFormatting>
  <conditionalFormatting sqref="BI103">
    <cfRule type="cellIs" dxfId="1630" priority="522" operator="equal">
      <formula>"Casi Seguro"</formula>
    </cfRule>
  </conditionalFormatting>
  <conditionalFormatting sqref="BI103">
    <cfRule type="cellIs" dxfId="1629" priority="523" operator="equal">
      <formula>"Probable"</formula>
    </cfRule>
  </conditionalFormatting>
  <conditionalFormatting sqref="BI103">
    <cfRule type="cellIs" dxfId="1628" priority="524" operator="equal">
      <formula>"Posible"</formula>
    </cfRule>
  </conditionalFormatting>
  <conditionalFormatting sqref="BI103">
    <cfRule type="cellIs" dxfId="1627" priority="525" operator="equal">
      <formula>"Improbable"</formula>
    </cfRule>
  </conditionalFormatting>
  <conditionalFormatting sqref="BI103">
    <cfRule type="cellIs" dxfId="1626" priority="526" operator="equal">
      <formula>"Rara vez"</formula>
    </cfRule>
  </conditionalFormatting>
  <conditionalFormatting sqref="BI103">
    <cfRule type="cellIs" dxfId="1625" priority="527" operator="equal">
      <formula>"Catastrófico"</formula>
    </cfRule>
  </conditionalFormatting>
  <conditionalFormatting sqref="BI103">
    <cfRule type="cellIs" dxfId="1624" priority="528" operator="equal">
      <formula>"Mayor"</formula>
    </cfRule>
  </conditionalFormatting>
  <conditionalFormatting sqref="BI103">
    <cfRule type="cellIs" dxfId="1623" priority="529" operator="equal">
      <formula>"Moderado"</formula>
    </cfRule>
  </conditionalFormatting>
  <conditionalFormatting sqref="BI103">
    <cfRule type="cellIs" dxfId="1622" priority="530" operator="equal">
      <formula>"Menor"</formula>
    </cfRule>
  </conditionalFormatting>
  <conditionalFormatting sqref="BI103">
    <cfRule type="cellIs" dxfId="1621" priority="531" operator="equal">
      <formula>"Leve"</formula>
    </cfRule>
  </conditionalFormatting>
  <conditionalFormatting sqref="BI103">
    <cfRule type="cellIs" dxfId="1620" priority="532" operator="equal">
      <formula>"Casi Seguro"</formula>
    </cfRule>
  </conditionalFormatting>
  <conditionalFormatting sqref="BI103">
    <cfRule type="cellIs" dxfId="1619" priority="533" operator="equal">
      <formula>"Probable"</formula>
    </cfRule>
  </conditionalFormatting>
  <conditionalFormatting sqref="BI103">
    <cfRule type="cellIs" dxfId="1618" priority="534" operator="equal">
      <formula>"Posible"</formula>
    </cfRule>
  </conditionalFormatting>
  <conditionalFormatting sqref="BI103">
    <cfRule type="cellIs" dxfId="1617" priority="535" operator="equal">
      <formula>"Improbable"</formula>
    </cfRule>
  </conditionalFormatting>
  <conditionalFormatting sqref="BI103">
    <cfRule type="cellIs" dxfId="1616" priority="536" operator="equal">
      <formula>"Rara vez"</formula>
    </cfRule>
  </conditionalFormatting>
  <conditionalFormatting sqref="BH103">
    <cfRule type="cellIs" dxfId="1615" priority="537" operator="equal">
      <formula>"Muy Alta"</formula>
    </cfRule>
  </conditionalFormatting>
  <conditionalFormatting sqref="BH103">
    <cfRule type="cellIs" dxfId="1614" priority="538" operator="equal">
      <formula>"Alta"</formula>
    </cfRule>
  </conditionalFormatting>
  <conditionalFormatting sqref="BH103">
    <cfRule type="cellIs" dxfId="1613" priority="539" operator="equal">
      <formula>"Media"</formula>
    </cfRule>
  </conditionalFormatting>
  <conditionalFormatting sqref="BH103">
    <cfRule type="cellIs" dxfId="1612" priority="540" operator="equal">
      <formula>"Baja"</formula>
    </cfRule>
  </conditionalFormatting>
  <conditionalFormatting sqref="BH103">
    <cfRule type="cellIs" dxfId="1611" priority="541" operator="equal">
      <formula>"Muy Baja"</formula>
    </cfRule>
  </conditionalFormatting>
  <conditionalFormatting sqref="BK103">
    <cfRule type="cellIs" dxfId="1610" priority="542" operator="equal">
      <formula>"Catastrófico"</formula>
    </cfRule>
  </conditionalFormatting>
  <conditionalFormatting sqref="BK103">
    <cfRule type="cellIs" dxfId="1609" priority="543" operator="equal">
      <formula>"Mayor"</formula>
    </cfRule>
  </conditionalFormatting>
  <conditionalFormatting sqref="BK103">
    <cfRule type="cellIs" dxfId="1608" priority="544" operator="equal">
      <formula>"Moderado"</formula>
    </cfRule>
  </conditionalFormatting>
  <conditionalFormatting sqref="BK103">
    <cfRule type="cellIs" dxfId="1607" priority="545" operator="equal">
      <formula>"Menor"</formula>
    </cfRule>
  </conditionalFormatting>
  <conditionalFormatting sqref="BK103">
    <cfRule type="cellIs" dxfId="1606" priority="546" operator="equal">
      <formula>"Leve"</formula>
    </cfRule>
  </conditionalFormatting>
  <conditionalFormatting sqref="BM103">
    <cfRule type="cellIs" dxfId="1605" priority="547" operator="equal">
      <formula>"Extremo"</formula>
    </cfRule>
  </conditionalFormatting>
  <conditionalFormatting sqref="BM103">
    <cfRule type="cellIs" dxfId="1604" priority="548" operator="equal">
      <formula>"Alto"</formula>
    </cfRule>
  </conditionalFormatting>
  <conditionalFormatting sqref="BM103">
    <cfRule type="cellIs" dxfId="1603" priority="549" operator="equal">
      <formula>"Moderado"</formula>
    </cfRule>
  </conditionalFormatting>
  <conditionalFormatting sqref="BM103">
    <cfRule type="cellIs" dxfId="1602" priority="550" operator="equal">
      <formula>"Bajo"</formula>
    </cfRule>
  </conditionalFormatting>
  <conditionalFormatting sqref="BI103">
    <cfRule type="cellIs" dxfId="1601" priority="551" operator="equal">
      <formula>"Catastrófico"</formula>
    </cfRule>
  </conditionalFormatting>
  <conditionalFormatting sqref="BI103">
    <cfRule type="cellIs" dxfId="1600" priority="552" operator="equal">
      <formula>"Mayor"</formula>
    </cfRule>
  </conditionalFormatting>
  <conditionalFormatting sqref="BI103">
    <cfRule type="cellIs" dxfId="1599" priority="553" operator="equal">
      <formula>"Moderado"</formula>
    </cfRule>
  </conditionalFormatting>
  <conditionalFormatting sqref="BI103">
    <cfRule type="cellIs" dxfId="1598" priority="554" operator="equal">
      <formula>"Menor"</formula>
    </cfRule>
  </conditionalFormatting>
  <conditionalFormatting sqref="BI103">
    <cfRule type="cellIs" dxfId="1597" priority="555" operator="equal">
      <formula>"Leve"</formula>
    </cfRule>
  </conditionalFormatting>
  <conditionalFormatting sqref="BM103">
    <cfRule type="cellIs" dxfId="1596" priority="556" operator="equal">
      <formula>"Extremo"</formula>
    </cfRule>
  </conditionalFormatting>
  <conditionalFormatting sqref="BM103">
    <cfRule type="cellIs" dxfId="1595" priority="557" operator="equal">
      <formula>"Alta"</formula>
    </cfRule>
  </conditionalFormatting>
  <conditionalFormatting sqref="BI103">
    <cfRule type="cellIs" dxfId="1594" priority="558" operator="equal">
      <formula>"Casi Seguro"</formula>
    </cfRule>
  </conditionalFormatting>
  <conditionalFormatting sqref="BI103">
    <cfRule type="cellIs" dxfId="1593" priority="559" operator="equal">
      <formula>"Probable"</formula>
    </cfRule>
  </conditionalFormatting>
  <conditionalFormatting sqref="BI103">
    <cfRule type="cellIs" dxfId="1592" priority="560" operator="equal">
      <formula>"Posible"</formula>
    </cfRule>
  </conditionalFormatting>
  <conditionalFormatting sqref="BI103">
    <cfRule type="cellIs" dxfId="1591" priority="561" operator="equal">
      <formula>"Improbable"</formula>
    </cfRule>
  </conditionalFormatting>
  <conditionalFormatting sqref="BI103">
    <cfRule type="cellIs" dxfId="1590" priority="562" operator="equal">
      <formula>"Rara vez"</formula>
    </cfRule>
  </conditionalFormatting>
  <conditionalFormatting sqref="BH103">
    <cfRule type="cellIs" dxfId="1589" priority="563" operator="equal">
      <formula>"Muy Alta"</formula>
    </cfRule>
  </conditionalFormatting>
  <conditionalFormatting sqref="BH103">
    <cfRule type="cellIs" dxfId="1588" priority="564" operator="equal">
      <formula>"Alta"</formula>
    </cfRule>
  </conditionalFormatting>
  <conditionalFormatting sqref="BH103">
    <cfRule type="cellIs" dxfId="1587" priority="565" operator="equal">
      <formula>"Media"</formula>
    </cfRule>
  </conditionalFormatting>
  <conditionalFormatting sqref="BH103">
    <cfRule type="cellIs" dxfId="1586" priority="566" operator="equal">
      <formula>"Baja"</formula>
    </cfRule>
  </conditionalFormatting>
  <conditionalFormatting sqref="BH103">
    <cfRule type="cellIs" dxfId="1585" priority="567" operator="equal">
      <formula>"Muy Baja"</formula>
    </cfRule>
  </conditionalFormatting>
  <conditionalFormatting sqref="BK103">
    <cfRule type="cellIs" dxfId="1584" priority="568" operator="equal">
      <formula>"Catastrófico"</formula>
    </cfRule>
  </conditionalFormatting>
  <conditionalFormatting sqref="BK103">
    <cfRule type="cellIs" dxfId="1583" priority="569" operator="equal">
      <formula>"Mayor"</formula>
    </cfRule>
  </conditionalFormatting>
  <conditionalFormatting sqref="BK103">
    <cfRule type="cellIs" dxfId="1582" priority="570" operator="equal">
      <formula>"Moderado"</formula>
    </cfRule>
  </conditionalFormatting>
  <conditionalFormatting sqref="BK103">
    <cfRule type="cellIs" dxfId="1581" priority="571" operator="equal">
      <formula>"Menor"</formula>
    </cfRule>
  </conditionalFormatting>
  <conditionalFormatting sqref="BK103">
    <cfRule type="cellIs" dxfId="1580" priority="572" operator="equal">
      <formula>"Leve"</formula>
    </cfRule>
  </conditionalFormatting>
  <conditionalFormatting sqref="BM103">
    <cfRule type="cellIs" dxfId="1579" priority="573" operator="equal">
      <formula>"Extremo"</formula>
    </cfRule>
  </conditionalFormatting>
  <conditionalFormatting sqref="BM103">
    <cfRule type="cellIs" dxfId="1578" priority="574" operator="equal">
      <formula>"Alto"</formula>
    </cfRule>
  </conditionalFormatting>
  <conditionalFormatting sqref="BM103">
    <cfRule type="cellIs" dxfId="1577" priority="575" operator="equal">
      <formula>"Moderado"</formula>
    </cfRule>
  </conditionalFormatting>
  <conditionalFormatting sqref="BM103">
    <cfRule type="cellIs" dxfId="1576" priority="576" operator="equal">
      <formula>"Bajo"</formula>
    </cfRule>
  </conditionalFormatting>
  <conditionalFormatting sqref="BI103">
    <cfRule type="cellIs" dxfId="1575" priority="577" operator="equal">
      <formula>"Catastrófico"</formula>
    </cfRule>
  </conditionalFormatting>
  <conditionalFormatting sqref="BI103">
    <cfRule type="cellIs" dxfId="1574" priority="578" operator="equal">
      <formula>"Mayor"</formula>
    </cfRule>
  </conditionalFormatting>
  <conditionalFormatting sqref="BI103">
    <cfRule type="cellIs" dxfId="1573" priority="579" operator="equal">
      <formula>"Moderado"</formula>
    </cfRule>
  </conditionalFormatting>
  <conditionalFormatting sqref="BI103">
    <cfRule type="cellIs" dxfId="1572" priority="580" operator="equal">
      <formula>"Menor"</formula>
    </cfRule>
  </conditionalFormatting>
  <conditionalFormatting sqref="BI103">
    <cfRule type="cellIs" dxfId="1571" priority="581" operator="equal">
      <formula>"Leve"</formula>
    </cfRule>
  </conditionalFormatting>
  <conditionalFormatting sqref="BM103">
    <cfRule type="cellIs" dxfId="1570" priority="582" operator="equal">
      <formula>"Extremo"</formula>
    </cfRule>
  </conditionalFormatting>
  <conditionalFormatting sqref="BM103">
    <cfRule type="cellIs" dxfId="1569" priority="583" operator="equal">
      <formula>"Alta"</formula>
    </cfRule>
  </conditionalFormatting>
  <conditionalFormatting sqref="BI103">
    <cfRule type="cellIs" dxfId="1568" priority="584" operator="equal">
      <formula>"Casi Seguro"</formula>
    </cfRule>
  </conditionalFormatting>
  <conditionalFormatting sqref="BI103">
    <cfRule type="cellIs" dxfId="1567" priority="585" operator="equal">
      <formula>"Probable"</formula>
    </cfRule>
  </conditionalFormatting>
  <conditionalFormatting sqref="BI103">
    <cfRule type="cellIs" dxfId="1566" priority="586" operator="equal">
      <formula>"Posible"</formula>
    </cfRule>
  </conditionalFormatting>
  <conditionalFormatting sqref="BI103">
    <cfRule type="cellIs" dxfId="1565" priority="587" operator="equal">
      <formula>"Improbable"</formula>
    </cfRule>
  </conditionalFormatting>
  <conditionalFormatting sqref="BI103">
    <cfRule type="cellIs" dxfId="1564" priority="588" operator="equal">
      <formula>"Rara vez"</formula>
    </cfRule>
  </conditionalFormatting>
  <conditionalFormatting sqref="BH103">
    <cfRule type="cellIs" dxfId="1563" priority="589" operator="equal">
      <formula>"Muy Alta"</formula>
    </cfRule>
  </conditionalFormatting>
  <conditionalFormatting sqref="BH103">
    <cfRule type="cellIs" dxfId="1562" priority="590" operator="equal">
      <formula>"Alta"</formula>
    </cfRule>
  </conditionalFormatting>
  <conditionalFormatting sqref="BH103">
    <cfRule type="cellIs" dxfId="1561" priority="591" operator="equal">
      <formula>"Media"</formula>
    </cfRule>
  </conditionalFormatting>
  <conditionalFormatting sqref="BH103">
    <cfRule type="cellIs" dxfId="1560" priority="592" operator="equal">
      <formula>"Baja"</formula>
    </cfRule>
  </conditionalFormatting>
  <conditionalFormatting sqref="BH103">
    <cfRule type="cellIs" dxfId="1559" priority="593" operator="equal">
      <formula>"Muy Baja"</formula>
    </cfRule>
  </conditionalFormatting>
  <conditionalFormatting sqref="BK103">
    <cfRule type="cellIs" dxfId="1558" priority="594" operator="equal">
      <formula>"Catastrófico"</formula>
    </cfRule>
  </conditionalFormatting>
  <conditionalFormatting sqref="BK103">
    <cfRule type="cellIs" dxfId="1557" priority="595" operator="equal">
      <formula>"Mayor"</formula>
    </cfRule>
  </conditionalFormatting>
  <conditionalFormatting sqref="BK103">
    <cfRule type="cellIs" dxfId="1556" priority="596" operator="equal">
      <formula>"Moderado"</formula>
    </cfRule>
  </conditionalFormatting>
  <conditionalFormatting sqref="BK103">
    <cfRule type="cellIs" dxfId="1555" priority="597" operator="equal">
      <formula>"Menor"</formula>
    </cfRule>
  </conditionalFormatting>
  <conditionalFormatting sqref="BK103">
    <cfRule type="cellIs" dxfId="1554" priority="598" operator="equal">
      <formula>"Leve"</formula>
    </cfRule>
  </conditionalFormatting>
  <conditionalFormatting sqref="BM103">
    <cfRule type="cellIs" dxfId="1553" priority="599" operator="equal">
      <formula>"Extremo"</formula>
    </cfRule>
  </conditionalFormatting>
  <conditionalFormatting sqref="BM103">
    <cfRule type="cellIs" dxfId="1552" priority="600" operator="equal">
      <formula>"Alto"</formula>
    </cfRule>
  </conditionalFormatting>
  <conditionalFormatting sqref="BM103">
    <cfRule type="cellIs" dxfId="1551" priority="601" operator="equal">
      <formula>"Moderado"</formula>
    </cfRule>
  </conditionalFormatting>
  <conditionalFormatting sqref="BM103">
    <cfRule type="cellIs" dxfId="1550" priority="602" operator="equal">
      <formula>"Bajo"</formula>
    </cfRule>
  </conditionalFormatting>
  <conditionalFormatting sqref="BI103">
    <cfRule type="cellIs" dxfId="1549" priority="603" operator="equal">
      <formula>"Catastrófico"</formula>
    </cfRule>
  </conditionalFormatting>
  <conditionalFormatting sqref="BI103">
    <cfRule type="cellIs" dxfId="1548" priority="604" operator="equal">
      <formula>"Mayor"</formula>
    </cfRule>
  </conditionalFormatting>
  <conditionalFormatting sqref="BI103">
    <cfRule type="cellIs" dxfId="1547" priority="605" operator="equal">
      <formula>"Moderado"</formula>
    </cfRule>
  </conditionalFormatting>
  <conditionalFormatting sqref="BI103">
    <cfRule type="cellIs" dxfId="1546" priority="606" operator="equal">
      <formula>"Menor"</formula>
    </cfRule>
  </conditionalFormatting>
  <conditionalFormatting sqref="BI103">
    <cfRule type="cellIs" dxfId="1545" priority="607" operator="equal">
      <formula>"Leve"</formula>
    </cfRule>
  </conditionalFormatting>
  <conditionalFormatting sqref="BM103">
    <cfRule type="cellIs" dxfId="1544" priority="608" operator="equal">
      <formula>"Extremo"</formula>
    </cfRule>
  </conditionalFormatting>
  <conditionalFormatting sqref="BM103">
    <cfRule type="cellIs" dxfId="1543" priority="609" operator="equal">
      <formula>"Alta"</formula>
    </cfRule>
  </conditionalFormatting>
  <conditionalFormatting sqref="BI103">
    <cfRule type="cellIs" dxfId="1542" priority="610" operator="equal">
      <formula>"Casi Seguro"</formula>
    </cfRule>
  </conditionalFormatting>
  <conditionalFormatting sqref="BI103">
    <cfRule type="cellIs" dxfId="1541" priority="611" operator="equal">
      <formula>"Probable"</formula>
    </cfRule>
  </conditionalFormatting>
  <conditionalFormatting sqref="BI103">
    <cfRule type="cellIs" dxfId="1540" priority="612" operator="equal">
      <formula>"Posible"</formula>
    </cfRule>
  </conditionalFormatting>
  <conditionalFormatting sqref="BI103">
    <cfRule type="cellIs" dxfId="1539" priority="613" operator="equal">
      <formula>"Improbable"</formula>
    </cfRule>
  </conditionalFormatting>
  <conditionalFormatting sqref="BI103">
    <cfRule type="cellIs" dxfId="1538" priority="614" operator="equal">
      <formula>"Rara vez"</formula>
    </cfRule>
  </conditionalFormatting>
  <conditionalFormatting sqref="BH103">
    <cfRule type="cellIs" dxfId="1537" priority="615" operator="equal">
      <formula>"Muy Alta"</formula>
    </cfRule>
  </conditionalFormatting>
  <conditionalFormatting sqref="BH103">
    <cfRule type="cellIs" dxfId="1536" priority="616" operator="equal">
      <formula>"Alta"</formula>
    </cfRule>
  </conditionalFormatting>
  <conditionalFormatting sqref="BH103">
    <cfRule type="cellIs" dxfId="1535" priority="617" operator="equal">
      <formula>"Media"</formula>
    </cfRule>
  </conditionalFormatting>
  <conditionalFormatting sqref="BH103">
    <cfRule type="cellIs" dxfId="1534" priority="618" operator="equal">
      <formula>"Baja"</formula>
    </cfRule>
  </conditionalFormatting>
  <conditionalFormatting sqref="BH103">
    <cfRule type="cellIs" dxfId="1533" priority="619" operator="equal">
      <formula>"Muy Baja"</formula>
    </cfRule>
  </conditionalFormatting>
  <conditionalFormatting sqref="BK103">
    <cfRule type="cellIs" dxfId="1532" priority="620" operator="equal">
      <formula>"Catastrófico"</formula>
    </cfRule>
  </conditionalFormatting>
  <conditionalFormatting sqref="BK103">
    <cfRule type="cellIs" dxfId="1531" priority="621" operator="equal">
      <formula>"Mayor"</formula>
    </cfRule>
  </conditionalFormatting>
  <conditionalFormatting sqref="BK103">
    <cfRule type="cellIs" dxfId="1530" priority="622" operator="equal">
      <formula>"Moderado"</formula>
    </cfRule>
  </conditionalFormatting>
  <conditionalFormatting sqref="BK103">
    <cfRule type="cellIs" dxfId="1529" priority="623" operator="equal">
      <formula>"Menor"</formula>
    </cfRule>
  </conditionalFormatting>
  <conditionalFormatting sqref="BK103">
    <cfRule type="cellIs" dxfId="1528" priority="624" operator="equal">
      <formula>"Leve"</formula>
    </cfRule>
  </conditionalFormatting>
  <conditionalFormatting sqref="BM103">
    <cfRule type="cellIs" dxfId="1527" priority="625" operator="equal">
      <formula>"Extremo"</formula>
    </cfRule>
  </conditionalFormatting>
  <conditionalFormatting sqref="BM103">
    <cfRule type="cellIs" dxfId="1526" priority="626" operator="equal">
      <formula>"Alto"</formula>
    </cfRule>
  </conditionalFormatting>
  <conditionalFormatting sqref="BM103">
    <cfRule type="cellIs" dxfId="1525" priority="627" operator="equal">
      <formula>"Moderado"</formula>
    </cfRule>
  </conditionalFormatting>
  <conditionalFormatting sqref="BM103">
    <cfRule type="cellIs" dxfId="1524" priority="628" operator="equal">
      <formula>"Bajo"</formula>
    </cfRule>
  </conditionalFormatting>
  <conditionalFormatting sqref="BI103">
    <cfRule type="cellIs" dxfId="1523" priority="629" operator="equal">
      <formula>"Catastrófico"</formula>
    </cfRule>
  </conditionalFormatting>
  <conditionalFormatting sqref="BI103">
    <cfRule type="cellIs" dxfId="1522" priority="630" operator="equal">
      <formula>"Mayor"</formula>
    </cfRule>
  </conditionalFormatting>
  <conditionalFormatting sqref="BI103">
    <cfRule type="cellIs" dxfId="1521" priority="631" operator="equal">
      <formula>"Moderado"</formula>
    </cfRule>
  </conditionalFormatting>
  <conditionalFormatting sqref="BI103">
    <cfRule type="cellIs" dxfId="1520" priority="632" operator="equal">
      <formula>"Menor"</formula>
    </cfRule>
  </conditionalFormatting>
  <conditionalFormatting sqref="BI103">
    <cfRule type="cellIs" dxfId="1519" priority="633" operator="equal">
      <formula>"Leve"</formula>
    </cfRule>
  </conditionalFormatting>
  <conditionalFormatting sqref="BM103">
    <cfRule type="cellIs" dxfId="1518" priority="634" operator="equal">
      <formula>"Extremo"</formula>
    </cfRule>
  </conditionalFormatting>
  <conditionalFormatting sqref="BM103">
    <cfRule type="cellIs" dxfId="1517" priority="635" operator="equal">
      <formula>"Alta"</formula>
    </cfRule>
  </conditionalFormatting>
  <conditionalFormatting sqref="BI103">
    <cfRule type="cellIs" dxfId="1516" priority="636" operator="equal">
      <formula>"Casi Seguro"</formula>
    </cfRule>
  </conditionalFormatting>
  <conditionalFormatting sqref="BI103">
    <cfRule type="cellIs" dxfId="1515" priority="637" operator="equal">
      <formula>"Probable"</formula>
    </cfRule>
  </conditionalFormatting>
  <conditionalFormatting sqref="BI103">
    <cfRule type="cellIs" dxfId="1514" priority="638" operator="equal">
      <formula>"Posible"</formula>
    </cfRule>
  </conditionalFormatting>
  <conditionalFormatting sqref="BI103">
    <cfRule type="cellIs" dxfId="1513" priority="639" operator="equal">
      <formula>"Improbable"</formula>
    </cfRule>
  </conditionalFormatting>
  <conditionalFormatting sqref="BI103">
    <cfRule type="cellIs" dxfId="1512" priority="640" operator="equal">
      <formula>"Rara vez"</formula>
    </cfRule>
  </conditionalFormatting>
  <conditionalFormatting sqref="BH103">
    <cfRule type="cellIs" dxfId="1511" priority="641" operator="equal">
      <formula>"Muy Alta"</formula>
    </cfRule>
  </conditionalFormatting>
  <conditionalFormatting sqref="BH103">
    <cfRule type="cellIs" dxfId="1510" priority="642" operator="equal">
      <formula>"Alta"</formula>
    </cfRule>
  </conditionalFormatting>
  <conditionalFormatting sqref="BH103">
    <cfRule type="cellIs" dxfId="1509" priority="643" operator="equal">
      <formula>"Media"</formula>
    </cfRule>
  </conditionalFormatting>
  <conditionalFormatting sqref="BH103">
    <cfRule type="cellIs" dxfId="1508" priority="644" operator="equal">
      <formula>"Baja"</formula>
    </cfRule>
  </conditionalFormatting>
  <conditionalFormatting sqref="BH103">
    <cfRule type="cellIs" dxfId="1507" priority="645" operator="equal">
      <formula>"Muy Baja"</formula>
    </cfRule>
  </conditionalFormatting>
  <conditionalFormatting sqref="BK103">
    <cfRule type="cellIs" dxfId="1506" priority="646" operator="equal">
      <formula>"Catastrófico"</formula>
    </cfRule>
  </conditionalFormatting>
  <conditionalFormatting sqref="BK103">
    <cfRule type="cellIs" dxfId="1505" priority="647" operator="equal">
      <formula>"Mayor"</formula>
    </cfRule>
  </conditionalFormatting>
  <conditionalFormatting sqref="BK103">
    <cfRule type="cellIs" dxfId="1504" priority="648" operator="equal">
      <formula>"Moderado"</formula>
    </cfRule>
  </conditionalFormatting>
  <conditionalFormatting sqref="BK103">
    <cfRule type="cellIs" dxfId="1503" priority="649" operator="equal">
      <formula>"Menor"</formula>
    </cfRule>
  </conditionalFormatting>
  <conditionalFormatting sqref="BK103">
    <cfRule type="cellIs" dxfId="1502" priority="650" operator="equal">
      <formula>"Leve"</formula>
    </cfRule>
  </conditionalFormatting>
  <conditionalFormatting sqref="BM103">
    <cfRule type="cellIs" dxfId="1501" priority="651" operator="equal">
      <formula>"Extremo"</formula>
    </cfRule>
  </conditionalFormatting>
  <conditionalFormatting sqref="BM103">
    <cfRule type="cellIs" dxfId="1500" priority="652" operator="equal">
      <formula>"Alto"</formula>
    </cfRule>
  </conditionalFormatting>
  <conditionalFormatting sqref="BM103">
    <cfRule type="cellIs" dxfId="1499" priority="653" operator="equal">
      <formula>"Moderado"</formula>
    </cfRule>
  </conditionalFormatting>
  <conditionalFormatting sqref="BM103">
    <cfRule type="cellIs" dxfId="1498" priority="654" operator="equal">
      <formula>"Bajo"</formula>
    </cfRule>
  </conditionalFormatting>
  <conditionalFormatting sqref="BI103">
    <cfRule type="cellIs" dxfId="1497" priority="655" operator="equal">
      <formula>"Catastrófico"</formula>
    </cfRule>
  </conditionalFormatting>
  <conditionalFormatting sqref="BI103">
    <cfRule type="cellIs" dxfId="1496" priority="656" operator="equal">
      <formula>"Mayor"</formula>
    </cfRule>
  </conditionalFormatting>
  <conditionalFormatting sqref="BI103">
    <cfRule type="cellIs" dxfId="1495" priority="657" operator="equal">
      <formula>"Moderado"</formula>
    </cfRule>
  </conditionalFormatting>
  <conditionalFormatting sqref="BI103">
    <cfRule type="cellIs" dxfId="1494" priority="658" operator="equal">
      <formula>"Menor"</formula>
    </cfRule>
  </conditionalFormatting>
  <conditionalFormatting sqref="BI103">
    <cfRule type="cellIs" dxfId="1493" priority="659" operator="equal">
      <formula>"Leve"</formula>
    </cfRule>
  </conditionalFormatting>
  <conditionalFormatting sqref="BM103">
    <cfRule type="cellIs" dxfId="1492" priority="660" operator="equal">
      <formula>"Extremo"</formula>
    </cfRule>
  </conditionalFormatting>
  <conditionalFormatting sqref="BM103">
    <cfRule type="cellIs" dxfId="1491" priority="661" operator="equal">
      <formula>"Alta"</formula>
    </cfRule>
  </conditionalFormatting>
  <conditionalFormatting sqref="BI103">
    <cfRule type="cellIs" dxfId="1490" priority="662" operator="equal">
      <formula>"Casi Seguro"</formula>
    </cfRule>
  </conditionalFormatting>
  <conditionalFormatting sqref="BI103">
    <cfRule type="cellIs" dxfId="1489" priority="663" operator="equal">
      <formula>"Probable"</formula>
    </cfRule>
  </conditionalFormatting>
  <conditionalFormatting sqref="BI103">
    <cfRule type="cellIs" dxfId="1488" priority="664" operator="equal">
      <formula>"Posible"</formula>
    </cfRule>
  </conditionalFormatting>
  <conditionalFormatting sqref="BI103">
    <cfRule type="cellIs" dxfId="1487" priority="665" operator="equal">
      <formula>"Improbable"</formula>
    </cfRule>
  </conditionalFormatting>
  <conditionalFormatting sqref="BI103">
    <cfRule type="cellIs" dxfId="1486" priority="666" operator="equal">
      <formula>"Rara vez"</formula>
    </cfRule>
  </conditionalFormatting>
  <conditionalFormatting sqref="AJ104">
    <cfRule type="cellIs" dxfId="1485" priority="667" operator="equal">
      <formula>"Extremo"</formula>
    </cfRule>
  </conditionalFormatting>
  <conditionalFormatting sqref="AJ104">
    <cfRule type="cellIs" dxfId="1484" priority="668" operator="equal">
      <formula>"Alto"</formula>
    </cfRule>
  </conditionalFormatting>
  <conditionalFormatting sqref="AJ104">
    <cfRule type="cellIs" dxfId="1483" priority="669" operator="equal">
      <formula>"Moderado"</formula>
    </cfRule>
  </conditionalFormatting>
  <conditionalFormatting sqref="AJ104">
    <cfRule type="cellIs" dxfId="1482" priority="670" operator="equal">
      <formula>"Bajo"</formula>
    </cfRule>
  </conditionalFormatting>
  <conditionalFormatting sqref="BH104">
    <cfRule type="cellIs" dxfId="1481" priority="671" operator="equal">
      <formula>"Muy Alta"</formula>
    </cfRule>
  </conditionalFormatting>
  <conditionalFormatting sqref="BH104">
    <cfRule type="cellIs" dxfId="1480" priority="672" operator="equal">
      <formula>"Alta"</formula>
    </cfRule>
  </conditionalFormatting>
  <conditionalFormatting sqref="BH104">
    <cfRule type="cellIs" dxfId="1479" priority="673" operator="equal">
      <formula>"Media"</formula>
    </cfRule>
  </conditionalFormatting>
  <conditionalFormatting sqref="BH104">
    <cfRule type="cellIs" dxfId="1478" priority="674" operator="equal">
      <formula>"Baja"</formula>
    </cfRule>
  </conditionalFormatting>
  <conditionalFormatting sqref="BH104">
    <cfRule type="cellIs" dxfId="1477" priority="675" operator="equal">
      <formula>"Muy Baja"</formula>
    </cfRule>
  </conditionalFormatting>
  <conditionalFormatting sqref="BK104">
    <cfRule type="cellIs" dxfId="1476" priority="676" operator="equal">
      <formula>"Catastrófico"</formula>
    </cfRule>
  </conditionalFormatting>
  <conditionalFormatting sqref="BK104">
    <cfRule type="cellIs" dxfId="1475" priority="677" operator="equal">
      <formula>"Mayor"</formula>
    </cfRule>
  </conditionalFormatting>
  <conditionalFormatting sqref="BK104">
    <cfRule type="cellIs" dxfId="1474" priority="678" operator="equal">
      <formula>"Moderado"</formula>
    </cfRule>
  </conditionalFormatting>
  <conditionalFormatting sqref="BK104">
    <cfRule type="cellIs" dxfId="1473" priority="679" operator="equal">
      <formula>"Menor"</formula>
    </cfRule>
  </conditionalFormatting>
  <conditionalFormatting sqref="BK104">
    <cfRule type="cellIs" dxfId="1472" priority="680" operator="equal">
      <formula>"Leve"</formula>
    </cfRule>
  </conditionalFormatting>
  <conditionalFormatting sqref="BM104">
    <cfRule type="cellIs" dxfId="1471" priority="681" operator="equal">
      <formula>"Extremo"</formula>
    </cfRule>
  </conditionalFormatting>
  <conditionalFormatting sqref="BM104">
    <cfRule type="cellIs" dxfId="1470" priority="682" operator="equal">
      <formula>"Alto"</formula>
    </cfRule>
  </conditionalFormatting>
  <conditionalFormatting sqref="BM104">
    <cfRule type="cellIs" dxfId="1469" priority="683" operator="equal">
      <formula>"Moderado"</formula>
    </cfRule>
  </conditionalFormatting>
  <conditionalFormatting sqref="BM104">
    <cfRule type="cellIs" dxfId="1468" priority="684" operator="equal">
      <formula>"Bajo"</formula>
    </cfRule>
  </conditionalFormatting>
  <conditionalFormatting sqref="K104">
    <cfRule type="cellIs" dxfId="1467" priority="685" operator="equal">
      <formula>"Muy Alta"</formula>
    </cfRule>
  </conditionalFormatting>
  <conditionalFormatting sqref="K104">
    <cfRule type="cellIs" dxfId="1466" priority="686" operator="equal">
      <formula>"Alta"</formula>
    </cfRule>
  </conditionalFormatting>
  <conditionalFormatting sqref="K104">
    <cfRule type="cellIs" dxfId="1465" priority="687" operator="equal">
      <formula>"Media"</formula>
    </cfRule>
  </conditionalFormatting>
  <conditionalFormatting sqref="K104">
    <cfRule type="cellIs" dxfId="1464" priority="688" operator="equal">
      <formula>"Baja"</formula>
    </cfRule>
  </conditionalFormatting>
  <conditionalFormatting sqref="K104">
    <cfRule type="cellIs" dxfId="1463" priority="689" operator="equal">
      <formula>"Muy Baja"</formula>
    </cfRule>
  </conditionalFormatting>
  <conditionalFormatting sqref="AH104">
    <cfRule type="cellIs" dxfId="1462" priority="690" operator="equal">
      <formula>"Catastrófico"</formula>
    </cfRule>
  </conditionalFormatting>
  <conditionalFormatting sqref="AH104">
    <cfRule type="cellIs" dxfId="1461" priority="691" operator="equal">
      <formula>"Mayor"</formula>
    </cfRule>
  </conditionalFormatting>
  <conditionalFormatting sqref="AH104">
    <cfRule type="cellIs" dxfId="1460" priority="692" operator="equal">
      <formula>"Moderado"</formula>
    </cfRule>
  </conditionalFormatting>
  <conditionalFormatting sqref="AH104">
    <cfRule type="cellIs" dxfId="1459" priority="693" operator="equal">
      <formula>"Menor"</formula>
    </cfRule>
  </conditionalFormatting>
  <conditionalFormatting sqref="AH104">
    <cfRule type="cellIs" dxfId="1458" priority="694" operator="equal">
      <formula>"Leve"</formula>
    </cfRule>
  </conditionalFormatting>
  <conditionalFormatting sqref="BI104">
    <cfRule type="cellIs" dxfId="1457" priority="695" operator="equal">
      <formula>"Catastrófico"</formula>
    </cfRule>
  </conditionalFormatting>
  <conditionalFormatting sqref="BI104">
    <cfRule type="cellIs" dxfId="1456" priority="696" operator="equal">
      <formula>"Mayor"</formula>
    </cfRule>
  </conditionalFormatting>
  <conditionalFormatting sqref="BI104">
    <cfRule type="cellIs" dxfId="1455" priority="697" operator="equal">
      <formula>"Moderado"</formula>
    </cfRule>
  </conditionalFormatting>
  <conditionalFormatting sqref="BI104">
    <cfRule type="cellIs" dxfId="1454" priority="698" operator="equal">
      <formula>"Menor"</formula>
    </cfRule>
  </conditionalFormatting>
  <conditionalFormatting sqref="BI104">
    <cfRule type="cellIs" dxfId="1453" priority="699" operator="equal">
      <formula>"Leve"</formula>
    </cfRule>
  </conditionalFormatting>
  <conditionalFormatting sqref="BM104:BM107">
    <cfRule type="cellIs" dxfId="1452" priority="700" operator="equal">
      <formula>"Extremo"</formula>
    </cfRule>
  </conditionalFormatting>
  <conditionalFormatting sqref="BM104:BM107">
    <cfRule type="cellIs" dxfId="1451" priority="701" operator="equal">
      <formula>"Extremo"</formula>
    </cfRule>
  </conditionalFormatting>
  <conditionalFormatting sqref="BM104:BM107">
    <cfRule type="cellIs" dxfId="1450" priority="702" operator="equal">
      <formula>"Alta"</formula>
    </cfRule>
  </conditionalFormatting>
  <conditionalFormatting sqref="K104:K107">
    <cfRule type="cellIs" dxfId="1449" priority="703" operator="equal">
      <formula>"Casi Seguro"</formula>
    </cfRule>
  </conditionalFormatting>
  <conditionalFormatting sqref="K104:K107">
    <cfRule type="cellIs" dxfId="1448" priority="704" operator="equal">
      <formula>"Probable"</formula>
    </cfRule>
  </conditionalFormatting>
  <conditionalFormatting sqref="K104:K107">
    <cfRule type="cellIs" dxfId="1447" priority="705" operator="equal">
      <formula>"Posible"</formula>
    </cfRule>
  </conditionalFormatting>
  <conditionalFormatting sqref="K104:K107">
    <cfRule type="cellIs" dxfId="1446" priority="706" operator="equal">
      <formula>"Rara vez"</formula>
    </cfRule>
  </conditionalFormatting>
  <conditionalFormatting sqref="K104:K107">
    <cfRule type="cellIs" dxfId="1445" priority="707" operator="equal">
      <formula>"Improbable"</formula>
    </cfRule>
  </conditionalFormatting>
  <conditionalFormatting sqref="K104:K107">
    <cfRule type="cellIs" dxfId="1444" priority="708" operator="equal">
      <formula>"Rara vez"</formula>
    </cfRule>
  </conditionalFormatting>
  <conditionalFormatting sqref="BI104:BI107">
    <cfRule type="cellIs" dxfId="1443" priority="709" operator="equal">
      <formula>"Casi Seguro"</formula>
    </cfRule>
  </conditionalFormatting>
  <conditionalFormatting sqref="BI104:BI107">
    <cfRule type="cellIs" dxfId="1442" priority="710" operator="equal">
      <formula>"Probable"</formula>
    </cfRule>
  </conditionalFormatting>
  <conditionalFormatting sqref="BI104:BI107">
    <cfRule type="cellIs" dxfId="1441" priority="711" operator="equal">
      <formula>"Posible"</formula>
    </cfRule>
  </conditionalFormatting>
  <conditionalFormatting sqref="BI104:BI107">
    <cfRule type="cellIs" dxfId="1440" priority="712" operator="equal">
      <formula>"Improbable"</formula>
    </cfRule>
  </conditionalFormatting>
  <conditionalFormatting sqref="BI104:BI107">
    <cfRule type="cellIs" dxfId="1439" priority="713" operator="equal">
      <formula>"Rara vez"</formula>
    </cfRule>
  </conditionalFormatting>
  <conditionalFormatting sqref="AJ104:AJ107">
    <cfRule type="cellIs" dxfId="1438" priority="714" operator="equal">
      <formula>"Moderada"</formula>
    </cfRule>
  </conditionalFormatting>
  <conditionalFormatting sqref="AJ104:AJ107">
    <cfRule type="cellIs" dxfId="1437" priority="715" operator="equal">
      <formula>"Alta"</formula>
    </cfRule>
  </conditionalFormatting>
  <conditionalFormatting sqref="AJ104:AJ107">
    <cfRule type="cellIs" dxfId="1436" priority="716" operator="equal">
      <formula>"Extrema"</formula>
    </cfRule>
  </conditionalFormatting>
  <conditionalFormatting sqref="AJ97">
    <cfRule type="cellIs" dxfId="1435" priority="717" operator="equal">
      <formula>"Extremo"</formula>
    </cfRule>
  </conditionalFormatting>
  <conditionalFormatting sqref="AJ97">
    <cfRule type="cellIs" dxfId="1434" priority="718" operator="equal">
      <formula>"Alto"</formula>
    </cfRule>
  </conditionalFormatting>
  <conditionalFormatting sqref="AJ97">
    <cfRule type="cellIs" dxfId="1433" priority="719" operator="equal">
      <formula>"Moderado"</formula>
    </cfRule>
  </conditionalFormatting>
  <conditionalFormatting sqref="AJ97">
    <cfRule type="cellIs" dxfId="1432" priority="720" operator="equal">
      <formula>"Bajo"</formula>
    </cfRule>
  </conditionalFormatting>
  <conditionalFormatting sqref="BH97">
    <cfRule type="cellIs" dxfId="1431" priority="721" operator="equal">
      <formula>"Muy Alta"</formula>
    </cfRule>
  </conditionalFormatting>
  <conditionalFormatting sqref="BH97">
    <cfRule type="cellIs" dxfId="1430" priority="722" operator="equal">
      <formula>"Alta"</formula>
    </cfRule>
  </conditionalFormatting>
  <conditionalFormatting sqref="BH97">
    <cfRule type="cellIs" dxfId="1429" priority="723" operator="equal">
      <formula>"Media"</formula>
    </cfRule>
  </conditionalFormatting>
  <conditionalFormatting sqref="BH97">
    <cfRule type="cellIs" dxfId="1428" priority="724" operator="equal">
      <formula>"Baja"</formula>
    </cfRule>
  </conditionalFormatting>
  <conditionalFormatting sqref="BH97">
    <cfRule type="cellIs" dxfId="1427" priority="725" operator="equal">
      <formula>"Muy Baja"</formula>
    </cfRule>
  </conditionalFormatting>
  <conditionalFormatting sqref="BK97">
    <cfRule type="cellIs" dxfId="1426" priority="726" operator="equal">
      <formula>"Catastrófico"</formula>
    </cfRule>
  </conditionalFormatting>
  <conditionalFormatting sqref="BK97">
    <cfRule type="cellIs" dxfId="1425" priority="727" operator="equal">
      <formula>"Mayor"</formula>
    </cfRule>
  </conditionalFormatting>
  <conditionalFormatting sqref="BK97">
    <cfRule type="cellIs" dxfId="1424" priority="728" operator="equal">
      <formula>"Moderado"</formula>
    </cfRule>
  </conditionalFormatting>
  <conditionalFormatting sqref="BK97">
    <cfRule type="cellIs" dxfId="1423" priority="729" operator="equal">
      <formula>"Menor"</formula>
    </cfRule>
  </conditionalFormatting>
  <conditionalFormatting sqref="BK97">
    <cfRule type="cellIs" dxfId="1422" priority="730" operator="equal">
      <formula>"Leve"</formula>
    </cfRule>
  </conditionalFormatting>
  <conditionalFormatting sqref="BM97">
    <cfRule type="cellIs" dxfId="1421" priority="731" operator="equal">
      <formula>"Extremo"</formula>
    </cfRule>
  </conditionalFormatting>
  <conditionalFormatting sqref="BM97">
    <cfRule type="cellIs" dxfId="1420" priority="732" operator="equal">
      <formula>"Alto"</formula>
    </cfRule>
  </conditionalFormatting>
  <conditionalFormatting sqref="BM97">
    <cfRule type="cellIs" dxfId="1419" priority="733" operator="equal">
      <formula>"Moderado"</formula>
    </cfRule>
  </conditionalFormatting>
  <conditionalFormatting sqref="BM97">
    <cfRule type="cellIs" dxfId="1418" priority="734" operator="equal">
      <formula>"Bajo"</formula>
    </cfRule>
  </conditionalFormatting>
  <conditionalFormatting sqref="AG97">
    <cfRule type="containsText" dxfId="1417" priority="735" operator="containsText" text="❌">
      <formula>NOT(ISERROR(SEARCH(("❌"),(AG97))))</formula>
    </cfRule>
  </conditionalFormatting>
  <conditionalFormatting sqref="K97">
    <cfRule type="cellIs" dxfId="1416" priority="736" operator="equal">
      <formula>"Muy Alta"</formula>
    </cfRule>
  </conditionalFormatting>
  <conditionalFormatting sqref="K97">
    <cfRule type="cellIs" dxfId="1415" priority="737" operator="equal">
      <formula>"Alta"</formula>
    </cfRule>
  </conditionalFormatting>
  <conditionalFormatting sqref="K97">
    <cfRule type="cellIs" dxfId="1414" priority="738" operator="equal">
      <formula>"Media"</formula>
    </cfRule>
  </conditionalFormatting>
  <conditionalFormatting sqref="K97">
    <cfRule type="cellIs" dxfId="1413" priority="739" operator="equal">
      <formula>"Baja"</formula>
    </cfRule>
  </conditionalFormatting>
  <conditionalFormatting sqref="K97">
    <cfRule type="cellIs" dxfId="1412" priority="740" operator="equal">
      <formula>"Muy Baja"</formula>
    </cfRule>
  </conditionalFormatting>
  <conditionalFormatting sqref="AH97">
    <cfRule type="cellIs" dxfId="1411" priority="741" operator="equal">
      <formula>"Catastrófico"</formula>
    </cfRule>
  </conditionalFormatting>
  <conditionalFormatting sqref="AH97">
    <cfRule type="cellIs" dxfId="1410" priority="742" operator="equal">
      <formula>"Mayor"</formula>
    </cfRule>
  </conditionalFormatting>
  <conditionalFormatting sqref="AH97">
    <cfRule type="cellIs" dxfId="1409" priority="743" operator="equal">
      <formula>"Moderado"</formula>
    </cfRule>
  </conditionalFormatting>
  <conditionalFormatting sqref="AH97">
    <cfRule type="cellIs" dxfId="1408" priority="744" operator="equal">
      <formula>"Menor"</formula>
    </cfRule>
  </conditionalFormatting>
  <conditionalFormatting sqref="AH97">
    <cfRule type="cellIs" dxfId="1407" priority="745" operator="equal">
      <formula>"Leve"</formula>
    </cfRule>
  </conditionalFormatting>
  <conditionalFormatting sqref="BI97">
    <cfRule type="cellIs" dxfId="1406" priority="746" operator="equal">
      <formula>"Catastrófico"</formula>
    </cfRule>
  </conditionalFormatting>
  <conditionalFormatting sqref="BI97">
    <cfRule type="cellIs" dxfId="1405" priority="747" operator="equal">
      <formula>"Mayor"</formula>
    </cfRule>
  </conditionalFormatting>
  <conditionalFormatting sqref="BI97">
    <cfRule type="cellIs" dxfId="1404" priority="748" operator="equal">
      <formula>"Moderado"</formula>
    </cfRule>
  </conditionalFormatting>
  <conditionalFormatting sqref="BI97">
    <cfRule type="cellIs" dxfId="1403" priority="749" operator="equal">
      <formula>"Menor"</formula>
    </cfRule>
  </conditionalFormatting>
  <conditionalFormatting sqref="BI97">
    <cfRule type="cellIs" dxfId="1402" priority="750" operator="equal">
      <formula>"Leve"</formula>
    </cfRule>
  </conditionalFormatting>
  <conditionalFormatting sqref="BM97">
    <cfRule type="cellIs" dxfId="1401" priority="751" operator="equal">
      <formula>"Extremo"</formula>
    </cfRule>
  </conditionalFormatting>
  <conditionalFormatting sqref="BM97">
    <cfRule type="cellIs" dxfId="1400" priority="752" operator="equal">
      <formula>"Extremo"</formula>
    </cfRule>
  </conditionalFormatting>
  <conditionalFormatting sqref="BM97">
    <cfRule type="cellIs" dxfId="1399" priority="753" operator="equal">
      <formula>"Alta"</formula>
    </cfRule>
  </conditionalFormatting>
  <conditionalFormatting sqref="K97">
    <cfRule type="cellIs" dxfId="1398" priority="754" operator="equal">
      <formula>"Casi Seguro"</formula>
    </cfRule>
  </conditionalFormatting>
  <conditionalFormatting sqref="K97">
    <cfRule type="cellIs" dxfId="1397" priority="755" operator="equal">
      <formula>"Probable"</formula>
    </cfRule>
  </conditionalFormatting>
  <conditionalFormatting sqref="K97">
    <cfRule type="cellIs" dxfId="1396" priority="756" operator="equal">
      <formula>"Posible"</formula>
    </cfRule>
  </conditionalFormatting>
  <conditionalFormatting sqref="K97">
    <cfRule type="cellIs" dxfId="1395" priority="757" operator="equal">
      <formula>"Rara vez"</formula>
    </cfRule>
  </conditionalFormatting>
  <conditionalFormatting sqref="K97">
    <cfRule type="cellIs" dxfId="1394" priority="758" operator="equal">
      <formula>"Improbable"</formula>
    </cfRule>
  </conditionalFormatting>
  <conditionalFormatting sqref="K97">
    <cfRule type="cellIs" dxfId="1393" priority="759" operator="equal">
      <formula>"Rara vez"</formula>
    </cfRule>
  </conditionalFormatting>
  <conditionalFormatting sqref="BI97">
    <cfRule type="cellIs" dxfId="1392" priority="760" operator="equal">
      <formula>"Casi Seguro"</formula>
    </cfRule>
  </conditionalFormatting>
  <conditionalFormatting sqref="BI97">
    <cfRule type="cellIs" dxfId="1391" priority="761" operator="equal">
      <formula>"Probable"</formula>
    </cfRule>
  </conditionalFormatting>
  <conditionalFormatting sqref="BI97">
    <cfRule type="cellIs" dxfId="1390" priority="762" operator="equal">
      <formula>"Posible"</formula>
    </cfRule>
  </conditionalFormatting>
  <conditionalFormatting sqref="BI97">
    <cfRule type="cellIs" dxfId="1389" priority="763" operator="equal">
      <formula>"Improbable"</formula>
    </cfRule>
  </conditionalFormatting>
  <conditionalFormatting sqref="BI97">
    <cfRule type="cellIs" dxfId="1388" priority="764" operator="equal">
      <formula>"Rara vez"</formula>
    </cfRule>
  </conditionalFormatting>
  <conditionalFormatting sqref="AJ97">
    <cfRule type="cellIs" dxfId="1387" priority="765" operator="equal">
      <formula>"Moderada"</formula>
    </cfRule>
  </conditionalFormatting>
  <conditionalFormatting sqref="AJ97">
    <cfRule type="cellIs" dxfId="1386" priority="766" operator="equal">
      <formula>"Alta"</formula>
    </cfRule>
  </conditionalFormatting>
  <conditionalFormatting sqref="AJ97">
    <cfRule type="cellIs" dxfId="1385" priority="767" operator="equal">
      <formula>"Extrema"</formula>
    </cfRule>
  </conditionalFormatting>
  <conditionalFormatting sqref="AJ108:AJ109">
    <cfRule type="cellIs" dxfId="1384" priority="768" operator="equal">
      <formula>"Extremo"</formula>
    </cfRule>
  </conditionalFormatting>
  <conditionalFormatting sqref="AJ108:AJ109">
    <cfRule type="cellIs" dxfId="1383" priority="769" operator="equal">
      <formula>"Alto"</formula>
    </cfRule>
  </conditionalFormatting>
  <conditionalFormatting sqref="AJ108:AJ109">
    <cfRule type="cellIs" dxfId="1382" priority="770" operator="equal">
      <formula>"Moderado"</formula>
    </cfRule>
  </conditionalFormatting>
  <conditionalFormatting sqref="AJ108:AJ109">
    <cfRule type="cellIs" dxfId="1381" priority="771" operator="equal">
      <formula>"Bajo"</formula>
    </cfRule>
  </conditionalFormatting>
  <conditionalFormatting sqref="BH108:BH109">
    <cfRule type="cellIs" dxfId="1380" priority="772" operator="equal">
      <formula>"Muy Alta"</formula>
    </cfRule>
  </conditionalFormatting>
  <conditionalFormatting sqref="BH108:BH109">
    <cfRule type="cellIs" dxfId="1379" priority="773" operator="equal">
      <formula>"Alta"</formula>
    </cfRule>
  </conditionalFormatting>
  <conditionalFormatting sqref="BH108:BH109">
    <cfRule type="cellIs" dxfId="1378" priority="774" operator="equal">
      <formula>"Media"</formula>
    </cfRule>
  </conditionalFormatting>
  <conditionalFormatting sqref="BH108:BH109">
    <cfRule type="cellIs" dxfId="1377" priority="775" operator="equal">
      <formula>"Baja"</formula>
    </cfRule>
  </conditionalFormatting>
  <conditionalFormatting sqref="BH108:BH109">
    <cfRule type="cellIs" dxfId="1376" priority="776" operator="equal">
      <formula>"Muy Baja"</formula>
    </cfRule>
  </conditionalFormatting>
  <conditionalFormatting sqref="BK108:BK109">
    <cfRule type="cellIs" dxfId="1375" priority="777" operator="equal">
      <formula>"Catastrófico"</formula>
    </cfRule>
  </conditionalFormatting>
  <conditionalFormatting sqref="BK108:BK109">
    <cfRule type="cellIs" dxfId="1374" priority="778" operator="equal">
      <formula>"Mayor"</formula>
    </cfRule>
  </conditionalFormatting>
  <conditionalFormatting sqref="BK108:BK109">
    <cfRule type="cellIs" dxfId="1373" priority="779" operator="equal">
      <formula>"Moderado"</formula>
    </cfRule>
  </conditionalFormatting>
  <conditionalFormatting sqref="BK108:BK109">
    <cfRule type="cellIs" dxfId="1372" priority="780" operator="equal">
      <formula>"Menor"</formula>
    </cfRule>
  </conditionalFormatting>
  <conditionalFormatting sqref="BK108:BK109">
    <cfRule type="cellIs" dxfId="1371" priority="781" operator="equal">
      <formula>"Leve"</formula>
    </cfRule>
  </conditionalFormatting>
  <conditionalFormatting sqref="BM108:BM109">
    <cfRule type="cellIs" dxfId="1370" priority="782" operator="equal">
      <formula>"Extremo"</formula>
    </cfRule>
  </conditionalFormatting>
  <conditionalFormatting sqref="BM108:BM109">
    <cfRule type="cellIs" dxfId="1369" priority="783" operator="equal">
      <formula>"Alto"</formula>
    </cfRule>
  </conditionalFormatting>
  <conditionalFormatting sqref="BM108:BM109">
    <cfRule type="cellIs" dxfId="1368" priority="784" operator="equal">
      <formula>"Moderado"</formula>
    </cfRule>
  </conditionalFormatting>
  <conditionalFormatting sqref="BM108:BM109">
    <cfRule type="cellIs" dxfId="1367" priority="785" operator="equal">
      <formula>"Bajo"</formula>
    </cfRule>
  </conditionalFormatting>
  <conditionalFormatting sqref="AH109">
    <cfRule type="cellIs" dxfId="1366" priority="786" operator="equal">
      <formula>"Catastrófico"</formula>
    </cfRule>
  </conditionalFormatting>
  <conditionalFormatting sqref="AH109">
    <cfRule type="cellIs" dxfId="1365" priority="787" operator="equal">
      <formula>"Mayor"</formula>
    </cfRule>
  </conditionalFormatting>
  <conditionalFormatting sqref="AH109">
    <cfRule type="cellIs" dxfId="1364" priority="788" operator="equal">
      <formula>"Moderado"</formula>
    </cfRule>
  </conditionalFormatting>
  <conditionalFormatting sqref="AH109">
    <cfRule type="cellIs" dxfId="1363" priority="789" operator="equal">
      <formula>"Menor"</formula>
    </cfRule>
  </conditionalFormatting>
  <conditionalFormatting sqref="AH109">
    <cfRule type="cellIs" dxfId="1362" priority="790" operator="equal">
      <formula>"Leve"</formula>
    </cfRule>
  </conditionalFormatting>
  <conditionalFormatting sqref="K108">
    <cfRule type="cellIs" dxfId="1361" priority="791" operator="equal">
      <formula>"Muy Alta"</formula>
    </cfRule>
  </conditionalFormatting>
  <conditionalFormatting sqref="K108">
    <cfRule type="cellIs" dxfId="1360" priority="792" operator="equal">
      <formula>"Alta"</formula>
    </cfRule>
  </conditionalFormatting>
  <conditionalFormatting sqref="K108">
    <cfRule type="cellIs" dxfId="1359" priority="793" operator="equal">
      <formula>"Media"</formula>
    </cfRule>
  </conditionalFormatting>
  <conditionalFormatting sqref="K108">
    <cfRule type="cellIs" dxfId="1358" priority="794" operator="equal">
      <formula>"Baja"</formula>
    </cfRule>
  </conditionalFormatting>
  <conditionalFormatting sqref="K108">
    <cfRule type="cellIs" dxfId="1357" priority="795" operator="equal">
      <formula>"Muy Baja"</formula>
    </cfRule>
  </conditionalFormatting>
  <conditionalFormatting sqref="AH108">
    <cfRule type="cellIs" dxfId="1356" priority="796" operator="equal">
      <formula>"Catastrófico"</formula>
    </cfRule>
  </conditionalFormatting>
  <conditionalFormatting sqref="AH108">
    <cfRule type="cellIs" dxfId="1355" priority="797" operator="equal">
      <formula>"Mayor"</formula>
    </cfRule>
  </conditionalFormatting>
  <conditionalFormatting sqref="AH108">
    <cfRule type="cellIs" dxfId="1354" priority="798" operator="equal">
      <formula>"Moderado"</formula>
    </cfRule>
  </conditionalFormatting>
  <conditionalFormatting sqref="AH108">
    <cfRule type="cellIs" dxfId="1353" priority="799" operator="equal">
      <formula>"Menor"</formula>
    </cfRule>
  </conditionalFormatting>
  <conditionalFormatting sqref="AH108">
    <cfRule type="cellIs" dxfId="1352" priority="800" operator="equal">
      <formula>"Leve"</formula>
    </cfRule>
  </conditionalFormatting>
  <conditionalFormatting sqref="BI108:BI109">
    <cfRule type="cellIs" dxfId="1351" priority="801" operator="equal">
      <formula>"Catastrófico"</formula>
    </cfRule>
  </conditionalFormatting>
  <conditionalFormatting sqref="BI108:BI109">
    <cfRule type="cellIs" dxfId="1350" priority="802" operator="equal">
      <formula>"Mayor"</formula>
    </cfRule>
  </conditionalFormatting>
  <conditionalFormatting sqref="BI108:BI109">
    <cfRule type="cellIs" dxfId="1349" priority="803" operator="equal">
      <formula>"Moderado"</formula>
    </cfRule>
  </conditionalFormatting>
  <conditionalFormatting sqref="BI108:BI109">
    <cfRule type="cellIs" dxfId="1348" priority="804" operator="equal">
      <formula>"Menor"</formula>
    </cfRule>
  </conditionalFormatting>
  <conditionalFormatting sqref="BI108:BI109">
    <cfRule type="cellIs" dxfId="1347" priority="805" operator="equal">
      <formula>"Leve"</formula>
    </cfRule>
  </conditionalFormatting>
  <conditionalFormatting sqref="K108">
    <cfRule type="cellIs" dxfId="1346" priority="806" operator="equal">
      <formula>"Casi Seguro"</formula>
    </cfRule>
  </conditionalFormatting>
  <conditionalFormatting sqref="K108">
    <cfRule type="cellIs" dxfId="1345" priority="807" operator="equal">
      <formula>"Probable"</formula>
    </cfRule>
  </conditionalFormatting>
  <conditionalFormatting sqref="K108">
    <cfRule type="cellIs" dxfId="1344" priority="808" operator="equal">
      <formula>"Posible"</formula>
    </cfRule>
  </conditionalFormatting>
  <conditionalFormatting sqref="K108">
    <cfRule type="cellIs" dxfId="1343" priority="809" operator="equal">
      <formula>"Rara vez"</formula>
    </cfRule>
  </conditionalFormatting>
  <conditionalFormatting sqref="K108">
    <cfRule type="cellIs" dxfId="1342" priority="810" operator="equal">
      <formula>"Improbable"</formula>
    </cfRule>
  </conditionalFormatting>
  <conditionalFormatting sqref="K108">
    <cfRule type="cellIs" dxfId="1341" priority="811" operator="equal">
      <formula>"Rara vez"</formula>
    </cfRule>
  </conditionalFormatting>
  <conditionalFormatting sqref="AJ108">
    <cfRule type="cellIs" dxfId="1340" priority="812" operator="equal">
      <formula>"Moderada"</formula>
    </cfRule>
  </conditionalFormatting>
  <conditionalFormatting sqref="AJ108">
    <cfRule type="cellIs" dxfId="1339" priority="813" operator="equal">
      <formula>"Alta"</formula>
    </cfRule>
  </conditionalFormatting>
  <conditionalFormatting sqref="AJ108">
    <cfRule type="cellIs" dxfId="1338" priority="814" operator="equal">
      <formula>"Extrema"</formula>
    </cfRule>
  </conditionalFormatting>
  <conditionalFormatting sqref="K109">
    <cfRule type="cellIs" dxfId="1337" priority="815" operator="equal">
      <formula>"Muy Alta"</formula>
    </cfRule>
  </conditionalFormatting>
  <conditionalFormatting sqref="K109">
    <cfRule type="cellIs" dxfId="1336" priority="816" operator="equal">
      <formula>"Alta"</formula>
    </cfRule>
  </conditionalFormatting>
  <conditionalFormatting sqref="K109">
    <cfRule type="cellIs" dxfId="1335" priority="817" operator="equal">
      <formula>"Media"</formula>
    </cfRule>
  </conditionalFormatting>
  <conditionalFormatting sqref="K109">
    <cfRule type="cellIs" dxfId="1334" priority="818" operator="equal">
      <formula>"Baja"</formula>
    </cfRule>
  </conditionalFormatting>
  <conditionalFormatting sqref="K109">
    <cfRule type="cellIs" dxfId="1333" priority="819" operator="equal">
      <formula>"Muy Baja"</formula>
    </cfRule>
  </conditionalFormatting>
  <conditionalFormatting sqref="K109">
    <cfRule type="cellIs" dxfId="1332" priority="820" operator="equal">
      <formula>"Casi Seguro"</formula>
    </cfRule>
  </conditionalFormatting>
  <conditionalFormatting sqref="K109">
    <cfRule type="cellIs" dxfId="1331" priority="821" operator="equal">
      <formula>"Probable"</formula>
    </cfRule>
  </conditionalFormatting>
  <conditionalFormatting sqref="K109">
    <cfRule type="cellIs" dxfId="1330" priority="822" operator="equal">
      <formula>"Posible"</formula>
    </cfRule>
  </conditionalFormatting>
  <conditionalFormatting sqref="K109">
    <cfRule type="cellIs" dxfId="1329" priority="823" operator="equal">
      <formula>"Rara vez"</formula>
    </cfRule>
  </conditionalFormatting>
  <conditionalFormatting sqref="K109">
    <cfRule type="cellIs" dxfId="1328" priority="824" operator="equal">
      <formula>"Improbable"</formula>
    </cfRule>
  </conditionalFormatting>
  <conditionalFormatting sqref="K109">
    <cfRule type="cellIs" dxfId="1327" priority="825" operator="equal">
      <formula>"Rara vez"</formula>
    </cfRule>
  </conditionalFormatting>
  <conditionalFormatting sqref="AJ98">
    <cfRule type="cellIs" dxfId="1326" priority="826" operator="equal">
      <formula>"Extremo"</formula>
    </cfRule>
  </conditionalFormatting>
  <conditionalFormatting sqref="AJ98">
    <cfRule type="cellIs" dxfId="1325" priority="827" operator="equal">
      <formula>"Alto"</formula>
    </cfRule>
  </conditionalFormatting>
  <conditionalFormatting sqref="AJ98">
    <cfRule type="cellIs" dxfId="1324" priority="828" operator="equal">
      <formula>"Moderado"</formula>
    </cfRule>
  </conditionalFormatting>
  <conditionalFormatting sqref="AJ98">
    <cfRule type="cellIs" dxfId="1323" priority="829" operator="equal">
      <formula>"Bajo"</formula>
    </cfRule>
  </conditionalFormatting>
  <conditionalFormatting sqref="BH98">
    <cfRule type="cellIs" dxfId="1322" priority="830" operator="equal">
      <formula>"Muy Alta"</formula>
    </cfRule>
  </conditionalFormatting>
  <conditionalFormatting sqref="BH98">
    <cfRule type="cellIs" dxfId="1321" priority="831" operator="equal">
      <formula>"Alta"</formula>
    </cfRule>
  </conditionalFormatting>
  <conditionalFormatting sqref="BH98">
    <cfRule type="cellIs" dxfId="1320" priority="832" operator="equal">
      <formula>"Media"</formula>
    </cfRule>
  </conditionalFormatting>
  <conditionalFormatting sqref="BH98">
    <cfRule type="cellIs" dxfId="1319" priority="833" operator="equal">
      <formula>"Baja"</formula>
    </cfRule>
  </conditionalFormatting>
  <conditionalFormatting sqref="BH98">
    <cfRule type="cellIs" dxfId="1318" priority="834" operator="equal">
      <formula>"Muy Baja"</formula>
    </cfRule>
  </conditionalFormatting>
  <conditionalFormatting sqref="BK98">
    <cfRule type="cellIs" dxfId="1317" priority="835" operator="equal">
      <formula>"Catastrófico"</formula>
    </cfRule>
  </conditionalFormatting>
  <conditionalFormatting sqref="BK98">
    <cfRule type="cellIs" dxfId="1316" priority="836" operator="equal">
      <formula>"Mayor"</formula>
    </cfRule>
  </conditionalFormatting>
  <conditionalFormatting sqref="BK98">
    <cfRule type="cellIs" dxfId="1315" priority="837" operator="equal">
      <formula>"Moderado"</formula>
    </cfRule>
  </conditionalFormatting>
  <conditionalFormatting sqref="BK98">
    <cfRule type="cellIs" dxfId="1314" priority="838" operator="equal">
      <formula>"Menor"</formula>
    </cfRule>
  </conditionalFormatting>
  <conditionalFormatting sqref="BK98">
    <cfRule type="cellIs" dxfId="1313" priority="839" operator="equal">
      <formula>"Leve"</formula>
    </cfRule>
  </conditionalFormatting>
  <conditionalFormatting sqref="BM98">
    <cfRule type="cellIs" dxfId="1312" priority="840" operator="equal">
      <formula>"Extremo"</formula>
    </cfRule>
  </conditionalFormatting>
  <conditionalFormatting sqref="BM98">
    <cfRule type="cellIs" dxfId="1311" priority="841" operator="equal">
      <formula>"Alto"</formula>
    </cfRule>
  </conditionalFormatting>
  <conditionalFormatting sqref="BM98">
    <cfRule type="cellIs" dxfId="1310" priority="842" operator="equal">
      <formula>"Moderado"</formula>
    </cfRule>
  </conditionalFormatting>
  <conditionalFormatting sqref="BM98">
    <cfRule type="cellIs" dxfId="1309" priority="843" operator="equal">
      <formula>"Bajo"</formula>
    </cfRule>
  </conditionalFormatting>
  <conditionalFormatting sqref="AG98:AG102">
    <cfRule type="containsText" dxfId="1308" priority="844" operator="containsText" text="❌">
      <formula>NOT(ISERROR(SEARCH(("❌"),(AG98))))</formula>
    </cfRule>
  </conditionalFormatting>
  <conditionalFormatting sqref="K98">
    <cfRule type="cellIs" dxfId="1307" priority="845" operator="equal">
      <formula>"Muy Alta"</formula>
    </cfRule>
  </conditionalFormatting>
  <conditionalFormatting sqref="K98">
    <cfRule type="cellIs" dxfId="1306" priority="846" operator="equal">
      <formula>"Alta"</formula>
    </cfRule>
  </conditionalFormatting>
  <conditionalFormatting sqref="K98">
    <cfRule type="cellIs" dxfId="1305" priority="847" operator="equal">
      <formula>"Media"</formula>
    </cfRule>
  </conditionalFormatting>
  <conditionalFormatting sqref="K98">
    <cfRule type="cellIs" dxfId="1304" priority="848" operator="equal">
      <formula>"Baja"</formula>
    </cfRule>
  </conditionalFormatting>
  <conditionalFormatting sqref="K98">
    <cfRule type="cellIs" dxfId="1303" priority="849" operator="equal">
      <formula>"Muy Baja"</formula>
    </cfRule>
  </conditionalFormatting>
  <conditionalFormatting sqref="AH98">
    <cfRule type="cellIs" dxfId="1302" priority="850" operator="equal">
      <formula>"Catastrófico"</formula>
    </cfRule>
  </conditionalFormatting>
  <conditionalFormatting sqref="AH98">
    <cfRule type="cellIs" dxfId="1301" priority="851" operator="equal">
      <formula>"Mayor"</formula>
    </cfRule>
  </conditionalFormatting>
  <conditionalFormatting sqref="AH98">
    <cfRule type="cellIs" dxfId="1300" priority="852" operator="equal">
      <formula>"Moderado"</formula>
    </cfRule>
  </conditionalFormatting>
  <conditionalFormatting sqref="AH98">
    <cfRule type="cellIs" dxfId="1299" priority="853" operator="equal">
      <formula>"Menor"</formula>
    </cfRule>
  </conditionalFormatting>
  <conditionalFormatting sqref="AH98">
    <cfRule type="cellIs" dxfId="1298" priority="854" operator="equal">
      <formula>"Leve"</formula>
    </cfRule>
  </conditionalFormatting>
  <conditionalFormatting sqref="BI98">
    <cfRule type="cellIs" dxfId="1297" priority="855" operator="equal">
      <formula>"Catastrófico"</formula>
    </cfRule>
  </conditionalFormatting>
  <conditionalFormatting sqref="BI98">
    <cfRule type="cellIs" dxfId="1296" priority="856" operator="equal">
      <formula>"Mayor"</formula>
    </cfRule>
  </conditionalFormatting>
  <conditionalFormatting sqref="BI98">
    <cfRule type="cellIs" dxfId="1295" priority="857" operator="equal">
      <formula>"Moderado"</formula>
    </cfRule>
  </conditionalFormatting>
  <conditionalFormatting sqref="BI98">
    <cfRule type="cellIs" dxfId="1294" priority="858" operator="equal">
      <formula>"Menor"</formula>
    </cfRule>
  </conditionalFormatting>
  <conditionalFormatting sqref="BI98">
    <cfRule type="cellIs" dxfId="1293" priority="859" operator="equal">
      <formula>"Leve"</formula>
    </cfRule>
  </conditionalFormatting>
  <conditionalFormatting sqref="BM98:BM102">
    <cfRule type="cellIs" dxfId="1292" priority="860" operator="equal">
      <formula>"Extremo"</formula>
    </cfRule>
  </conditionalFormatting>
  <conditionalFormatting sqref="BM98:BM102">
    <cfRule type="cellIs" dxfId="1291" priority="861" operator="equal">
      <formula>"Extremo"</formula>
    </cfRule>
  </conditionalFormatting>
  <conditionalFormatting sqref="BM98:BM102">
    <cfRule type="cellIs" dxfId="1290" priority="862" operator="equal">
      <formula>"Alta"</formula>
    </cfRule>
  </conditionalFormatting>
  <conditionalFormatting sqref="K98:K102">
    <cfRule type="cellIs" dxfId="1289" priority="863" operator="equal">
      <formula>"Casi Seguro"</formula>
    </cfRule>
  </conditionalFormatting>
  <conditionalFormatting sqref="K98:K102">
    <cfRule type="cellIs" dxfId="1288" priority="864" operator="equal">
      <formula>"Probable"</formula>
    </cfRule>
  </conditionalFormatting>
  <conditionalFormatting sqref="K98:K102">
    <cfRule type="cellIs" dxfId="1287" priority="865" operator="equal">
      <formula>"Posible"</formula>
    </cfRule>
  </conditionalFormatting>
  <conditionalFormatting sqref="K98:K102">
    <cfRule type="cellIs" dxfId="1286" priority="866" operator="equal">
      <formula>"Rara vez"</formula>
    </cfRule>
  </conditionalFormatting>
  <conditionalFormatting sqref="K98:K102">
    <cfRule type="cellIs" dxfId="1285" priority="867" operator="equal">
      <formula>"Improbable"</formula>
    </cfRule>
  </conditionalFormatting>
  <conditionalFormatting sqref="K98:K102">
    <cfRule type="cellIs" dxfId="1284" priority="868" operator="equal">
      <formula>"Rara vez"</formula>
    </cfRule>
  </conditionalFormatting>
  <conditionalFormatting sqref="BI98:BI102">
    <cfRule type="cellIs" dxfId="1283" priority="869" operator="equal">
      <formula>"Casi Seguro"</formula>
    </cfRule>
  </conditionalFormatting>
  <conditionalFormatting sqref="BI98:BI102">
    <cfRule type="cellIs" dxfId="1282" priority="870" operator="equal">
      <formula>"Probable"</formula>
    </cfRule>
  </conditionalFormatting>
  <conditionalFormatting sqref="BI98:BI102">
    <cfRule type="cellIs" dxfId="1281" priority="871" operator="equal">
      <formula>"Posible"</formula>
    </cfRule>
  </conditionalFormatting>
  <conditionalFormatting sqref="BI98:BI102">
    <cfRule type="cellIs" dxfId="1280" priority="872" operator="equal">
      <formula>"Improbable"</formula>
    </cfRule>
  </conditionalFormatting>
  <conditionalFormatting sqref="BI98:BI102">
    <cfRule type="cellIs" dxfId="1279" priority="873" operator="equal">
      <formula>"Rara vez"</formula>
    </cfRule>
  </conditionalFormatting>
  <conditionalFormatting sqref="AJ98:AJ102">
    <cfRule type="cellIs" dxfId="1278" priority="874" operator="equal">
      <formula>"Moderada"</formula>
    </cfRule>
  </conditionalFormatting>
  <conditionalFormatting sqref="AJ98:AJ102">
    <cfRule type="cellIs" dxfId="1277" priority="875" operator="equal">
      <formula>"Alta"</formula>
    </cfRule>
  </conditionalFormatting>
  <conditionalFormatting sqref="AJ98:AJ102">
    <cfRule type="cellIs" dxfId="1276" priority="876" operator="equal">
      <formula>"Extrema"</formula>
    </cfRule>
  </conditionalFormatting>
  <conditionalFormatting sqref="AJ15">
    <cfRule type="cellIs" dxfId="1275" priority="877" operator="equal">
      <formula>"Extremo"</formula>
    </cfRule>
  </conditionalFormatting>
  <conditionalFormatting sqref="AJ15">
    <cfRule type="cellIs" dxfId="1274" priority="878" operator="equal">
      <formula>"Alto"</formula>
    </cfRule>
  </conditionalFormatting>
  <conditionalFormatting sqref="AJ15">
    <cfRule type="cellIs" dxfId="1273" priority="879" operator="equal">
      <formula>"Moderado"</formula>
    </cfRule>
  </conditionalFormatting>
  <conditionalFormatting sqref="AJ15">
    <cfRule type="cellIs" dxfId="1272" priority="880" operator="equal">
      <formula>"Bajo"</formula>
    </cfRule>
  </conditionalFormatting>
  <conditionalFormatting sqref="BH15">
    <cfRule type="cellIs" dxfId="1271" priority="881" operator="equal">
      <formula>"Muy Alta"</formula>
    </cfRule>
  </conditionalFormatting>
  <conditionalFormatting sqref="BH15">
    <cfRule type="cellIs" dxfId="1270" priority="882" operator="equal">
      <formula>"Alta"</formula>
    </cfRule>
  </conditionalFormatting>
  <conditionalFormatting sqref="BH15">
    <cfRule type="cellIs" dxfId="1269" priority="883" operator="equal">
      <formula>"Media"</formula>
    </cfRule>
  </conditionalFormatting>
  <conditionalFormatting sqref="BH15">
    <cfRule type="cellIs" dxfId="1268" priority="884" operator="equal">
      <formula>"Baja"</formula>
    </cfRule>
  </conditionalFormatting>
  <conditionalFormatting sqref="BH15">
    <cfRule type="cellIs" dxfId="1267" priority="885" operator="equal">
      <formula>"Muy Baja"</formula>
    </cfRule>
  </conditionalFormatting>
  <conditionalFormatting sqref="BK15">
    <cfRule type="cellIs" dxfId="1266" priority="886" operator="equal">
      <formula>"Catastrófico"</formula>
    </cfRule>
  </conditionalFormatting>
  <conditionalFormatting sqref="BK15">
    <cfRule type="cellIs" dxfId="1265" priority="887" operator="equal">
      <formula>"Mayor"</formula>
    </cfRule>
  </conditionalFormatting>
  <conditionalFormatting sqref="BK15">
    <cfRule type="cellIs" dxfId="1264" priority="888" operator="equal">
      <formula>"Moderado"</formula>
    </cfRule>
  </conditionalFormatting>
  <conditionalFormatting sqref="BK15">
    <cfRule type="cellIs" dxfId="1263" priority="889" operator="equal">
      <formula>"Menor"</formula>
    </cfRule>
  </conditionalFormatting>
  <conditionalFormatting sqref="BK15">
    <cfRule type="cellIs" dxfId="1262" priority="890" operator="equal">
      <formula>"Leve"</formula>
    </cfRule>
  </conditionalFormatting>
  <conditionalFormatting sqref="BM15">
    <cfRule type="cellIs" dxfId="1261" priority="891" operator="equal">
      <formula>"Extremo"</formula>
    </cfRule>
  </conditionalFormatting>
  <conditionalFormatting sqref="BM15">
    <cfRule type="cellIs" dxfId="1260" priority="892" operator="equal">
      <formula>"Alto"</formula>
    </cfRule>
  </conditionalFormatting>
  <conditionalFormatting sqref="BM15">
    <cfRule type="cellIs" dxfId="1259" priority="893" operator="equal">
      <formula>"Moderado"</formula>
    </cfRule>
  </conditionalFormatting>
  <conditionalFormatting sqref="BM15">
    <cfRule type="cellIs" dxfId="1258" priority="894" operator="equal">
      <formula>"Bajo"</formula>
    </cfRule>
  </conditionalFormatting>
  <conditionalFormatting sqref="AG15:AG17">
    <cfRule type="containsText" dxfId="1257" priority="895" operator="containsText" text="❌">
      <formula>NOT(ISERROR(SEARCH(("❌"),(AG15))))</formula>
    </cfRule>
  </conditionalFormatting>
  <conditionalFormatting sqref="K15">
    <cfRule type="cellIs" dxfId="1256" priority="896" operator="equal">
      <formula>"Muy Alta"</formula>
    </cfRule>
  </conditionalFormatting>
  <conditionalFormatting sqref="K15">
    <cfRule type="cellIs" dxfId="1255" priority="897" operator="equal">
      <formula>"Alta"</formula>
    </cfRule>
  </conditionalFormatting>
  <conditionalFormatting sqref="K15">
    <cfRule type="cellIs" dxfId="1254" priority="898" operator="equal">
      <formula>"Media"</formula>
    </cfRule>
  </conditionalFormatting>
  <conditionalFormatting sqref="K15">
    <cfRule type="cellIs" dxfId="1253" priority="899" operator="equal">
      <formula>"Baja"</formula>
    </cfRule>
  </conditionalFormatting>
  <conditionalFormatting sqref="K15">
    <cfRule type="cellIs" dxfId="1252" priority="900" operator="equal">
      <formula>"Muy Baja"</formula>
    </cfRule>
  </conditionalFormatting>
  <conditionalFormatting sqref="AH15">
    <cfRule type="cellIs" dxfId="1251" priority="901" operator="equal">
      <formula>"Catastrófico"</formula>
    </cfRule>
  </conditionalFormatting>
  <conditionalFormatting sqref="AH15">
    <cfRule type="cellIs" dxfId="1250" priority="902" operator="equal">
      <formula>"Mayor"</formula>
    </cfRule>
  </conditionalFormatting>
  <conditionalFormatting sqref="AH15">
    <cfRule type="cellIs" dxfId="1249" priority="903" operator="equal">
      <formula>"Moderado"</formula>
    </cfRule>
  </conditionalFormatting>
  <conditionalFormatting sqref="AH15">
    <cfRule type="cellIs" dxfId="1248" priority="904" operator="equal">
      <formula>"Menor"</formula>
    </cfRule>
  </conditionalFormatting>
  <conditionalFormatting sqref="AH15">
    <cfRule type="cellIs" dxfId="1247" priority="905" operator="equal">
      <formula>"Leve"</formula>
    </cfRule>
  </conditionalFormatting>
  <conditionalFormatting sqref="BM15:BM17">
    <cfRule type="cellIs" dxfId="1246" priority="906" operator="equal">
      <formula>"Extremo"</formula>
    </cfRule>
  </conditionalFormatting>
  <conditionalFormatting sqref="BM15:BM17">
    <cfRule type="cellIs" dxfId="1245" priority="907" operator="equal">
      <formula>"Extremo"</formula>
    </cfRule>
  </conditionalFormatting>
  <conditionalFormatting sqref="BM15:BM17">
    <cfRule type="cellIs" dxfId="1244" priority="908" operator="equal">
      <formula>"Alta"</formula>
    </cfRule>
  </conditionalFormatting>
  <conditionalFormatting sqref="K15:K17">
    <cfRule type="cellIs" dxfId="1243" priority="909" operator="equal">
      <formula>"Casi Seguro"</formula>
    </cfRule>
  </conditionalFormatting>
  <conditionalFormatting sqref="K15:K17">
    <cfRule type="cellIs" dxfId="1242" priority="910" operator="equal">
      <formula>"Probable"</formula>
    </cfRule>
  </conditionalFormatting>
  <conditionalFormatting sqref="K15:K17">
    <cfRule type="cellIs" dxfId="1241" priority="911" operator="equal">
      <formula>"Posible"</formula>
    </cfRule>
  </conditionalFormatting>
  <conditionalFormatting sqref="K15:K17">
    <cfRule type="cellIs" dxfId="1240" priority="912" operator="equal">
      <formula>"Rara vez"</formula>
    </cfRule>
  </conditionalFormatting>
  <conditionalFormatting sqref="K15:K17">
    <cfRule type="cellIs" dxfId="1239" priority="913" operator="equal">
      <formula>"Improbable"</formula>
    </cfRule>
  </conditionalFormatting>
  <conditionalFormatting sqref="K15:K17">
    <cfRule type="cellIs" dxfId="1238" priority="914" operator="equal">
      <formula>"Rara vez"</formula>
    </cfRule>
  </conditionalFormatting>
  <conditionalFormatting sqref="AJ15:AJ17">
    <cfRule type="cellIs" dxfId="1237" priority="915" operator="equal">
      <formula>"Moderada"</formula>
    </cfRule>
  </conditionalFormatting>
  <conditionalFormatting sqref="AJ15:AJ17">
    <cfRule type="cellIs" dxfId="1236" priority="916" operator="equal">
      <formula>"Alta"</formula>
    </cfRule>
  </conditionalFormatting>
  <conditionalFormatting sqref="AJ15:AJ17">
    <cfRule type="cellIs" dxfId="1235" priority="917" operator="equal">
      <formula>"Extrema"</formula>
    </cfRule>
  </conditionalFormatting>
  <conditionalFormatting sqref="BI92">
    <cfRule type="cellIs" dxfId="1234" priority="918" operator="equal">
      <formula>"Catastrófico"</formula>
    </cfRule>
  </conditionalFormatting>
  <conditionalFormatting sqref="BI92">
    <cfRule type="cellIs" dxfId="1233" priority="919" operator="equal">
      <formula>"Mayor"</formula>
    </cfRule>
  </conditionalFormatting>
  <conditionalFormatting sqref="BI92">
    <cfRule type="cellIs" dxfId="1232" priority="920" operator="equal">
      <formula>"Moderado"</formula>
    </cfRule>
  </conditionalFormatting>
  <conditionalFormatting sqref="BI92">
    <cfRule type="cellIs" dxfId="1231" priority="921" operator="equal">
      <formula>"Menor"</formula>
    </cfRule>
  </conditionalFormatting>
  <conditionalFormatting sqref="BI92">
    <cfRule type="cellIs" dxfId="1230" priority="922" operator="equal">
      <formula>"Leve"</formula>
    </cfRule>
  </conditionalFormatting>
  <conditionalFormatting sqref="K92:K96 BI92:BI96">
    <cfRule type="cellIs" dxfId="1229" priority="923" operator="equal">
      <formula>"Casi Seguro"</formula>
    </cfRule>
  </conditionalFormatting>
  <conditionalFormatting sqref="K92:K96 BI92:BI96">
    <cfRule type="cellIs" dxfId="1228" priority="924" operator="equal">
      <formula>"Posible"</formula>
    </cfRule>
  </conditionalFormatting>
  <conditionalFormatting sqref="BI92:BI96">
    <cfRule type="cellIs" dxfId="1227" priority="925" operator="equal">
      <formula>"Probable"</formula>
    </cfRule>
  </conditionalFormatting>
  <conditionalFormatting sqref="BI92:BI96">
    <cfRule type="cellIs" dxfId="1226" priority="926" operator="equal">
      <formula>"Improbable"</formula>
    </cfRule>
  </conditionalFormatting>
  <conditionalFormatting sqref="BI92:BI96">
    <cfRule type="cellIs" dxfId="1225" priority="927" operator="equal">
      <formula>"Rara vez"</formula>
    </cfRule>
  </conditionalFormatting>
  <conditionalFormatting sqref="BI92">
    <cfRule type="cellIs" dxfId="1224" priority="928" operator="equal">
      <formula>"Catastrófico"</formula>
    </cfRule>
  </conditionalFormatting>
  <conditionalFormatting sqref="BI92">
    <cfRule type="cellIs" dxfId="1223" priority="929" operator="equal">
      <formula>"Mayor"</formula>
    </cfRule>
  </conditionalFormatting>
  <conditionalFormatting sqref="BI92">
    <cfRule type="cellIs" dxfId="1222" priority="930" operator="equal">
      <formula>"Moderado"</formula>
    </cfRule>
  </conditionalFormatting>
  <conditionalFormatting sqref="BI92">
    <cfRule type="cellIs" dxfId="1221" priority="931" operator="equal">
      <formula>"Menor"</formula>
    </cfRule>
  </conditionalFormatting>
  <conditionalFormatting sqref="BI92">
    <cfRule type="cellIs" dxfId="1220" priority="932" operator="equal">
      <formula>"Leve"</formula>
    </cfRule>
  </conditionalFormatting>
  <conditionalFormatting sqref="AJ92">
    <cfRule type="cellIs" dxfId="1219" priority="933" operator="equal">
      <formula>"Extremo"</formula>
    </cfRule>
  </conditionalFormatting>
  <conditionalFormatting sqref="AJ92">
    <cfRule type="cellIs" dxfId="1218" priority="934" operator="equal">
      <formula>"Alto"</formula>
    </cfRule>
  </conditionalFormatting>
  <conditionalFormatting sqref="AJ92">
    <cfRule type="cellIs" dxfId="1217" priority="935" operator="equal">
      <formula>"Moderado"</formula>
    </cfRule>
  </conditionalFormatting>
  <conditionalFormatting sqref="AJ92">
    <cfRule type="cellIs" dxfId="1216" priority="936" operator="equal">
      <formula>"Bajo"</formula>
    </cfRule>
  </conditionalFormatting>
  <conditionalFormatting sqref="BH92">
    <cfRule type="cellIs" dxfId="1215" priority="937" operator="equal">
      <formula>"Muy Alta"</formula>
    </cfRule>
  </conditionalFormatting>
  <conditionalFormatting sqref="BH92">
    <cfRule type="cellIs" dxfId="1214" priority="938" operator="equal">
      <formula>"Alta"</formula>
    </cfRule>
  </conditionalFormatting>
  <conditionalFormatting sqref="BH92">
    <cfRule type="cellIs" dxfId="1213" priority="939" operator="equal">
      <formula>"Media"</formula>
    </cfRule>
  </conditionalFormatting>
  <conditionalFormatting sqref="BH92">
    <cfRule type="cellIs" dxfId="1212" priority="940" operator="equal">
      <formula>"Baja"</formula>
    </cfRule>
  </conditionalFormatting>
  <conditionalFormatting sqref="BH92">
    <cfRule type="cellIs" dxfId="1211" priority="941" operator="equal">
      <formula>"Muy Baja"</formula>
    </cfRule>
  </conditionalFormatting>
  <conditionalFormatting sqref="BK92">
    <cfRule type="cellIs" dxfId="1210" priority="942" operator="equal">
      <formula>"Catastrófico"</formula>
    </cfRule>
  </conditionalFormatting>
  <conditionalFormatting sqref="BK92">
    <cfRule type="cellIs" dxfId="1209" priority="943" operator="equal">
      <formula>"Mayor"</formula>
    </cfRule>
  </conditionalFormatting>
  <conditionalFormatting sqref="BK92">
    <cfRule type="cellIs" dxfId="1208" priority="944" operator="equal">
      <formula>"Moderado"</formula>
    </cfRule>
  </conditionalFormatting>
  <conditionalFormatting sqref="BK92">
    <cfRule type="cellIs" dxfId="1207" priority="945" operator="equal">
      <formula>"Menor"</formula>
    </cfRule>
  </conditionalFormatting>
  <conditionalFormatting sqref="BK92">
    <cfRule type="cellIs" dxfId="1206" priority="946" operator="equal">
      <formula>"Leve"</formula>
    </cfRule>
  </conditionalFormatting>
  <conditionalFormatting sqref="BM92 BM81 BM86 BM78">
    <cfRule type="cellIs" dxfId="1205" priority="947" operator="equal">
      <formula>"Extremo"</formula>
    </cfRule>
  </conditionalFormatting>
  <conditionalFormatting sqref="BM92 BM81 BM86 BM78">
    <cfRule type="cellIs" dxfId="1204" priority="948" operator="equal">
      <formula>"Alto"</formula>
    </cfRule>
  </conditionalFormatting>
  <conditionalFormatting sqref="BM92 BM81 BM86 BM78">
    <cfRule type="cellIs" dxfId="1203" priority="949" operator="equal">
      <formula>"Moderado"</formula>
    </cfRule>
  </conditionalFormatting>
  <conditionalFormatting sqref="BM92 BM81 BM86 BM78">
    <cfRule type="cellIs" dxfId="1202" priority="950" operator="equal">
      <formula>"Bajo"</formula>
    </cfRule>
  </conditionalFormatting>
  <conditionalFormatting sqref="AG92:AG96">
    <cfRule type="containsText" dxfId="1201" priority="951" operator="containsText" text="❌">
      <formula>NOT(ISERROR(SEARCH(("❌"),(AG92))))</formula>
    </cfRule>
  </conditionalFormatting>
  <conditionalFormatting sqref="AH92">
    <cfRule type="cellIs" dxfId="1200" priority="952" operator="equal">
      <formula>"Catastrófico"</formula>
    </cfRule>
  </conditionalFormatting>
  <conditionalFormatting sqref="AH92">
    <cfRule type="cellIs" dxfId="1199" priority="953" operator="equal">
      <formula>"Mayor"</formula>
    </cfRule>
  </conditionalFormatting>
  <conditionalFormatting sqref="AH92">
    <cfRule type="cellIs" dxfId="1198" priority="954" operator="equal">
      <formula>"Moderado"</formula>
    </cfRule>
  </conditionalFormatting>
  <conditionalFormatting sqref="AH92">
    <cfRule type="cellIs" dxfId="1197" priority="955" operator="equal">
      <formula>"Menor"</formula>
    </cfRule>
  </conditionalFormatting>
  <conditionalFormatting sqref="AH92">
    <cfRule type="cellIs" dxfId="1196" priority="956" operator="equal">
      <formula>"Leve"</formula>
    </cfRule>
  </conditionalFormatting>
  <conditionalFormatting sqref="K92">
    <cfRule type="cellIs" dxfId="1195" priority="957" operator="equal">
      <formula>"Muy Alta"</formula>
    </cfRule>
  </conditionalFormatting>
  <conditionalFormatting sqref="K92">
    <cfRule type="cellIs" dxfId="1194" priority="958" operator="equal">
      <formula>"Alta"</formula>
    </cfRule>
  </conditionalFormatting>
  <conditionalFormatting sqref="K92">
    <cfRule type="cellIs" dxfId="1193" priority="959" operator="equal">
      <formula>"Media"</formula>
    </cfRule>
  </conditionalFormatting>
  <conditionalFormatting sqref="K92">
    <cfRule type="cellIs" dxfId="1192" priority="960" operator="equal">
      <formula>"Baja"</formula>
    </cfRule>
  </conditionalFormatting>
  <conditionalFormatting sqref="K92">
    <cfRule type="cellIs" dxfId="1191" priority="961" operator="equal">
      <formula>"Muy Baja"</formula>
    </cfRule>
  </conditionalFormatting>
  <conditionalFormatting sqref="BI92">
    <cfRule type="cellIs" dxfId="1190" priority="962" operator="equal">
      <formula>"Catastrófico"</formula>
    </cfRule>
  </conditionalFormatting>
  <conditionalFormatting sqref="BI92">
    <cfRule type="cellIs" dxfId="1189" priority="963" operator="equal">
      <formula>"Mayor"</formula>
    </cfRule>
  </conditionalFormatting>
  <conditionalFormatting sqref="BI92">
    <cfRule type="cellIs" dxfId="1188" priority="964" operator="equal">
      <formula>"Moderado"</formula>
    </cfRule>
  </conditionalFormatting>
  <conditionalFormatting sqref="BI92">
    <cfRule type="cellIs" dxfId="1187" priority="965" operator="equal">
      <formula>"Menor"</formula>
    </cfRule>
  </conditionalFormatting>
  <conditionalFormatting sqref="BI92">
    <cfRule type="cellIs" dxfId="1186" priority="966" operator="equal">
      <formula>"Leve"</formula>
    </cfRule>
  </conditionalFormatting>
  <conditionalFormatting sqref="K92:K96">
    <cfRule type="cellIs" dxfId="1185" priority="967" operator="equal">
      <formula>"Probable"</formula>
    </cfRule>
  </conditionalFormatting>
  <conditionalFormatting sqref="K92:K96">
    <cfRule type="cellIs" dxfId="1184" priority="968" operator="equal">
      <formula>"Rara vez"</formula>
    </cfRule>
  </conditionalFormatting>
  <conditionalFormatting sqref="K92:K96">
    <cfRule type="cellIs" dxfId="1183" priority="969" operator="equal">
      <formula>"Improbable"</formula>
    </cfRule>
  </conditionalFormatting>
  <conditionalFormatting sqref="K92:K96">
    <cfRule type="cellIs" dxfId="1182" priority="970" operator="equal">
      <formula>"Rara vez"</formula>
    </cfRule>
  </conditionalFormatting>
  <conditionalFormatting sqref="AJ92:AJ96">
    <cfRule type="cellIs" dxfId="1181" priority="971" operator="equal">
      <formula>"Moderada"</formula>
    </cfRule>
  </conditionalFormatting>
  <conditionalFormatting sqref="AJ92:AJ96">
    <cfRule type="cellIs" dxfId="1180" priority="972" operator="equal">
      <formula>"Alta"</formula>
    </cfRule>
  </conditionalFormatting>
  <conditionalFormatting sqref="AJ92:AJ96">
    <cfRule type="cellIs" dxfId="1179" priority="973" operator="equal">
      <formula>"Extrema"</formula>
    </cfRule>
  </conditionalFormatting>
  <conditionalFormatting sqref="AJ92">
    <cfRule type="cellIs" dxfId="1178" priority="974" operator="equal">
      <formula>"Extremo"</formula>
    </cfRule>
  </conditionalFormatting>
  <conditionalFormatting sqref="AJ92">
    <cfRule type="cellIs" dxfId="1177" priority="975" operator="equal">
      <formula>"Alto"</formula>
    </cfRule>
  </conditionalFormatting>
  <conditionalFormatting sqref="AJ92">
    <cfRule type="cellIs" dxfId="1176" priority="976" operator="equal">
      <formula>"Moderado"</formula>
    </cfRule>
  </conditionalFormatting>
  <conditionalFormatting sqref="AJ92">
    <cfRule type="cellIs" dxfId="1175" priority="977" operator="equal">
      <formula>"Bajo"</formula>
    </cfRule>
  </conditionalFormatting>
  <conditionalFormatting sqref="BH92">
    <cfRule type="cellIs" dxfId="1174" priority="978" operator="equal">
      <formula>"Muy Alta"</formula>
    </cfRule>
  </conditionalFormatting>
  <conditionalFormatting sqref="BH92">
    <cfRule type="cellIs" dxfId="1173" priority="979" operator="equal">
      <formula>"Alta"</formula>
    </cfRule>
  </conditionalFormatting>
  <conditionalFormatting sqref="BH92">
    <cfRule type="cellIs" dxfId="1172" priority="980" operator="equal">
      <formula>"Media"</formula>
    </cfRule>
  </conditionalFormatting>
  <conditionalFormatting sqref="BH92">
    <cfRule type="cellIs" dxfId="1171" priority="981" operator="equal">
      <formula>"Baja"</formula>
    </cfRule>
  </conditionalFormatting>
  <conditionalFormatting sqref="BH92">
    <cfRule type="cellIs" dxfId="1170" priority="982" operator="equal">
      <formula>"Muy Baja"</formula>
    </cfRule>
  </conditionalFormatting>
  <conditionalFormatting sqref="BK92">
    <cfRule type="cellIs" dxfId="1169" priority="983" operator="equal">
      <formula>"Catastrófico"</formula>
    </cfRule>
  </conditionalFormatting>
  <conditionalFormatting sqref="BK92">
    <cfRule type="cellIs" dxfId="1168" priority="984" operator="equal">
      <formula>"Mayor"</formula>
    </cfRule>
  </conditionalFormatting>
  <conditionalFormatting sqref="BK92">
    <cfRule type="cellIs" dxfId="1167" priority="985" operator="equal">
      <formula>"Moderado"</formula>
    </cfRule>
  </conditionalFormatting>
  <conditionalFormatting sqref="BK92">
    <cfRule type="cellIs" dxfId="1166" priority="986" operator="equal">
      <formula>"Menor"</formula>
    </cfRule>
  </conditionalFormatting>
  <conditionalFormatting sqref="BK92">
    <cfRule type="cellIs" dxfId="1165" priority="987" operator="equal">
      <formula>"Leve"</formula>
    </cfRule>
  </conditionalFormatting>
  <conditionalFormatting sqref="BM92 BM81 BM86 BM78">
    <cfRule type="cellIs" dxfId="1164" priority="988" operator="equal">
      <formula>"Extremo"</formula>
    </cfRule>
  </conditionalFormatting>
  <conditionalFormatting sqref="BM92 BM81 BM86 BM78">
    <cfRule type="cellIs" dxfId="1163" priority="989" operator="equal">
      <formula>"Alto"</formula>
    </cfRule>
  </conditionalFormatting>
  <conditionalFormatting sqref="BM92 BM81 BM86 BM78">
    <cfRule type="cellIs" dxfId="1162" priority="990" operator="equal">
      <formula>"Moderado"</formula>
    </cfRule>
  </conditionalFormatting>
  <conditionalFormatting sqref="BM92 BM81 BM86 BM78">
    <cfRule type="cellIs" dxfId="1161" priority="991" operator="equal">
      <formula>"Bajo"</formula>
    </cfRule>
  </conditionalFormatting>
  <conditionalFormatting sqref="AH92">
    <cfRule type="cellIs" dxfId="1160" priority="992" operator="equal">
      <formula>"Catastrófico"</formula>
    </cfRule>
  </conditionalFormatting>
  <conditionalFormatting sqref="AH92">
    <cfRule type="cellIs" dxfId="1159" priority="993" operator="equal">
      <formula>"Mayor"</formula>
    </cfRule>
  </conditionalFormatting>
  <conditionalFormatting sqref="AH92">
    <cfRule type="cellIs" dxfId="1158" priority="994" operator="equal">
      <formula>"Moderado"</formula>
    </cfRule>
  </conditionalFormatting>
  <conditionalFormatting sqref="AH92">
    <cfRule type="cellIs" dxfId="1157" priority="995" operator="equal">
      <formula>"Menor"</formula>
    </cfRule>
  </conditionalFormatting>
  <conditionalFormatting sqref="AH92">
    <cfRule type="cellIs" dxfId="1156" priority="996" operator="equal">
      <formula>"Leve"</formula>
    </cfRule>
  </conditionalFormatting>
  <conditionalFormatting sqref="K92">
    <cfRule type="cellIs" dxfId="1155" priority="997" operator="equal">
      <formula>"Muy Alta"</formula>
    </cfRule>
  </conditionalFormatting>
  <conditionalFormatting sqref="K92">
    <cfRule type="cellIs" dxfId="1154" priority="998" operator="equal">
      <formula>"Alta"</formula>
    </cfRule>
  </conditionalFormatting>
  <conditionalFormatting sqref="K92">
    <cfRule type="cellIs" dxfId="1153" priority="999" operator="equal">
      <formula>"Media"</formula>
    </cfRule>
  </conditionalFormatting>
  <conditionalFormatting sqref="K92">
    <cfRule type="cellIs" dxfId="1152" priority="1000" operator="equal">
      <formula>"Baja"</formula>
    </cfRule>
  </conditionalFormatting>
  <conditionalFormatting sqref="K92">
    <cfRule type="cellIs" dxfId="1151" priority="1001" operator="equal">
      <formula>"Muy Baja"</formula>
    </cfRule>
  </conditionalFormatting>
  <conditionalFormatting sqref="BI92">
    <cfRule type="cellIs" dxfId="1150" priority="1002" operator="equal">
      <formula>"Catastrófico"</formula>
    </cfRule>
  </conditionalFormatting>
  <conditionalFormatting sqref="BI92">
    <cfRule type="cellIs" dxfId="1149" priority="1003" operator="equal">
      <formula>"Mayor"</formula>
    </cfRule>
  </conditionalFormatting>
  <conditionalFormatting sqref="BI92">
    <cfRule type="cellIs" dxfId="1148" priority="1004" operator="equal">
      <formula>"Moderado"</formula>
    </cfRule>
  </conditionalFormatting>
  <conditionalFormatting sqref="BI92">
    <cfRule type="cellIs" dxfId="1147" priority="1005" operator="equal">
      <formula>"Menor"</formula>
    </cfRule>
  </conditionalFormatting>
  <conditionalFormatting sqref="BI92">
    <cfRule type="cellIs" dxfId="1146" priority="1006" operator="equal">
      <formula>"Leve"</formula>
    </cfRule>
  </conditionalFormatting>
  <conditionalFormatting sqref="BH92">
    <cfRule type="cellIs" dxfId="1145" priority="1007" operator="equal">
      <formula>"Muy Alta"</formula>
    </cfRule>
  </conditionalFormatting>
  <conditionalFormatting sqref="BH92">
    <cfRule type="cellIs" dxfId="1144" priority="1008" operator="equal">
      <formula>"Alta"</formula>
    </cfRule>
  </conditionalFormatting>
  <conditionalFormatting sqref="BH92">
    <cfRule type="cellIs" dxfId="1143" priority="1009" operator="equal">
      <formula>"Media"</formula>
    </cfRule>
  </conditionalFormatting>
  <conditionalFormatting sqref="BH92">
    <cfRule type="cellIs" dxfId="1142" priority="1010" operator="equal">
      <formula>"Baja"</formula>
    </cfRule>
  </conditionalFormatting>
  <conditionalFormatting sqref="BH92">
    <cfRule type="cellIs" dxfId="1141" priority="1011" operator="equal">
      <formula>"Muy Baja"</formula>
    </cfRule>
  </conditionalFormatting>
  <conditionalFormatting sqref="BK92">
    <cfRule type="cellIs" dxfId="1140" priority="1012" operator="equal">
      <formula>"Catastrófico"</formula>
    </cfRule>
  </conditionalFormatting>
  <conditionalFormatting sqref="BK92">
    <cfRule type="cellIs" dxfId="1139" priority="1013" operator="equal">
      <formula>"Mayor"</formula>
    </cfRule>
  </conditionalFormatting>
  <conditionalFormatting sqref="BK92">
    <cfRule type="cellIs" dxfId="1138" priority="1014" operator="equal">
      <formula>"Moderado"</formula>
    </cfRule>
  </conditionalFormatting>
  <conditionalFormatting sqref="BK92">
    <cfRule type="cellIs" dxfId="1137" priority="1015" operator="equal">
      <formula>"Menor"</formula>
    </cfRule>
  </conditionalFormatting>
  <conditionalFormatting sqref="BK92">
    <cfRule type="cellIs" dxfId="1136" priority="1016" operator="equal">
      <formula>"Leve"</formula>
    </cfRule>
  </conditionalFormatting>
  <conditionalFormatting sqref="BM92 BM81 BM86 BM78">
    <cfRule type="cellIs" dxfId="1135" priority="1017" operator="equal">
      <formula>"Extremo"</formula>
    </cfRule>
  </conditionalFormatting>
  <conditionalFormatting sqref="BM92 BM81 BM86 BM78">
    <cfRule type="cellIs" dxfId="1134" priority="1018" operator="equal">
      <formula>"Alto"</formula>
    </cfRule>
  </conditionalFormatting>
  <conditionalFormatting sqref="BM92 BM81 BM86 BM78">
    <cfRule type="cellIs" dxfId="1133" priority="1019" operator="equal">
      <formula>"Moderado"</formula>
    </cfRule>
  </conditionalFormatting>
  <conditionalFormatting sqref="BM92 BM81 BM86 BM78">
    <cfRule type="cellIs" dxfId="1132" priority="1020" operator="equal">
      <formula>"Bajo"</formula>
    </cfRule>
  </conditionalFormatting>
  <conditionalFormatting sqref="BI92">
    <cfRule type="cellIs" dxfId="1131" priority="1021" operator="equal">
      <formula>"Catastrófico"</formula>
    </cfRule>
  </conditionalFormatting>
  <conditionalFormatting sqref="BI92">
    <cfRule type="cellIs" dxfId="1130" priority="1022" operator="equal">
      <formula>"Mayor"</formula>
    </cfRule>
  </conditionalFormatting>
  <conditionalFormatting sqref="BI92">
    <cfRule type="cellIs" dxfId="1129" priority="1023" operator="equal">
      <formula>"Moderado"</formula>
    </cfRule>
  </conditionalFormatting>
  <conditionalFormatting sqref="BI92">
    <cfRule type="cellIs" dxfId="1128" priority="1024" operator="equal">
      <formula>"Menor"</formula>
    </cfRule>
  </conditionalFormatting>
  <conditionalFormatting sqref="BI92">
    <cfRule type="cellIs" dxfId="1127" priority="1025" operator="equal">
      <formula>"Leve"</formula>
    </cfRule>
  </conditionalFormatting>
  <conditionalFormatting sqref="BH92">
    <cfRule type="cellIs" dxfId="1126" priority="1026" operator="equal">
      <formula>"Muy Alta"</formula>
    </cfRule>
  </conditionalFormatting>
  <conditionalFormatting sqref="BH92">
    <cfRule type="cellIs" dxfId="1125" priority="1027" operator="equal">
      <formula>"Alta"</formula>
    </cfRule>
  </conditionalFormatting>
  <conditionalFormatting sqref="BH92">
    <cfRule type="cellIs" dxfId="1124" priority="1028" operator="equal">
      <formula>"Media"</formula>
    </cfRule>
  </conditionalFormatting>
  <conditionalFormatting sqref="BH92">
    <cfRule type="cellIs" dxfId="1123" priority="1029" operator="equal">
      <formula>"Baja"</formula>
    </cfRule>
  </conditionalFormatting>
  <conditionalFormatting sqref="BH92">
    <cfRule type="cellIs" dxfId="1122" priority="1030" operator="equal">
      <formula>"Muy Baja"</formula>
    </cfRule>
  </conditionalFormatting>
  <conditionalFormatting sqref="BK92">
    <cfRule type="cellIs" dxfId="1121" priority="1031" operator="equal">
      <formula>"Catastrófico"</formula>
    </cfRule>
  </conditionalFormatting>
  <conditionalFormatting sqref="BK92">
    <cfRule type="cellIs" dxfId="1120" priority="1032" operator="equal">
      <formula>"Mayor"</formula>
    </cfRule>
  </conditionalFormatting>
  <conditionalFormatting sqref="BK92">
    <cfRule type="cellIs" dxfId="1119" priority="1033" operator="equal">
      <formula>"Moderado"</formula>
    </cfRule>
  </conditionalFormatting>
  <conditionalFormatting sqref="BK92">
    <cfRule type="cellIs" dxfId="1118" priority="1034" operator="equal">
      <formula>"Menor"</formula>
    </cfRule>
  </conditionalFormatting>
  <conditionalFormatting sqref="BK92">
    <cfRule type="cellIs" dxfId="1117" priority="1035" operator="equal">
      <formula>"Leve"</formula>
    </cfRule>
  </conditionalFormatting>
  <conditionalFormatting sqref="BM92 BM81 BM86 BM78">
    <cfRule type="cellIs" dxfId="1116" priority="1036" operator="equal">
      <formula>"Extremo"</formula>
    </cfRule>
  </conditionalFormatting>
  <conditionalFormatting sqref="BM92 BM81 BM86 BM78">
    <cfRule type="cellIs" dxfId="1115" priority="1037" operator="equal">
      <formula>"Alto"</formula>
    </cfRule>
  </conditionalFormatting>
  <conditionalFormatting sqref="BM92 BM81 BM86 BM78">
    <cfRule type="cellIs" dxfId="1114" priority="1038" operator="equal">
      <formula>"Moderado"</formula>
    </cfRule>
  </conditionalFormatting>
  <conditionalFormatting sqref="BM92 BM81 BM86 BM78">
    <cfRule type="cellIs" dxfId="1113" priority="1039" operator="equal">
      <formula>"Bajo"</formula>
    </cfRule>
  </conditionalFormatting>
  <conditionalFormatting sqref="K92">
    <cfRule type="cellIs" dxfId="1112" priority="1040" operator="equal">
      <formula>"Muy Alta"</formula>
    </cfRule>
  </conditionalFormatting>
  <conditionalFormatting sqref="K92">
    <cfRule type="cellIs" dxfId="1111" priority="1041" operator="equal">
      <formula>"Alta"</formula>
    </cfRule>
  </conditionalFormatting>
  <conditionalFormatting sqref="K92">
    <cfRule type="cellIs" dxfId="1110" priority="1042" operator="equal">
      <formula>"Media"</formula>
    </cfRule>
  </conditionalFormatting>
  <conditionalFormatting sqref="K92">
    <cfRule type="cellIs" dxfId="1109" priority="1043" operator="equal">
      <formula>"Baja"</formula>
    </cfRule>
  </conditionalFormatting>
  <conditionalFormatting sqref="K92">
    <cfRule type="cellIs" dxfId="1108" priority="1044" operator="equal">
      <formula>"Muy Baja"</formula>
    </cfRule>
  </conditionalFormatting>
  <conditionalFormatting sqref="BI92">
    <cfRule type="cellIs" dxfId="1107" priority="1045" operator="equal">
      <formula>"Catastrófico"</formula>
    </cfRule>
  </conditionalFormatting>
  <conditionalFormatting sqref="BI92">
    <cfRule type="cellIs" dxfId="1106" priority="1046" operator="equal">
      <formula>"Mayor"</formula>
    </cfRule>
  </conditionalFormatting>
  <conditionalFormatting sqref="BI92">
    <cfRule type="cellIs" dxfId="1105" priority="1047" operator="equal">
      <formula>"Moderado"</formula>
    </cfRule>
  </conditionalFormatting>
  <conditionalFormatting sqref="BI92">
    <cfRule type="cellIs" dxfId="1104" priority="1048" operator="equal">
      <formula>"Menor"</formula>
    </cfRule>
  </conditionalFormatting>
  <conditionalFormatting sqref="BI92">
    <cfRule type="cellIs" dxfId="1103" priority="1049" operator="equal">
      <formula>"Leve"</formula>
    </cfRule>
  </conditionalFormatting>
  <conditionalFormatting sqref="K92">
    <cfRule type="cellIs" dxfId="1102" priority="1050" operator="equal">
      <formula>"Casi Seguro"</formula>
    </cfRule>
  </conditionalFormatting>
  <conditionalFormatting sqref="K92">
    <cfRule type="cellIs" dxfId="1101" priority="1051" operator="equal">
      <formula>"Probable"</formula>
    </cfRule>
  </conditionalFormatting>
  <conditionalFormatting sqref="K92">
    <cfRule type="cellIs" dxfId="1100" priority="1052" operator="equal">
      <formula>"Posible"</formula>
    </cfRule>
  </conditionalFormatting>
  <conditionalFormatting sqref="K92">
    <cfRule type="cellIs" dxfId="1099" priority="1053" operator="equal">
      <formula>"Rara vez"</formula>
    </cfRule>
  </conditionalFormatting>
  <conditionalFormatting sqref="K92">
    <cfRule type="cellIs" dxfId="1098" priority="1054" operator="equal">
      <formula>"Improbable"</formula>
    </cfRule>
  </conditionalFormatting>
  <conditionalFormatting sqref="K92">
    <cfRule type="cellIs" dxfId="1097" priority="1055" operator="equal">
      <formula>"Rara vez"</formula>
    </cfRule>
  </conditionalFormatting>
  <conditionalFormatting sqref="AJ92">
    <cfRule type="cellIs" dxfId="1096" priority="1056" operator="equal">
      <formula>"Extremo"</formula>
    </cfRule>
  </conditionalFormatting>
  <conditionalFormatting sqref="AJ92">
    <cfRule type="cellIs" dxfId="1095" priority="1057" operator="equal">
      <formula>"Alto"</formula>
    </cfRule>
  </conditionalFormatting>
  <conditionalFormatting sqref="AJ92">
    <cfRule type="cellIs" dxfId="1094" priority="1058" operator="equal">
      <formula>"Moderado"</formula>
    </cfRule>
  </conditionalFormatting>
  <conditionalFormatting sqref="AJ92">
    <cfRule type="cellIs" dxfId="1093" priority="1059" operator="equal">
      <formula>"Bajo"</formula>
    </cfRule>
  </conditionalFormatting>
  <conditionalFormatting sqref="BH92">
    <cfRule type="cellIs" dxfId="1092" priority="1060" operator="equal">
      <formula>"Muy Alta"</formula>
    </cfRule>
  </conditionalFormatting>
  <conditionalFormatting sqref="BH92">
    <cfRule type="cellIs" dxfId="1091" priority="1061" operator="equal">
      <formula>"Alta"</formula>
    </cfRule>
  </conditionalFormatting>
  <conditionalFormatting sqref="BH92">
    <cfRule type="cellIs" dxfId="1090" priority="1062" operator="equal">
      <formula>"Media"</formula>
    </cfRule>
  </conditionalFormatting>
  <conditionalFormatting sqref="BH92">
    <cfRule type="cellIs" dxfId="1089" priority="1063" operator="equal">
      <formula>"Baja"</formula>
    </cfRule>
  </conditionalFormatting>
  <conditionalFormatting sqref="BH92">
    <cfRule type="cellIs" dxfId="1088" priority="1064" operator="equal">
      <formula>"Muy Baja"</formula>
    </cfRule>
  </conditionalFormatting>
  <conditionalFormatting sqref="BK92">
    <cfRule type="cellIs" dxfId="1087" priority="1065" operator="equal">
      <formula>"Catastrófico"</formula>
    </cfRule>
  </conditionalFormatting>
  <conditionalFormatting sqref="BK92">
    <cfRule type="cellIs" dxfId="1086" priority="1066" operator="equal">
      <formula>"Mayor"</formula>
    </cfRule>
  </conditionalFormatting>
  <conditionalFormatting sqref="BK92">
    <cfRule type="cellIs" dxfId="1085" priority="1067" operator="equal">
      <formula>"Moderado"</formula>
    </cfRule>
  </conditionalFormatting>
  <conditionalFormatting sqref="BK92">
    <cfRule type="cellIs" dxfId="1084" priority="1068" operator="equal">
      <formula>"Menor"</formula>
    </cfRule>
  </conditionalFormatting>
  <conditionalFormatting sqref="BK92">
    <cfRule type="cellIs" dxfId="1083" priority="1069" operator="equal">
      <formula>"Leve"</formula>
    </cfRule>
  </conditionalFormatting>
  <conditionalFormatting sqref="BM92 BM81 BM86 BM78">
    <cfRule type="cellIs" dxfId="1082" priority="1070" operator="equal">
      <formula>"Extremo"</formula>
    </cfRule>
  </conditionalFormatting>
  <conditionalFormatting sqref="BM92 BM81 BM86 BM78">
    <cfRule type="cellIs" dxfId="1081" priority="1071" operator="equal">
      <formula>"Alto"</formula>
    </cfRule>
  </conditionalFormatting>
  <conditionalFormatting sqref="BM92 BM81 BM86 BM78">
    <cfRule type="cellIs" dxfId="1080" priority="1072" operator="equal">
      <formula>"Moderado"</formula>
    </cfRule>
  </conditionalFormatting>
  <conditionalFormatting sqref="BM92 BM81 BM86 BM78">
    <cfRule type="cellIs" dxfId="1079" priority="1073" operator="equal">
      <formula>"Bajo"</formula>
    </cfRule>
  </conditionalFormatting>
  <conditionalFormatting sqref="AH92">
    <cfRule type="cellIs" dxfId="1078" priority="1074" operator="equal">
      <formula>"Catastrófico"</formula>
    </cfRule>
  </conditionalFormatting>
  <conditionalFormatting sqref="AH92">
    <cfRule type="cellIs" dxfId="1077" priority="1075" operator="equal">
      <formula>"Mayor"</formula>
    </cfRule>
  </conditionalFormatting>
  <conditionalFormatting sqref="AH92">
    <cfRule type="cellIs" dxfId="1076" priority="1076" operator="equal">
      <formula>"Moderado"</formula>
    </cfRule>
  </conditionalFormatting>
  <conditionalFormatting sqref="AH92">
    <cfRule type="cellIs" dxfId="1075" priority="1077" operator="equal">
      <formula>"Menor"</formula>
    </cfRule>
  </conditionalFormatting>
  <conditionalFormatting sqref="AH92">
    <cfRule type="cellIs" dxfId="1074" priority="1078" operator="equal">
      <formula>"Leve"</formula>
    </cfRule>
  </conditionalFormatting>
  <conditionalFormatting sqref="K92">
    <cfRule type="cellIs" dxfId="1073" priority="1079" operator="equal">
      <formula>"Muy Alta"</formula>
    </cfRule>
  </conditionalFormatting>
  <conditionalFormatting sqref="K92">
    <cfRule type="cellIs" dxfId="1072" priority="1080" operator="equal">
      <formula>"Alta"</formula>
    </cfRule>
  </conditionalFormatting>
  <conditionalFormatting sqref="K92">
    <cfRule type="cellIs" dxfId="1071" priority="1081" operator="equal">
      <formula>"Media"</formula>
    </cfRule>
  </conditionalFormatting>
  <conditionalFormatting sqref="K92">
    <cfRule type="cellIs" dxfId="1070" priority="1082" operator="equal">
      <formula>"Baja"</formula>
    </cfRule>
  </conditionalFormatting>
  <conditionalFormatting sqref="K92">
    <cfRule type="cellIs" dxfId="1069" priority="1083" operator="equal">
      <formula>"Muy Baja"</formula>
    </cfRule>
  </conditionalFormatting>
  <conditionalFormatting sqref="BI92">
    <cfRule type="cellIs" dxfId="1068" priority="1084" operator="equal">
      <formula>"Catastrófico"</formula>
    </cfRule>
  </conditionalFormatting>
  <conditionalFormatting sqref="BI92">
    <cfRule type="cellIs" dxfId="1067" priority="1085" operator="equal">
      <formula>"Mayor"</formula>
    </cfRule>
  </conditionalFormatting>
  <conditionalFormatting sqref="BI92">
    <cfRule type="cellIs" dxfId="1066" priority="1086" operator="equal">
      <formula>"Moderado"</formula>
    </cfRule>
  </conditionalFormatting>
  <conditionalFormatting sqref="BI92">
    <cfRule type="cellIs" dxfId="1065" priority="1087" operator="equal">
      <formula>"Menor"</formula>
    </cfRule>
  </conditionalFormatting>
  <conditionalFormatting sqref="BI92">
    <cfRule type="cellIs" dxfId="1064" priority="1088" operator="equal">
      <formula>"Leve"</formula>
    </cfRule>
  </conditionalFormatting>
  <conditionalFormatting sqref="AJ22">
    <cfRule type="cellIs" dxfId="1063" priority="1089" operator="equal">
      <formula>"Extremo"</formula>
    </cfRule>
  </conditionalFormatting>
  <conditionalFormatting sqref="AJ22">
    <cfRule type="cellIs" dxfId="1062" priority="1090" operator="equal">
      <formula>"Alto"</formula>
    </cfRule>
  </conditionalFormatting>
  <conditionalFormatting sqref="AJ22">
    <cfRule type="cellIs" dxfId="1061" priority="1091" operator="equal">
      <formula>"Moderado"</formula>
    </cfRule>
  </conditionalFormatting>
  <conditionalFormatting sqref="AJ22">
    <cfRule type="cellIs" dxfId="1060" priority="1092" operator="equal">
      <formula>"Bajo"</formula>
    </cfRule>
  </conditionalFormatting>
  <conditionalFormatting sqref="BH22">
    <cfRule type="cellIs" dxfId="1059" priority="1093" operator="equal">
      <formula>"Muy Alta"</formula>
    </cfRule>
  </conditionalFormatting>
  <conditionalFormatting sqref="BH22">
    <cfRule type="cellIs" dxfId="1058" priority="1094" operator="equal">
      <formula>"Alta"</formula>
    </cfRule>
  </conditionalFormatting>
  <conditionalFormatting sqref="BH22">
    <cfRule type="cellIs" dxfId="1057" priority="1095" operator="equal">
      <formula>"Media"</formula>
    </cfRule>
  </conditionalFormatting>
  <conditionalFormatting sqref="BH22">
    <cfRule type="cellIs" dxfId="1056" priority="1096" operator="equal">
      <formula>"Baja"</formula>
    </cfRule>
  </conditionalFormatting>
  <conditionalFormatting sqref="BH22">
    <cfRule type="cellIs" dxfId="1055" priority="1097" operator="equal">
      <formula>"Muy Baja"</formula>
    </cfRule>
  </conditionalFormatting>
  <conditionalFormatting sqref="BK22">
    <cfRule type="cellIs" dxfId="1054" priority="1098" operator="equal">
      <formula>"Catastrófico"</formula>
    </cfRule>
  </conditionalFormatting>
  <conditionalFormatting sqref="BK22">
    <cfRule type="cellIs" dxfId="1053" priority="1099" operator="equal">
      <formula>"Mayor"</formula>
    </cfRule>
  </conditionalFormatting>
  <conditionalFormatting sqref="BK22">
    <cfRule type="cellIs" dxfId="1052" priority="1100" operator="equal">
      <formula>"Moderado"</formula>
    </cfRule>
  </conditionalFormatting>
  <conditionalFormatting sqref="BK22">
    <cfRule type="cellIs" dxfId="1051" priority="1101" operator="equal">
      <formula>"Menor"</formula>
    </cfRule>
  </conditionalFormatting>
  <conditionalFormatting sqref="BK22">
    <cfRule type="cellIs" dxfId="1050" priority="1102" operator="equal">
      <formula>"Leve"</formula>
    </cfRule>
  </conditionalFormatting>
  <conditionalFormatting sqref="BM22">
    <cfRule type="cellIs" dxfId="1049" priority="1103" operator="equal">
      <formula>"Extremo"</formula>
    </cfRule>
  </conditionalFormatting>
  <conditionalFormatting sqref="BM22">
    <cfRule type="cellIs" dxfId="1048" priority="1104" operator="equal">
      <formula>"Alto"</formula>
    </cfRule>
  </conditionalFormatting>
  <conditionalFormatting sqref="BM22">
    <cfRule type="cellIs" dxfId="1047" priority="1105" operator="equal">
      <formula>"Moderado"</formula>
    </cfRule>
  </conditionalFormatting>
  <conditionalFormatting sqref="BM22">
    <cfRule type="cellIs" dxfId="1046" priority="1106" operator="equal">
      <formula>"Bajo"</formula>
    </cfRule>
  </conditionalFormatting>
  <conditionalFormatting sqref="AG22:AG24">
    <cfRule type="containsText" dxfId="1045" priority="1107" operator="containsText" text="❌">
      <formula>NOT(ISERROR(SEARCH(("❌"),(AG22))))</formula>
    </cfRule>
  </conditionalFormatting>
  <conditionalFormatting sqref="AH22">
    <cfRule type="cellIs" dxfId="1044" priority="1108" operator="equal">
      <formula>"Catastrófico"</formula>
    </cfRule>
  </conditionalFormatting>
  <conditionalFormatting sqref="AH22">
    <cfRule type="cellIs" dxfId="1043" priority="1109" operator="equal">
      <formula>"Mayor"</formula>
    </cfRule>
  </conditionalFormatting>
  <conditionalFormatting sqref="AH22">
    <cfRule type="cellIs" dxfId="1042" priority="1110" operator="equal">
      <formula>"Moderado"</formula>
    </cfRule>
  </conditionalFormatting>
  <conditionalFormatting sqref="AH22">
    <cfRule type="cellIs" dxfId="1041" priority="1111" operator="equal">
      <formula>"Menor"</formula>
    </cfRule>
  </conditionalFormatting>
  <conditionalFormatting sqref="AH22">
    <cfRule type="cellIs" dxfId="1040" priority="1112" operator="equal">
      <formula>"Leve"</formula>
    </cfRule>
  </conditionalFormatting>
  <conditionalFormatting sqref="K22">
    <cfRule type="cellIs" dxfId="1039" priority="1113" operator="equal">
      <formula>"Muy Alta"</formula>
    </cfRule>
  </conditionalFormatting>
  <conditionalFormatting sqref="K22">
    <cfRule type="cellIs" dxfId="1038" priority="1114" operator="equal">
      <formula>"Alta"</formula>
    </cfRule>
  </conditionalFormatting>
  <conditionalFormatting sqref="K22">
    <cfRule type="cellIs" dxfId="1037" priority="1115" operator="equal">
      <formula>"Media"</formula>
    </cfRule>
  </conditionalFormatting>
  <conditionalFormatting sqref="K22">
    <cfRule type="cellIs" dxfId="1036" priority="1116" operator="equal">
      <formula>"Baja"</formula>
    </cfRule>
  </conditionalFormatting>
  <conditionalFormatting sqref="K22">
    <cfRule type="cellIs" dxfId="1035" priority="1117" operator="equal">
      <formula>"Muy Baja"</formula>
    </cfRule>
  </conditionalFormatting>
  <conditionalFormatting sqref="BI12 BI15 BI18 BI22">
    <cfRule type="cellIs" dxfId="1034" priority="1118" operator="equal">
      <formula>"Catastrófico"</formula>
    </cfRule>
  </conditionalFormatting>
  <conditionalFormatting sqref="BI12 BI15 BI18 BI22">
    <cfRule type="cellIs" dxfId="1033" priority="1119" operator="equal">
      <formula>"Mayor"</formula>
    </cfRule>
  </conditionalFormatting>
  <conditionalFormatting sqref="BI12 BI15 BI18 BI22">
    <cfRule type="cellIs" dxfId="1032" priority="1120" operator="equal">
      <formula>"Moderado"</formula>
    </cfRule>
  </conditionalFormatting>
  <conditionalFormatting sqref="BI12 BI15 BI18 BI22">
    <cfRule type="cellIs" dxfId="1031" priority="1121" operator="equal">
      <formula>"Menor"</formula>
    </cfRule>
  </conditionalFormatting>
  <conditionalFormatting sqref="BI12 BI15 BI18 BI22">
    <cfRule type="cellIs" dxfId="1030" priority="1122" operator="equal">
      <formula>"Leve"</formula>
    </cfRule>
  </conditionalFormatting>
  <conditionalFormatting sqref="BM22:BM24">
    <cfRule type="cellIs" dxfId="1029" priority="1123" operator="equal">
      <formula>"Extremo"</formula>
    </cfRule>
  </conditionalFormatting>
  <conditionalFormatting sqref="BM22:BM24">
    <cfRule type="cellIs" dxfId="1028" priority="1124" operator="equal">
      <formula>"Extremo"</formula>
    </cfRule>
  </conditionalFormatting>
  <conditionalFormatting sqref="BM22:BM24">
    <cfRule type="cellIs" dxfId="1027" priority="1125" operator="equal">
      <formula>"Alta"</formula>
    </cfRule>
  </conditionalFormatting>
  <conditionalFormatting sqref="K22:K24">
    <cfRule type="cellIs" dxfId="1026" priority="1126" operator="equal">
      <formula>"Casi Seguro"</formula>
    </cfRule>
  </conditionalFormatting>
  <conditionalFormatting sqref="K22:K24">
    <cfRule type="cellIs" dxfId="1025" priority="1127" operator="equal">
      <formula>"Probable"</formula>
    </cfRule>
  </conditionalFormatting>
  <conditionalFormatting sqref="K22:K24">
    <cfRule type="cellIs" dxfId="1024" priority="1128" operator="equal">
      <formula>"Posible"</formula>
    </cfRule>
  </conditionalFormatting>
  <conditionalFormatting sqref="K22:K24">
    <cfRule type="cellIs" dxfId="1023" priority="1129" operator="equal">
      <formula>"Rara vez"</formula>
    </cfRule>
  </conditionalFormatting>
  <conditionalFormatting sqref="K22:K24">
    <cfRule type="cellIs" dxfId="1022" priority="1130" operator="equal">
      <formula>"Improbable"</formula>
    </cfRule>
  </conditionalFormatting>
  <conditionalFormatting sqref="K22:K24">
    <cfRule type="cellIs" dxfId="1021" priority="1131" operator="equal">
      <formula>"Rara vez"</formula>
    </cfRule>
  </conditionalFormatting>
  <conditionalFormatting sqref="AJ22:AJ24">
    <cfRule type="cellIs" dxfId="1020" priority="1132" operator="equal">
      <formula>"Moderada"</formula>
    </cfRule>
  </conditionalFormatting>
  <conditionalFormatting sqref="AJ22:AJ24">
    <cfRule type="cellIs" dxfId="1019" priority="1133" operator="equal">
      <formula>"Alta"</formula>
    </cfRule>
  </conditionalFormatting>
  <conditionalFormatting sqref="AJ22:AJ24">
    <cfRule type="cellIs" dxfId="1018" priority="1134" operator="equal">
      <formula>"Extrema"</formula>
    </cfRule>
  </conditionalFormatting>
  <conditionalFormatting sqref="BI12 BI15 BI18 BI22">
    <cfRule type="cellIs" dxfId="1017" priority="1135" operator="equal">
      <formula>"Catastrófico"</formula>
    </cfRule>
  </conditionalFormatting>
  <conditionalFormatting sqref="BI12 BI15 BI18 BI22">
    <cfRule type="cellIs" dxfId="1016" priority="1136" operator="equal">
      <formula>"Mayor"</formula>
    </cfRule>
  </conditionalFormatting>
  <conditionalFormatting sqref="BI12 BI15 BI18 BI22">
    <cfRule type="cellIs" dxfId="1015" priority="1137" operator="equal">
      <formula>"Moderado"</formula>
    </cfRule>
  </conditionalFormatting>
  <conditionalFormatting sqref="BI12 BI15 BI18 BI22">
    <cfRule type="cellIs" dxfId="1014" priority="1138" operator="equal">
      <formula>"Menor"</formula>
    </cfRule>
  </conditionalFormatting>
  <conditionalFormatting sqref="BI12 BI15 BI18 BI22">
    <cfRule type="cellIs" dxfId="1013" priority="1139" operator="equal">
      <formula>"Leve"</formula>
    </cfRule>
  </conditionalFormatting>
  <conditionalFormatting sqref="BI12 BI15 BI18 BI22">
    <cfRule type="cellIs" dxfId="1012" priority="1140" operator="equal">
      <formula>"Casi Seguro"</formula>
    </cfRule>
  </conditionalFormatting>
  <conditionalFormatting sqref="BI12 BI15 BI18 BI22">
    <cfRule type="cellIs" dxfId="1011" priority="1141" operator="equal">
      <formula>"Probable"</formula>
    </cfRule>
  </conditionalFormatting>
  <conditionalFormatting sqref="BI12 BI15 BI18 BI22">
    <cfRule type="cellIs" dxfId="1010" priority="1142" operator="equal">
      <formula>"Posible"</formula>
    </cfRule>
  </conditionalFormatting>
  <conditionalFormatting sqref="BI12 BI15 BI18 BI22">
    <cfRule type="cellIs" dxfId="1009" priority="1143" operator="equal">
      <formula>"Improbable"</formula>
    </cfRule>
  </conditionalFormatting>
  <conditionalFormatting sqref="BI12 BI15 BI18 BI22">
    <cfRule type="cellIs" dxfId="1008" priority="1144" operator="equal">
      <formula>"Rara vez"</formula>
    </cfRule>
  </conditionalFormatting>
  <conditionalFormatting sqref="AJ31">
    <cfRule type="cellIs" dxfId="1007" priority="1145" operator="equal">
      <formula>"Extremo"</formula>
    </cfRule>
  </conditionalFormatting>
  <conditionalFormatting sqref="AJ31">
    <cfRule type="cellIs" dxfId="1006" priority="1146" operator="equal">
      <formula>"Alto"</formula>
    </cfRule>
  </conditionalFormatting>
  <conditionalFormatting sqref="AJ31">
    <cfRule type="cellIs" dxfId="1005" priority="1147" operator="equal">
      <formula>"Moderado"</formula>
    </cfRule>
  </conditionalFormatting>
  <conditionalFormatting sqref="AJ31">
    <cfRule type="cellIs" dxfId="1004" priority="1148" operator="equal">
      <formula>"Bajo"</formula>
    </cfRule>
  </conditionalFormatting>
  <conditionalFormatting sqref="BH31">
    <cfRule type="cellIs" dxfId="1003" priority="1149" operator="equal">
      <formula>"Muy Alta"</formula>
    </cfRule>
  </conditionalFormatting>
  <conditionalFormatting sqref="BH31">
    <cfRule type="cellIs" dxfId="1002" priority="1150" operator="equal">
      <formula>"Alta"</formula>
    </cfRule>
  </conditionalFormatting>
  <conditionalFormatting sqref="BH31">
    <cfRule type="cellIs" dxfId="1001" priority="1151" operator="equal">
      <formula>"Media"</formula>
    </cfRule>
  </conditionalFormatting>
  <conditionalFormatting sqref="BH31">
    <cfRule type="cellIs" dxfId="1000" priority="1152" operator="equal">
      <formula>"Baja"</formula>
    </cfRule>
  </conditionalFormatting>
  <conditionalFormatting sqref="BH31">
    <cfRule type="cellIs" dxfId="999" priority="1153" operator="equal">
      <formula>"Muy Baja"</formula>
    </cfRule>
  </conditionalFormatting>
  <conditionalFormatting sqref="BK31">
    <cfRule type="cellIs" dxfId="998" priority="1154" operator="equal">
      <formula>"Catastrófico"</formula>
    </cfRule>
  </conditionalFormatting>
  <conditionalFormatting sqref="BK31">
    <cfRule type="cellIs" dxfId="997" priority="1155" operator="equal">
      <formula>"Mayor"</formula>
    </cfRule>
  </conditionalFormatting>
  <conditionalFormatting sqref="BK31">
    <cfRule type="cellIs" dxfId="996" priority="1156" operator="equal">
      <formula>"Moderado"</formula>
    </cfRule>
  </conditionalFormatting>
  <conditionalFormatting sqref="BK31">
    <cfRule type="cellIs" dxfId="995" priority="1157" operator="equal">
      <formula>"Menor"</formula>
    </cfRule>
  </conditionalFormatting>
  <conditionalFormatting sqref="BK31">
    <cfRule type="cellIs" dxfId="994" priority="1158" operator="equal">
      <formula>"Leve"</formula>
    </cfRule>
  </conditionalFormatting>
  <conditionalFormatting sqref="BM31">
    <cfRule type="cellIs" dxfId="993" priority="1159" operator="equal">
      <formula>"Extremo"</formula>
    </cfRule>
  </conditionalFormatting>
  <conditionalFormatting sqref="BM31">
    <cfRule type="cellIs" dxfId="992" priority="1160" operator="equal">
      <formula>"Alto"</formula>
    </cfRule>
  </conditionalFormatting>
  <conditionalFormatting sqref="BM31">
    <cfRule type="cellIs" dxfId="991" priority="1161" operator="equal">
      <formula>"Moderado"</formula>
    </cfRule>
  </conditionalFormatting>
  <conditionalFormatting sqref="BM31">
    <cfRule type="cellIs" dxfId="990" priority="1162" operator="equal">
      <formula>"Bajo"</formula>
    </cfRule>
  </conditionalFormatting>
  <conditionalFormatting sqref="AG31:AG34">
    <cfRule type="containsText" dxfId="989" priority="1163" operator="containsText" text="❌">
      <formula>NOT(ISERROR(SEARCH(("❌"),(AG31))))</formula>
    </cfRule>
  </conditionalFormatting>
  <conditionalFormatting sqref="AH31">
    <cfRule type="cellIs" dxfId="988" priority="1164" operator="equal">
      <formula>"Catastrófico"</formula>
    </cfRule>
  </conditionalFormatting>
  <conditionalFormatting sqref="AH31">
    <cfRule type="cellIs" dxfId="987" priority="1165" operator="equal">
      <formula>"Mayor"</formula>
    </cfRule>
  </conditionalFormatting>
  <conditionalFormatting sqref="AH31">
    <cfRule type="cellIs" dxfId="986" priority="1166" operator="equal">
      <formula>"Moderado"</formula>
    </cfRule>
  </conditionalFormatting>
  <conditionalFormatting sqref="AH31">
    <cfRule type="cellIs" dxfId="985" priority="1167" operator="equal">
      <formula>"Menor"</formula>
    </cfRule>
  </conditionalFormatting>
  <conditionalFormatting sqref="AH31">
    <cfRule type="cellIs" dxfId="984" priority="1168" operator="equal">
      <formula>"Leve"</formula>
    </cfRule>
  </conditionalFormatting>
  <conditionalFormatting sqref="K31">
    <cfRule type="cellIs" dxfId="983" priority="1169" operator="equal">
      <formula>"Muy Alta"</formula>
    </cfRule>
  </conditionalFormatting>
  <conditionalFormatting sqref="K31">
    <cfRule type="cellIs" dxfId="982" priority="1170" operator="equal">
      <formula>"Alta"</formula>
    </cfRule>
  </conditionalFormatting>
  <conditionalFormatting sqref="K31">
    <cfRule type="cellIs" dxfId="981" priority="1171" operator="equal">
      <formula>"Media"</formula>
    </cfRule>
  </conditionalFormatting>
  <conditionalFormatting sqref="K31">
    <cfRule type="cellIs" dxfId="980" priority="1172" operator="equal">
      <formula>"Baja"</formula>
    </cfRule>
  </conditionalFormatting>
  <conditionalFormatting sqref="K31">
    <cfRule type="cellIs" dxfId="979" priority="1173" operator="equal">
      <formula>"Muy Baja"</formula>
    </cfRule>
  </conditionalFormatting>
  <conditionalFormatting sqref="BI31">
    <cfRule type="cellIs" dxfId="978" priority="1174" operator="equal">
      <formula>"Catastrófico"</formula>
    </cfRule>
  </conditionalFormatting>
  <conditionalFormatting sqref="BI31">
    <cfRule type="cellIs" dxfId="977" priority="1175" operator="equal">
      <formula>"Mayor"</formula>
    </cfRule>
  </conditionalFormatting>
  <conditionalFormatting sqref="BI31">
    <cfRule type="cellIs" dxfId="976" priority="1176" operator="equal">
      <formula>"Moderado"</formula>
    </cfRule>
  </conditionalFormatting>
  <conditionalFormatting sqref="BI31">
    <cfRule type="cellIs" dxfId="975" priority="1177" operator="equal">
      <formula>"Menor"</formula>
    </cfRule>
  </conditionalFormatting>
  <conditionalFormatting sqref="BI31">
    <cfRule type="cellIs" dxfId="974" priority="1178" operator="equal">
      <formula>"Leve"</formula>
    </cfRule>
  </conditionalFormatting>
  <conditionalFormatting sqref="BM31:BM34">
    <cfRule type="cellIs" dxfId="973" priority="1179" operator="equal">
      <formula>"Extremo"</formula>
    </cfRule>
  </conditionalFormatting>
  <conditionalFormatting sqref="BM31:BM34">
    <cfRule type="cellIs" dxfId="972" priority="1180" operator="equal">
      <formula>"Extremo"</formula>
    </cfRule>
  </conditionalFormatting>
  <conditionalFormatting sqref="BM31:BM34">
    <cfRule type="cellIs" dxfId="971" priority="1181" operator="equal">
      <formula>"Alta"</formula>
    </cfRule>
  </conditionalFormatting>
  <conditionalFormatting sqref="K31:K34">
    <cfRule type="cellIs" dxfId="970" priority="1182" operator="equal">
      <formula>"Casi Seguro"</formula>
    </cfRule>
  </conditionalFormatting>
  <conditionalFormatting sqref="K31:K34">
    <cfRule type="cellIs" dxfId="969" priority="1183" operator="equal">
      <formula>"Probable"</formula>
    </cfRule>
  </conditionalFormatting>
  <conditionalFormatting sqref="K31:K34">
    <cfRule type="cellIs" dxfId="968" priority="1184" operator="equal">
      <formula>"Posible"</formula>
    </cfRule>
  </conditionalFormatting>
  <conditionalFormatting sqref="K31:K34">
    <cfRule type="cellIs" dxfId="967" priority="1185" operator="equal">
      <formula>"Rara vez"</formula>
    </cfRule>
  </conditionalFormatting>
  <conditionalFormatting sqref="K31:K34">
    <cfRule type="cellIs" dxfId="966" priority="1186" operator="equal">
      <formula>"Improbable"</formula>
    </cfRule>
  </conditionalFormatting>
  <conditionalFormatting sqref="K31:K34">
    <cfRule type="cellIs" dxfId="965" priority="1187" operator="equal">
      <formula>"Rara vez"</formula>
    </cfRule>
  </conditionalFormatting>
  <conditionalFormatting sqref="BI31:BI34">
    <cfRule type="cellIs" dxfId="964" priority="1188" operator="equal">
      <formula>"Casi Seguro"</formula>
    </cfRule>
  </conditionalFormatting>
  <conditionalFormatting sqref="BI31:BI34">
    <cfRule type="cellIs" dxfId="963" priority="1189" operator="equal">
      <formula>"Probable"</formula>
    </cfRule>
  </conditionalFormatting>
  <conditionalFormatting sqref="BI31:BI34">
    <cfRule type="cellIs" dxfId="962" priority="1190" operator="equal">
      <formula>"Posible"</formula>
    </cfRule>
  </conditionalFormatting>
  <conditionalFormatting sqref="BI31:BI34">
    <cfRule type="cellIs" dxfId="961" priority="1191" operator="equal">
      <formula>"Improbable"</formula>
    </cfRule>
  </conditionalFormatting>
  <conditionalFormatting sqref="BI31:BI34">
    <cfRule type="cellIs" dxfId="960" priority="1192" operator="equal">
      <formula>"Rara vez"</formula>
    </cfRule>
  </conditionalFormatting>
  <conditionalFormatting sqref="AJ31:AJ34">
    <cfRule type="cellIs" dxfId="959" priority="1193" operator="equal">
      <formula>"Moderada"</formula>
    </cfRule>
  </conditionalFormatting>
  <conditionalFormatting sqref="AJ31:AJ34">
    <cfRule type="cellIs" dxfId="958" priority="1194" operator="equal">
      <formula>"Alta"</formula>
    </cfRule>
  </conditionalFormatting>
  <conditionalFormatting sqref="AJ31:AJ34">
    <cfRule type="cellIs" dxfId="957" priority="1195" operator="equal">
      <formula>"Extrema"</formula>
    </cfRule>
  </conditionalFormatting>
  <conditionalFormatting sqref="BI31">
    <cfRule type="cellIs" dxfId="956" priority="1196" operator="equal">
      <formula>"Catastrófico"</formula>
    </cfRule>
  </conditionalFormatting>
  <conditionalFormatting sqref="BI31">
    <cfRule type="cellIs" dxfId="955" priority="1197" operator="equal">
      <formula>"Mayor"</formula>
    </cfRule>
  </conditionalFormatting>
  <conditionalFormatting sqref="BI31">
    <cfRule type="cellIs" dxfId="954" priority="1198" operator="equal">
      <formula>"Moderado"</formula>
    </cfRule>
  </conditionalFormatting>
  <conditionalFormatting sqref="BI31">
    <cfRule type="cellIs" dxfId="953" priority="1199" operator="equal">
      <formula>"Menor"</formula>
    </cfRule>
  </conditionalFormatting>
  <conditionalFormatting sqref="BI31">
    <cfRule type="cellIs" dxfId="952" priority="1200" operator="equal">
      <formula>"Leve"</formula>
    </cfRule>
  </conditionalFormatting>
  <conditionalFormatting sqref="BI31">
    <cfRule type="cellIs" dxfId="951" priority="1201" operator="equal">
      <formula>"Casi Seguro"</formula>
    </cfRule>
  </conditionalFormatting>
  <conditionalFormatting sqref="BI31">
    <cfRule type="cellIs" dxfId="950" priority="1202" operator="equal">
      <formula>"Probable"</formula>
    </cfRule>
  </conditionalFormatting>
  <conditionalFormatting sqref="BI31">
    <cfRule type="cellIs" dxfId="949" priority="1203" operator="equal">
      <formula>"Posible"</formula>
    </cfRule>
  </conditionalFormatting>
  <conditionalFormatting sqref="BI31">
    <cfRule type="cellIs" dxfId="948" priority="1204" operator="equal">
      <formula>"Improbable"</formula>
    </cfRule>
  </conditionalFormatting>
  <conditionalFormatting sqref="BI31">
    <cfRule type="cellIs" dxfId="947" priority="1205" operator="equal">
      <formula>"Rara vez"</formula>
    </cfRule>
  </conditionalFormatting>
  <conditionalFormatting sqref="AJ40">
    <cfRule type="cellIs" dxfId="946" priority="1206" operator="equal">
      <formula>"Extremo"</formula>
    </cfRule>
  </conditionalFormatting>
  <conditionalFormatting sqref="AJ40">
    <cfRule type="cellIs" dxfId="945" priority="1207" operator="equal">
      <formula>"Alto"</formula>
    </cfRule>
  </conditionalFormatting>
  <conditionalFormatting sqref="AJ40">
    <cfRule type="cellIs" dxfId="944" priority="1208" operator="equal">
      <formula>"Moderado"</formula>
    </cfRule>
  </conditionalFormatting>
  <conditionalFormatting sqref="AJ40">
    <cfRule type="cellIs" dxfId="943" priority="1209" operator="equal">
      <formula>"Bajo"</formula>
    </cfRule>
  </conditionalFormatting>
  <conditionalFormatting sqref="BH40">
    <cfRule type="cellIs" dxfId="942" priority="1210" operator="equal">
      <formula>"Muy Alta"</formula>
    </cfRule>
  </conditionalFormatting>
  <conditionalFormatting sqref="BH40">
    <cfRule type="cellIs" dxfId="941" priority="1211" operator="equal">
      <formula>"Alta"</formula>
    </cfRule>
  </conditionalFormatting>
  <conditionalFormatting sqref="BH40">
    <cfRule type="cellIs" dxfId="940" priority="1212" operator="equal">
      <formula>"Media"</formula>
    </cfRule>
  </conditionalFormatting>
  <conditionalFormatting sqref="BH40">
    <cfRule type="cellIs" dxfId="939" priority="1213" operator="equal">
      <formula>"Baja"</formula>
    </cfRule>
  </conditionalFormatting>
  <conditionalFormatting sqref="BH40">
    <cfRule type="cellIs" dxfId="938" priority="1214" operator="equal">
      <formula>"Muy Baja"</formula>
    </cfRule>
  </conditionalFormatting>
  <conditionalFormatting sqref="BK40">
    <cfRule type="cellIs" dxfId="937" priority="1215" operator="equal">
      <formula>"Catastrófico"</formula>
    </cfRule>
  </conditionalFormatting>
  <conditionalFormatting sqref="BK40">
    <cfRule type="cellIs" dxfId="936" priority="1216" operator="equal">
      <formula>"Mayor"</formula>
    </cfRule>
  </conditionalFormatting>
  <conditionalFormatting sqref="BK40">
    <cfRule type="cellIs" dxfId="935" priority="1217" operator="equal">
      <formula>"Moderado"</formula>
    </cfRule>
  </conditionalFormatting>
  <conditionalFormatting sqref="BK40">
    <cfRule type="cellIs" dxfId="934" priority="1218" operator="equal">
      <formula>"Menor"</formula>
    </cfRule>
  </conditionalFormatting>
  <conditionalFormatting sqref="BK40">
    <cfRule type="cellIs" dxfId="933" priority="1219" operator="equal">
      <formula>"Leve"</formula>
    </cfRule>
  </conditionalFormatting>
  <conditionalFormatting sqref="BM40">
    <cfRule type="cellIs" dxfId="932" priority="1220" operator="equal">
      <formula>"Extremo"</formula>
    </cfRule>
  </conditionalFormatting>
  <conditionalFormatting sqref="BM40">
    <cfRule type="cellIs" dxfId="931" priority="1221" operator="equal">
      <formula>"Alto"</formula>
    </cfRule>
  </conditionalFormatting>
  <conditionalFormatting sqref="BM40">
    <cfRule type="cellIs" dxfId="930" priority="1222" operator="equal">
      <formula>"Moderado"</formula>
    </cfRule>
  </conditionalFormatting>
  <conditionalFormatting sqref="BM40">
    <cfRule type="cellIs" dxfId="929" priority="1223" operator="equal">
      <formula>"Bajo"</formula>
    </cfRule>
  </conditionalFormatting>
  <conditionalFormatting sqref="AG40:AG45">
    <cfRule type="containsText" dxfId="928" priority="1224" operator="containsText" text="❌">
      <formula>NOT(ISERROR(SEARCH(("❌"),(AG40))))</formula>
    </cfRule>
  </conditionalFormatting>
  <conditionalFormatting sqref="AH40">
    <cfRule type="cellIs" dxfId="927" priority="1225" operator="equal">
      <formula>"Catastrófico"</formula>
    </cfRule>
  </conditionalFormatting>
  <conditionalFormatting sqref="AH40">
    <cfRule type="cellIs" dxfId="926" priority="1226" operator="equal">
      <formula>"Mayor"</formula>
    </cfRule>
  </conditionalFormatting>
  <conditionalFormatting sqref="AH40">
    <cfRule type="cellIs" dxfId="925" priority="1227" operator="equal">
      <formula>"Moderado"</formula>
    </cfRule>
  </conditionalFormatting>
  <conditionalFormatting sqref="AH40">
    <cfRule type="cellIs" dxfId="924" priority="1228" operator="equal">
      <formula>"Menor"</formula>
    </cfRule>
  </conditionalFormatting>
  <conditionalFormatting sqref="AH40">
    <cfRule type="cellIs" dxfId="923" priority="1229" operator="equal">
      <formula>"Leve"</formula>
    </cfRule>
  </conditionalFormatting>
  <conditionalFormatting sqref="K40">
    <cfRule type="cellIs" dxfId="922" priority="1230" operator="equal">
      <formula>"Muy Alta"</formula>
    </cfRule>
  </conditionalFormatting>
  <conditionalFormatting sqref="K40">
    <cfRule type="cellIs" dxfId="921" priority="1231" operator="equal">
      <formula>"Alta"</formula>
    </cfRule>
  </conditionalFormatting>
  <conditionalFormatting sqref="K40">
    <cfRule type="cellIs" dxfId="920" priority="1232" operator="equal">
      <formula>"Media"</formula>
    </cfRule>
  </conditionalFormatting>
  <conditionalFormatting sqref="K40">
    <cfRule type="cellIs" dxfId="919" priority="1233" operator="equal">
      <formula>"Baja"</formula>
    </cfRule>
  </conditionalFormatting>
  <conditionalFormatting sqref="K40">
    <cfRule type="cellIs" dxfId="918" priority="1234" operator="equal">
      <formula>"Muy Baja"</formula>
    </cfRule>
  </conditionalFormatting>
  <conditionalFormatting sqref="BI40">
    <cfRule type="cellIs" dxfId="917" priority="1235" operator="equal">
      <formula>"Catastrófico"</formula>
    </cfRule>
  </conditionalFormatting>
  <conditionalFormatting sqref="BI40">
    <cfRule type="cellIs" dxfId="916" priority="1236" operator="equal">
      <formula>"Mayor"</formula>
    </cfRule>
  </conditionalFormatting>
  <conditionalFormatting sqref="BI40">
    <cfRule type="cellIs" dxfId="915" priority="1237" operator="equal">
      <formula>"Moderado"</formula>
    </cfRule>
  </conditionalFormatting>
  <conditionalFormatting sqref="BI40">
    <cfRule type="cellIs" dxfId="914" priority="1238" operator="equal">
      <formula>"Menor"</formula>
    </cfRule>
  </conditionalFormatting>
  <conditionalFormatting sqref="BI40">
    <cfRule type="cellIs" dxfId="913" priority="1239" operator="equal">
      <formula>"Leve"</formula>
    </cfRule>
  </conditionalFormatting>
  <conditionalFormatting sqref="BM40:BM45">
    <cfRule type="cellIs" dxfId="912" priority="1240" operator="equal">
      <formula>"Extremo"</formula>
    </cfRule>
  </conditionalFormatting>
  <conditionalFormatting sqref="BM40:BM45">
    <cfRule type="cellIs" dxfId="911" priority="1241" operator="equal">
      <formula>"Extremo"</formula>
    </cfRule>
  </conditionalFormatting>
  <conditionalFormatting sqref="BM40:BM45">
    <cfRule type="cellIs" dxfId="910" priority="1242" operator="equal">
      <formula>"Alta"</formula>
    </cfRule>
  </conditionalFormatting>
  <conditionalFormatting sqref="K40:K45 BI40:BI45">
    <cfRule type="cellIs" dxfId="909" priority="1243" operator="equal">
      <formula>"Casi Seguro"</formula>
    </cfRule>
  </conditionalFormatting>
  <conditionalFormatting sqref="K40:K45">
    <cfRule type="cellIs" dxfId="908" priority="1244" operator="equal">
      <formula>"Probable"</formula>
    </cfRule>
  </conditionalFormatting>
  <conditionalFormatting sqref="K40:K45 BI40:BI45">
    <cfRule type="cellIs" dxfId="907" priority="1245" operator="equal">
      <formula>"Posible"</formula>
    </cfRule>
  </conditionalFormatting>
  <conditionalFormatting sqref="K40:K45">
    <cfRule type="cellIs" dxfId="906" priority="1246" operator="equal">
      <formula>"Rara vez"</formula>
    </cfRule>
  </conditionalFormatting>
  <conditionalFormatting sqref="K40:K45">
    <cfRule type="cellIs" dxfId="905" priority="1247" operator="equal">
      <formula>"Improbable"</formula>
    </cfRule>
  </conditionalFormatting>
  <conditionalFormatting sqref="K40:K45">
    <cfRule type="cellIs" dxfId="904" priority="1248" operator="equal">
      <formula>"Rara vez"</formula>
    </cfRule>
  </conditionalFormatting>
  <conditionalFormatting sqref="BI40:BI45">
    <cfRule type="cellIs" dxfId="903" priority="1249" operator="equal">
      <formula>"Probable"</formula>
    </cfRule>
  </conditionalFormatting>
  <conditionalFormatting sqref="BI40:BI45">
    <cfRule type="cellIs" dxfId="902" priority="1250" operator="equal">
      <formula>"Improbable"</formula>
    </cfRule>
  </conditionalFormatting>
  <conditionalFormatting sqref="BI40:BI45">
    <cfRule type="cellIs" dxfId="901" priority="1251" operator="equal">
      <formula>"Rara vez"</formula>
    </cfRule>
  </conditionalFormatting>
  <conditionalFormatting sqref="AJ40:AJ45">
    <cfRule type="cellIs" dxfId="900" priority="1252" operator="equal">
      <formula>"Moderada"</formula>
    </cfRule>
  </conditionalFormatting>
  <conditionalFormatting sqref="AJ40:AJ45">
    <cfRule type="cellIs" dxfId="899" priority="1253" operator="equal">
      <formula>"Alta"</formula>
    </cfRule>
  </conditionalFormatting>
  <conditionalFormatting sqref="AJ40:AJ45">
    <cfRule type="cellIs" dxfId="898" priority="1254" operator="equal">
      <formula>"Extrema"</formula>
    </cfRule>
  </conditionalFormatting>
  <conditionalFormatting sqref="BI40">
    <cfRule type="cellIs" dxfId="897" priority="1255" operator="equal">
      <formula>"Catastrófico"</formula>
    </cfRule>
  </conditionalFormatting>
  <conditionalFormatting sqref="BI40">
    <cfRule type="cellIs" dxfId="896" priority="1256" operator="equal">
      <formula>"Mayor"</formula>
    </cfRule>
  </conditionalFormatting>
  <conditionalFormatting sqref="BI40">
    <cfRule type="cellIs" dxfId="895" priority="1257" operator="equal">
      <formula>"Moderado"</formula>
    </cfRule>
  </conditionalFormatting>
  <conditionalFormatting sqref="BI40">
    <cfRule type="cellIs" dxfId="894" priority="1258" operator="equal">
      <formula>"Menor"</formula>
    </cfRule>
  </conditionalFormatting>
  <conditionalFormatting sqref="BI40">
    <cfRule type="cellIs" dxfId="893" priority="1259" operator="equal">
      <formula>"Leve"</formula>
    </cfRule>
  </conditionalFormatting>
  <conditionalFormatting sqref="BI40">
    <cfRule type="cellIs" dxfId="892" priority="1260" operator="equal">
      <formula>"Casi Seguro"</formula>
    </cfRule>
  </conditionalFormatting>
  <conditionalFormatting sqref="BI40">
    <cfRule type="cellIs" dxfId="891" priority="1261" operator="equal">
      <formula>"Probable"</formula>
    </cfRule>
  </conditionalFormatting>
  <conditionalFormatting sqref="BI40">
    <cfRule type="cellIs" dxfId="890" priority="1262" operator="equal">
      <formula>"Posible"</formula>
    </cfRule>
  </conditionalFormatting>
  <conditionalFormatting sqref="BI40">
    <cfRule type="cellIs" dxfId="889" priority="1263" operator="equal">
      <formula>"Improbable"</formula>
    </cfRule>
  </conditionalFormatting>
  <conditionalFormatting sqref="BI40">
    <cfRule type="cellIs" dxfId="888" priority="1264" operator="equal">
      <formula>"Rara vez"</formula>
    </cfRule>
  </conditionalFormatting>
  <conditionalFormatting sqref="AJ9 AJ12">
    <cfRule type="cellIs" dxfId="887" priority="1265" operator="equal">
      <formula>"Extremo"</formula>
    </cfRule>
  </conditionalFormatting>
  <conditionalFormatting sqref="AJ9 AJ12">
    <cfRule type="cellIs" dxfId="886" priority="1266" operator="equal">
      <formula>"Alto"</formula>
    </cfRule>
  </conditionalFormatting>
  <conditionalFormatting sqref="AJ9 AJ12">
    <cfRule type="cellIs" dxfId="885" priority="1267" operator="equal">
      <formula>"Moderado"</formula>
    </cfRule>
  </conditionalFormatting>
  <conditionalFormatting sqref="AJ9 AJ12">
    <cfRule type="cellIs" dxfId="884" priority="1268" operator="equal">
      <formula>"Bajo"</formula>
    </cfRule>
  </conditionalFormatting>
  <conditionalFormatting sqref="BH9 BH12">
    <cfRule type="cellIs" dxfId="883" priority="1269" operator="equal">
      <formula>"Muy Alta"</formula>
    </cfRule>
  </conditionalFormatting>
  <conditionalFormatting sqref="BH9 BH12">
    <cfRule type="cellIs" dxfId="882" priority="1270" operator="equal">
      <formula>"Alta"</formula>
    </cfRule>
  </conditionalFormatting>
  <conditionalFormatting sqref="BH9 BH12">
    <cfRule type="cellIs" dxfId="881" priority="1271" operator="equal">
      <formula>"Media"</formula>
    </cfRule>
  </conditionalFormatting>
  <conditionalFormatting sqref="BH9 BH12">
    <cfRule type="cellIs" dxfId="880" priority="1272" operator="equal">
      <formula>"Baja"</formula>
    </cfRule>
  </conditionalFormatting>
  <conditionalFormatting sqref="BH9 BH12">
    <cfRule type="cellIs" dxfId="879" priority="1273" operator="equal">
      <formula>"Muy Baja"</formula>
    </cfRule>
  </conditionalFormatting>
  <conditionalFormatting sqref="BK9 BK12">
    <cfRule type="cellIs" dxfId="878" priority="1274" operator="equal">
      <formula>"Catastrófico"</formula>
    </cfRule>
  </conditionalFormatting>
  <conditionalFormatting sqref="BK9 BK12">
    <cfRule type="cellIs" dxfId="877" priority="1275" operator="equal">
      <formula>"Mayor"</formula>
    </cfRule>
  </conditionalFormatting>
  <conditionalFormatting sqref="BK9 BK12">
    <cfRule type="cellIs" dxfId="876" priority="1276" operator="equal">
      <formula>"Moderado"</formula>
    </cfRule>
  </conditionalFormatting>
  <conditionalFormatting sqref="BK9 BK12">
    <cfRule type="cellIs" dxfId="875" priority="1277" operator="equal">
      <formula>"Menor"</formula>
    </cfRule>
  </conditionalFormatting>
  <conditionalFormatting sqref="BK9 BK12">
    <cfRule type="cellIs" dxfId="874" priority="1278" operator="equal">
      <formula>"Leve"</formula>
    </cfRule>
  </conditionalFormatting>
  <conditionalFormatting sqref="BM9 BM12">
    <cfRule type="cellIs" dxfId="873" priority="1279" operator="equal">
      <formula>"Extremo"</formula>
    </cfRule>
  </conditionalFormatting>
  <conditionalFormatting sqref="BM9 BM12">
    <cfRule type="cellIs" dxfId="872" priority="1280" operator="equal">
      <formula>"Alto"</formula>
    </cfRule>
  </conditionalFormatting>
  <conditionalFormatting sqref="BM9 BM12">
    <cfRule type="cellIs" dxfId="871" priority="1281" operator="equal">
      <formula>"Moderado"</formula>
    </cfRule>
  </conditionalFormatting>
  <conditionalFormatting sqref="BM9 BM12">
    <cfRule type="cellIs" dxfId="870" priority="1282" operator="equal">
      <formula>"Bajo"</formula>
    </cfRule>
  </conditionalFormatting>
  <conditionalFormatting sqref="AH12">
    <cfRule type="cellIs" dxfId="869" priority="1283" operator="equal">
      <formula>"Catastrófico"</formula>
    </cfRule>
  </conditionalFormatting>
  <conditionalFormatting sqref="AH12">
    <cfRule type="cellIs" dxfId="868" priority="1284" operator="equal">
      <formula>"Mayor"</formula>
    </cfRule>
  </conditionalFormatting>
  <conditionalFormatting sqref="AH12">
    <cfRule type="cellIs" dxfId="867" priority="1285" operator="equal">
      <formula>"Moderado"</formula>
    </cfRule>
  </conditionalFormatting>
  <conditionalFormatting sqref="AH12">
    <cfRule type="cellIs" dxfId="866" priority="1286" operator="equal">
      <formula>"Menor"</formula>
    </cfRule>
  </conditionalFormatting>
  <conditionalFormatting sqref="AH12">
    <cfRule type="cellIs" dxfId="865" priority="1287" operator="equal">
      <formula>"Leve"</formula>
    </cfRule>
  </conditionalFormatting>
  <conditionalFormatting sqref="K9 K12">
    <cfRule type="cellIs" dxfId="864" priority="1288" operator="equal">
      <formula>"Muy Alta"</formula>
    </cfRule>
  </conditionalFormatting>
  <conditionalFormatting sqref="K9 K12">
    <cfRule type="cellIs" dxfId="863" priority="1289" operator="equal">
      <formula>"Alta"</formula>
    </cfRule>
  </conditionalFormatting>
  <conditionalFormatting sqref="K9 K12">
    <cfRule type="cellIs" dxfId="862" priority="1290" operator="equal">
      <formula>"Media"</formula>
    </cfRule>
  </conditionalFormatting>
  <conditionalFormatting sqref="K9 K12">
    <cfRule type="cellIs" dxfId="861" priority="1291" operator="equal">
      <formula>"Baja"</formula>
    </cfRule>
  </conditionalFormatting>
  <conditionalFormatting sqref="K9 K12">
    <cfRule type="cellIs" dxfId="860" priority="1292" operator="equal">
      <formula>"Muy Baja"</formula>
    </cfRule>
  </conditionalFormatting>
  <conditionalFormatting sqref="AH9">
    <cfRule type="cellIs" dxfId="859" priority="1293" operator="equal">
      <formula>"Catastrófico"</formula>
    </cfRule>
  </conditionalFormatting>
  <conditionalFormatting sqref="AH9">
    <cfRule type="cellIs" dxfId="858" priority="1294" operator="equal">
      <formula>"Mayor"</formula>
    </cfRule>
  </conditionalFormatting>
  <conditionalFormatting sqref="AH9">
    <cfRule type="cellIs" dxfId="857" priority="1295" operator="equal">
      <formula>"Moderado"</formula>
    </cfRule>
  </conditionalFormatting>
  <conditionalFormatting sqref="AH9">
    <cfRule type="cellIs" dxfId="856" priority="1296" operator="equal">
      <formula>"Menor"</formula>
    </cfRule>
  </conditionalFormatting>
  <conditionalFormatting sqref="AH9">
    <cfRule type="cellIs" dxfId="855" priority="1297" operator="equal">
      <formula>"Leve"</formula>
    </cfRule>
  </conditionalFormatting>
  <conditionalFormatting sqref="BI9">
    <cfRule type="cellIs" dxfId="854" priority="1298" operator="equal">
      <formula>"Catastrófico"</formula>
    </cfRule>
  </conditionalFormatting>
  <conditionalFormatting sqref="BI9">
    <cfRule type="cellIs" dxfId="853" priority="1299" operator="equal">
      <formula>"Mayor"</formula>
    </cfRule>
  </conditionalFormatting>
  <conditionalFormatting sqref="BI9">
    <cfRule type="cellIs" dxfId="852" priority="1300" operator="equal">
      <formula>"Moderado"</formula>
    </cfRule>
  </conditionalFormatting>
  <conditionalFormatting sqref="BI9">
    <cfRule type="cellIs" dxfId="851" priority="1301" operator="equal">
      <formula>"Menor"</formula>
    </cfRule>
  </conditionalFormatting>
  <conditionalFormatting sqref="BI9">
    <cfRule type="cellIs" dxfId="850" priority="1302" operator="equal">
      <formula>"Leve"</formula>
    </cfRule>
  </conditionalFormatting>
  <conditionalFormatting sqref="BI9:BI11">
    <cfRule type="cellIs" dxfId="849" priority="1303" operator="equal">
      <formula>"Casi Seguro"</formula>
    </cfRule>
  </conditionalFormatting>
  <conditionalFormatting sqref="BI9:BI11">
    <cfRule type="cellIs" dxfId="848" priority="1304" operator="equal">
      <formula>"Probable"</formula>
    </cfRule>
  </conditionalFormatting>
  <conditionalFormatting sqref="BI9:BI11">
    <cfRule type="cellIs" dxfId="847" priority="1305" operator="equal">
      <formula>"Posible"</formula>
    </cfRule>
  </conditionalFormatting>
  <conditionalFormatting sqref="BI9:BI11">
    <cfRule type="cellIs" dxfId="846" priority="1306" operator="equal">
      <formula>"Improbable"</formula>
    </cfRule>
  </conditionalFormatting>
  <conditionalFormatting sqref="BI9:BI11">
    <cfRule type="cellIs" dxfId="845" priority="1307" operator="equal">
      <formula>"Rara vez"</formula>
    </cfRule>
  </conditionalFormatting>
  <conditionalFormatting sqref="BI9">
    <cfRule type="cellIs" dxfId="844" priority="1308" operator="equal">
      <formula>"Catastrófico"</formula>
    </cfRule>
  </conditionalFormatting>
  <conditionalFormatting sqref="BI9">
    <cfRule type="cellIs" dxfId="843" priority="1309" operator="equal">
      <formula>"Mayor"</formula>
    </cfRule>
  </conditionalFormatting>
  <conditionalFormatting sqref="BI9">
    <cfRule type="cellIs" dxfId="842" priority="1310" operator="equal">
      <formula>"Moderado"</formula>
    </cfRule>
  </conditionalFormatting>
  <conditionalFormatting sqref="BI9">
    <cfRule type="cellIs" dxfId="841" priority="1311" operator="equal">
      <formula>"Menor"</formula>
    </cfRule>
  </conditionalFormatting>
  <conditionalFormatting sqref="BI9">
    <cfRule type="cellIs" dxfId="840" priority="1312" operator="equal">
      <formula>"Leve"</formula>
    </cfRule>
  </conditionalFormatting>
  <conditionalFormatting sqref="BI9">
    <cfRule type="cellIs" dxfId="839" priority="1313" operator="equal">
      <formula>"Casi Seguro"</formula>
    </cfRule>
  </conditionalFormatting>
  <conditionalFormatting sqref="BI9">
    <cfRule type="cellIs" dxfId="838" priority="1314" operator="equal">
      <formula>"Probable"</formula>
    </cfRule>
  </conditionalFormatting>
  <conditionalFormatting sqref="BI9">
    <cfRule type="cellIs" dxfId="837" priority="1315" operator="equal">
      <formula>"Posible"</formula>
    </cfRule>
  </conditionalFormatting>
  <conditionalFormatting sqref="BI9">
    <cfRule type="cellIs" dxfId="836" priority="1316" operator="equal">
      <formula>"Improbable"</formula>
    </cfRule>
  </conditionalFormatting>
  <conditionalFormatting sqref="BI9">
    <cfRule type="cellIs" dxfId="835" priority="1317" operator="equal">
      <formula>"Rara vez"</formula>
    </cfRule>
  </conditionalFormatting>
  <conditionalFormatting sqref="BI46">
    <cfRule type="cellIs" dxfId="834" priority="1318" operator="equal">
      <formula>"Catastrófico"</formula>
    </cfRule>
  </conditionalFormatting>
  <conditionalFormatting sqref="BI46">
    <cfRule type="cellIs" dxfId="833" priority="1319" operator="equal">
      <formula>"Mayor"</formula>
    </cfRule>
  </conditionalFormatting>
  <conditionalFormatting sqref="BI46">
    <cfRule type="cellIs" dxfId="832" priority="1320" operator="equal">
      <formula>"Moderado"</formula>
    </cfRule>
  </conditionalFormatting>
  <conditionalFormatting sqref="BI46">
    <cfRule type="cellIs" dxfId="831" priority="1321" operator="equal">
      <formula>"Menor"</formula>
    </cfRule>
  </conditionalFormatting>
  <conditionalFormatting sqref="BI46">
    <cfRule type="cellIs" dxfId="830" priority="1322" operator="equal">
      <formula>"Leve"</formula>
    </cfRule>
  </conditionalFormatting>
  <conditionalFormatting sqref="BI46:BI49">
    <cfRule type="cellIs" dxfId="829" priority="1323" operator="equal">
      <formula>"Casi Seguro"</formula>
    </cfRule>
  </conditionalFormatting>
  <conditionalFormatting sqref="BI46:BI49">
    <cfRule type="cellIs" dxfId="828" priority="1324" operator="equal">
      <formula>"Posible"</formula>
    </cfRule>
  </conditionalFormatting>
  <conditionalFormatting sqref="BI46:BI49">
    <cfRule type="cellIs" dxfId="827" priority="1325" operator="equal">
      <formula>"Probable"</formula>
    </cfRule>
  </conditionalFormatting>
  <conditionalFormatting sqref="BI46:BI49">
    <cfRule type="cellIs" dxfId="826" priority="1326" operator="equal">
      <formula>"Improbable"</formula>
    </cfRule>
  </conditionalFormatting>
  <conditionalFormatting sqref="BI46:BI49">
    <cfRule type="cellIs" dxfId="825" priority="1327" operator="equal">
      <formula>"Rara vez"</formula>
    </cfRule>
  </conditionalFormatting>
  <conditionalFormatting sqref="AJ46">
    <cfRule type="cellIs" dxfId="824" priority="1328" operator="equal">
      <formula>"Extremo"</formula>
    </cfRule>
  </conditionalFormatting>
  <conditionalFormatting sqref="AJ46">
    <cfRule type="cellIs" dxfId="823" priority="1329" operator="equal">
      <formula>"Alto"</formula>
    </cfRule>
  </conditionalFormatting>
  <conditionalFormatting sqref="AJ46">
    <cfRule type="cellIs" dxfId="822" priority="1330" operator="equal">
      <formula>"Moderado"</formula>
    </cfRule>
  </conditionalFormatting>
  <conditionalFormatting sqref="AJ46">
    <cfRule type="cellIs" dxfId="821" priority="1331" operator="equal">
      <formula>"Bajo"</formula>
    </cfRule>
  </conditionalFormatting>
  <conditionalFormatting sqref="BH46">
    <cfRule type="cellIs" dxfId="820" priority="1332" operator="equal">
      <formula>"Muy Alta"</formula>
    </cfRule>
  </conditionalFormatting>
  <conditionalFormatting sqref="BH46">
    <cfRule type="cellIs" dxfId="819" priority="1333" operator="equal">
      <formula>"Alta"</formula>
    </cfRule>
  </conditionalFormatting>
  <conditionalFormatting sqref="BH46">
    <cfRule type="cellIs" dxfId="818" priority="1334" operator="equal">
      <formula>"Media"</formula>
    </cfRule>
  </conditionalFormatting>
  <conditionalFormatting sqref="BH46">
    <cfRule type="cellIs" dxfId="817" priority="1335" operator="equal">
      <formula>"Baja"</formula>
    </cfRule>
  </conditionalFormatting>
  <conditionalFormatting sqref="BH46">
    <cfRule type="cellIs" dxfId="816" priority="1336" operator="equal">
      <formula>"Muy Baja"</formula>
    </cfRule>
  </conditionalFormatting>
  <conditionalFormatting sqref="BK46">
    <cfRule type="cellIs" dxfId="815" priority="1337" operator="equal">
      <formula>"Catastrófico"</formula>
    </cfRule>
  </conditionalFormatting>
  <conditionalFormatting sqref="BK46">
    <cfRule type="cellIs" dxfId="814" priority="1338" operator="equal">
      <formula>"Mayor"</formula>
    </cfRule>
  </conditionalFormatting>
  <conditionalFormatting sqref="BK46">
    <cfRule type="cellIs" dxfId="813" priority="1339" operator="equal">
      <formula>"Moderado"</formula>
    </cfRule>
  </conditionalFormatting>
  <conditionalFormatting sqref="BK46">
    <cfRule type="cellIs" dxfId="812" priority="1340" operator="equal">
      <formula>"Menor"</formula>
    </cfRule>
  </conditionalFormatting>
  <conditionalFormatting sqref="BK46">
    <cfRule type="cellIs" dxfId="811" priority="1341" operator="equal">
      <formula>"Leve"</formula>
    </cfRule>
  </conditionalFormatting>
  <conditionalFormatting sqref="BM46">
    <cfRule type="cellIs" dxfId="810" priority="1342" operator="equal">
      <formula>"Extremo"</formula>
    </cfRule>
  </conditionalFormatting>
  <conditionalFormatting sqref="BM46">
    <cfRule type="cellIs" dxfId="809" priority="1343" operator="equal">
      <formula>"Alto"</formula>
    </cfRule>
  </conditionalFormatting>
  <conditionalFormatting sqref="BM46">
    <cfRule type="cellIs" dxfId="808" priority="1344" operator="equal">
      <formula>"Moderado"</formula>
    </cfRule>
  </conditionalFormatting>
  <conditionalFormatting sqref="BM46">
    <cfRule type="cellIs" dxfId="807" priority="1345" operator="equal">
      <formula>"Bajo"</formula>
    </cfRule>
  </conditionalFormatting>
  <conditionalFormatting sqref="AG46:AG49">
    <cfRule type="containsText" dxfId="806" priority="1346" operator="containsText" text="❌">
      <formula>NOT(ISERROR(SEARCH(("❌"),(AG46))))</formula>
    </cfRule>
  </conditionalFormatting>
  <conditionalFormatting sqref="AH46">
    <cfRule type="cellIs" dxfId="805" priority="1347" operator="equal">
      <formula>"Catastrófico"</formula>
    </cfRule>
  </conditionalFormatting>
  <conditionalFormatting sqref="AH46">
    <cfRule type="cellIs" dxfId="804" priority="1348" operator="equal">
      <formula>"Mayor"</formula>
    </cfRule>
  </conditionalFormatting>
  <conditionalFormatting sqref="AH46">
    <cfRule type="cellIs" dxfId="803" priority="1349" operator="equal">
      <formula>"Moderado"</formula>
    </cfRule>
  </conditionalFormatting>
  <conditionalFormatting sqref="AH46">
    <cfRule type="cellIs" dxfId="802" priority="1350" operator="equal">
      <formula>"Menor"</formula>
    </cfRule>
  </conditionalFormatting>
  <conditionalFormatting sqref="AH46">
    <cfRule type="cellIs" dxfId="801" priority="1351" operator="equal">
      <formula>"Leve"</formula>
    </cfRule>
  </conditionalFormatting>
  <conditionalFormatting sqref="K46">
    <cfRule type="cellIs" dxfId="800" priority="1352" operator="equal">
      <formula>"Muy Alta"</formula>
    </cfRule>
  </conditionalFormatting>
  <conditionalFormatting sqref="K46">
    <cfRule type="cellIs" dxfId="799" priority="1353" operator="equal">
      <formula>"Alta"</formula>
    </cfRule>
  </conditionalFormatting>
  <conditionalFormatting sqref="K46">
    <cfRule type="cellIs" dxfId="798" priority="1354" operator="equal">
      <formula>"Media"</formula>
    </cfRule>
  </conditionalFormatting>
  <conditionalFormatting sqref="K46">
    <cfRule type="cellIs" dxfId="797" priority="1355" operator="equal">
      <formula>"Baja"</formula>
    </cfRule>
  </conditionalFormatting>
  <conditionalFormatting sqref="K46">
    <cfRule type="cellIs" dxfId="796" priority="1356" operator="equal">
      <formula>"Muy Baja"</formula>
    </cfRule>
  </conditionalFormatting>
  <conditionalFormatting sqref="BI46">
    <cfRule type="cellIs" dxfId="795" priority="1357" operator="equal">
      <formula>"Catastrófico"</formula>
    </cfRule>
  </conditionalFormatting>
  <conditionalFormatting sqref="BI46">
    <cfRule type="cellIs" dxfId="794" priority="1358" operator="equal">
      <formula>"Mayor"</formula>
    </cfRule>
  </conditionalFormatting>
  <conditionalFormatting sqref="BI46">
    <cfRule type="cellIs" dxfId="793" priority="1359" operator="equal">
      <formula>"Moderado"</formula>
    </cfRule>
  </conditionalFormatting>
  <conditionalFormatting sqref="BI46">
    <cfRule type="cellIs" dxfId="792" priority="1360" operator="equal">
      <formula>"Menor"</formula>
    </cfRule>
  </conditionalFormatting>
  <conditionalFormatting sqref="BI46">
    <cfRule type="cellIs" dxfId="791" priority="1361" operator="equal">
      <formula>"Leve"</formula>
    </cfRule>
  </conditionalFormatting>
  <conditionalFormatting sqref="BM46:BM49">
    <cfRule type="cellIs" dxfId="790" priority="1362" operator="equal">
      <formula>"Extremo"</formula>
    </cfRule>
  </conditionalFormatting>
  <conditionalFormatting sqref="BM46:BM49">
    <cfRule type="cellIs" dxfId="789" priority="1363" operator="equal">
      <formula>"Extremo"</formula>
    </cfRule>
  </conditionalFormatting>
  <conditionalFormatting sqref="BM46:BM49">
    <cfRule type="cellIs" dxfId="788" priority="1364" operator="equal">
      <formula>"Alta"</formula>
    </cfRule>
  </conditionalFormatting>
  <conditionalFormatting sqref="K46:K49">
    <cfRule type="cellIs" dxfId="787" priority="1365" operator="equal">
      <formula>"Casi Seguro"</formula>
    </cfRule>
  </conditionalFormatting>
  <conditionalFormatting sqref="K46:K49">
    <cfRule type="cellIs" dxfId="786" priority="1366" operator="equal">
      <formula>"Probable"</formula>
    </cfRule>
  </conditionalFormatting>
  <conditionalFormatting sqref="K46:K49">
    <cfRule type="cellIs" dxfId="785" priority="1367" operator="equal">
      <formula>"Posible"</formula>
    </cfRule>
  </conditionalFormatting>
  <conditionalFormatting sqref="K46:K49">
    <cfRule type="cellIs" dxfId="784" priority="1368" operator="equal">
      <formula>"Rara vez"</formula>
    </cfRule>
  </conditionalFormatting>
  <conditionalFormatting sqref="K46:K49">
    <cfRule type="cellIs" dxfId="783" priority="1369" operator="equal">
      <formula>"Improbable"</formula>
    </cfRule>
  </conditionalFormatting>
  <conditionalFormatting sqref="K46:K49">
    <cfRule type="cellIs" dxfId="782" priority="1370" operator="equal">
      <formula>"Rara vez"</formula>
    </cfRule>
  </conditionalFormatting>
  <conditionalFormatting sqref="BI46:BI49">
    <cfRule type="cellIs" dxfId="781" priority="1371" operator="equal">
      <formula>"Casi Seguro"</formula>
    </cfRule>
  </conditionalFormatting>
  <conditionalFormatting sqref="BI46:BI49">
    <cfRule type="cellIs" dxfId="780" priority="1372" operator="equal">
      <formula>"Probable"</formula>
    </cfRule>
  </conditionalFormatting>
  <conditionalFormatting sqref="BI46:BI49">
    <cfRule type="cellIs" dxfId="779" priority="1373" operator="equal">
      <formula>"Posible"</formula>
    </cfRule>
  </conditionalFormatting>
  <conditionalFormatting sqref="BI46:BI49">
    <cfRule type="cellIs" dxfId="778" priority="1374" operator="equal">
      <formula>"Improbable"</formula>
    </cfRule>
  </conditionalFormatting>
  <conditionalFormatting sqref="BI46:BI49">
    <cfRule type="cellIs" dxfId="777" priority="1375" operator="equal">
      <formula>"Rara vez"</formula>
    </cfRule>
  </conditionalFormatting>
  <conditionalFormatting sqref="AJ46:AJ49">
    <cfRule type="cellIs" dxfId="776" priority="1376" operator="equal">
      <formula>"Moderada"</formula>
    </cfRule>
  </conditionalFormatting>
  <conditionalFormatting sqref="AJ46:AJ49">
    <cfRule type="cellIs" dxfId="775" priority="1377" operator="equal">
      <formula>"Alta"</formula>
    </cfRule>
  </conditionalFormatting>
  <conditionalFormatting sqref="AJ46:AJ49">
    <cfRule type="cellIs" dxfId="774" priority="1378" operator="equal">
      <formula>"Extrema"</formula>
    </cfRule>
  </conditionalFormatting>
  <conditionalFormatting sqref="K50:K52">
    <cfRule type="cellIs" dxfId="773" priority="1379" operator="equal">
      <formula>"Casi Seguro"</formula>
    </cfRule>
  </conditionalFormatting>
  <conditionalFormatting sqref="K50:K52">
    <cfRule type="cellIs" dxfId="772" priority="1380" operator="equal">
      <formula>"Probable"</formula>
    </cfRule>
  </conditionalFormatting>
  <conditionalFormatting sqref="K50:K52">
    <cfRule type="cellIs" dxfId="771" priority="1381" operator="equal">
      <formula>"Posible"</formula>
    </cfRule>
  </conditionalFormatting>
  <conditionalFormatting sqref="K50:K52">
    <cfRule type="cellIs" dxfId="770" priority="1382" operator="equal">
      <formula>"Rara vez"</formula>
    </cfRule>
  </conditionalFormatting>
  <conditionalFormatting sqref="K50:K52">
    <cfRule type="cellIs" dxfId="769" priority="1383" operator="equal">
      <formula>"Improbable"</formula>
    </cfRule>
  </conditionalFormatting>
  <conditionalFormatting sqref="K50:K52">
    <cfRule type="cellIs" dxfId="768" priority="1384" operator="equal">
      <formula>"Rara vez"</formula>
    </cfRule>
  </conditionalFormatting>
  <conditionalFormatting sqref="AH50">
    <cfRule type="cellIs" dxfId="767" priority="1385" operator="equal">
      <formula>"Catastrófico"</formula>
    </cfRule>
  </conditionalFormatting>
  <conditionalFormatting sqref="AH50">
    <cfRule type="cellIs" dxfId="766" priority="1386" operator="equal">
      <formula>"Mayor"</formula>
    </cfRule>
  </conditionalFormatting>
  <conditionalFormatting sqref="AH50">
    <cfRule type="cellIs" dxfId="765" priority="1387" operator="equal">
      <formula>"Moderado"</formula>
    </cfRule>
  </conditionalFormatting>
  <conditionalFormatting sqref="AH50">
    <cfRule type="cellIs" dxfId="764" priority="1388" operator="equal">
      <formula>"Menor"</formula>
    </cfRule>
  </conditionalFormatting>
  <conditionalFormatting sqref="AH50">
    <cfRule type="cellIs" dxfId="763" priority="1389" operator="equal">
      <formula>"Leve"</formula>
    </cfRule>
  </conditionalFormatting>
  <conditionalFormatting sqref="AJ50">
    <cfRule type="cellIs" dxfId="762" priority="1390" operator="equal">
      <formula>"Extremo"</formula>
    </cfRule>
  </conditionalFormatting>
  <conditionalFormatting sqref="AJ50">
    <cfRule type="cellIs" dxfId="761" priority="1391" operator="equal">
      <formula>"Alto"</formula>
    </cfRule>
  </conditionalFormatting>
  <conditionalFormatting sqref="AJ50">
    <cfRule type="cellIs" dxfId="760" priority="1392" operator="equal">
      <formula>"Moderado"</formula>
    </cfRule>
  </conditionalFormatting>
  <conditionalFormatting sqref="AJ50">
    <cfRule type="cellIs" dxfId="759" priority="1393" operator="equal">
      <formula>"Bajo"</formula>
    </cfRule>
  </conditionalFormatting>
  <conditionalFormatting sqref="AJ50">
    <cfRule type="cellIs" dxfId="758" priority="1394" operator="equal">
      <formula>"Moderada"</formula>
    </cfRule>
  </conditionalFormatting>
  <conditionalFormatting sqref="AJ50">
    <cfRule type="cellIs" dxfId="757" priority="1395" operator="equal">
      <formula>"Alta"</formula>
    </cfRule>
  </conditionalFormatting>
  <conditionalFormatting sqref="AJ50">
    <cfRule type="cellIs" dxfId="756" priority="1396" operator="equal">
      <formula>"Extrema"</formula>
    </cfRule>
  </conditionalFormatting>
  <conditionalFormatting sqref="AG50:AG56">
    <cfRule type="containsText" dxfId="755" priority="1397" operator="containsText" text="❌">
      <formula>NOT(ISERROR(SEARCH(("❌"),(AG50))))</formula>
    </cfRule>
  </conditionalFormatting>
  <conditionalFormatting sqref="BH50 BH53">
    <cfRule type="cellIs" dxfId="754" priority="1398" operator="equal">
      <formula>"Muy Alta"</formula>
    </cfRule>
  </conditionalFormatting>
  <conditionalFormatting sqref="BH50 BH53">
    <cfRule type="cellIs" dxfId="753" priority="1399" operator="equal">
      <formula>"Alta"</formula>
    </cfRule>
  </conditionalFormatting>
  <conditionalFormatting sqref="BH50 BH53">
    <cfRule type="cellIs" dxfId="752" priority="1400" operator="equal">
      <formula>"Media"</formula>
    </cfRule>
  </conditionalFormatting>
  <conditionalFormatting sqref="BH50 BH53">
    <cfRule type="cellIs" dxfId="751" priority="1401" operator="equal">
      <formula>"Baja"</formula>
    </cfRule>
  </conditionalFormatting>
  <conditionalFormatting sqref="BH50 BH53">
    <cfRule type="cellIs" dxfId="750" priority="1402" operator="equal">
      <formula>"Muy Baja"</formula>
    </cfRule>
  </conditionalFormatting>
  <conditionalFormatting sqref="BK50 BK53">
    <cfRule type="cellIs" dxfId="749" priority="1403" operator="equal">
      <formula>"Catastrófico"</formula>
    </cfRule>
  </conditionalFormatting>
  <conditionalFormatting sqref="BK50 BK53">
    <cfRule type="cellIs" dxfId="748" priority="1404" operator="equal">
      <formula>"Mayor"</formula>
    </cfRule>
  </conditionalFormatting>
  <conditionalFormatting sqref="BK50 BK53">
    <cfRule type="cellIs" dxfId="747" priority="1405" operator="equal">
      <formula>"Moderado"</formula>
    </cfRule>
  </conditionalFormatting>
  <conditionalFormatting sqref="BK50 BK53">
    <cfRule type="cellIs" dxfId="746" priority="1406" operator="equal">
      <formula>"Menor"</formula>
    </cfRule>
  </conditionalFormatting>
  <conditionalFormatting sqref="BK50 BK53">
    <cfRule type="cellIs" dxfId="745" priority="1407" operator="equal">
      <formula>"Leve"</formula>
    </cfRule>
  </conditionalFormatting>
  <conditionalFormatting sqref="BM50 BM53">
    <cfRule type="cellIs" dxfId="744" priority="1408" operator="equal">
      <formula>"Extremo"</formula>
    </cfRule>
  </conditionalFormatting>
  <conditionalFormatting sqref="BM50 BM53">
    <cfRule type="cellIs" dxfId="743" priority="1409" operator="equal">
      <formula>"Alto"</formula>
    </cfRule>
  </conditionalFormatting>
  <conditionalFormatting sqref="BM50 BM53">
    <cfRule type="cellIs" dxfId="742" priority="1410" operator="equal">
      <formula>"Moderado"</formula>
    </cfRule>
  </conditionalFormatting>
  <conditionalFormatting sqref="BM50 BM53">
    <cfRule type="cellIs" dxfId="741" priority="1411" operator="equal">
      <formula>"Bajo"</formula>
    </cfRule>
  </conditionalFormatting>
  <conditionalFormatting sqref="BM50:BM53">
    <cfRule type="cellIs" dxfId="740" priority="1412" operator="equal">
      <formula>"Extremo"</formula>
    </cfRule>
  </conditionalFormatting>
  <conditionalFormatting sqref="BM50:BM53">
    <cfRule type="cellIs" dxfId="739" priority="1413" operator="equal">
      <formula>"Extremo"</formula>
    </cfRule>
  </conditionalFormatting>
  <conditionalFormatting sqref="BM50:BM53">
    <cfRule type="cellIs" dxfId="738" priority="1414" operator="equal">
      <formula>"Alta"</formula>
    </cfRule>
  </conditionalFormatting>
  <conditionalFormatting sqref="BI78">
    <cfRule type="cellIs" dxfId="737" priority="1415" operator="equal">
      <formula>"Catastrófico"</formula>
    </cfRule>
  </conditionalFormatting>
  <conditionalFormatting sqref="BI78">
    <cfRule type="cellIs" dxfId="736" priority="1416" operator="equal">
      <formula>"Mayor"</formula>
    </cfRule>
  </conditionalFormatting>
  <conditionalFormatting sqref="BI78">
    <cfRule type="cellIs" dxfId="735" priority="1417" operator="equal">
      <formula>"Moderado"</formula>
    </cfRule>
  </conditionalFormatting>
  <conditionalFormatting sqref="BI78">
    <cfRule type="cellIs" dxfId="734" priority="1418" operator="equal">
      <formula>"Menor"</formula>
    </cfRule>
  </conditionalFormatting>
  <conditionalFormatting sqref="BI78">
    <cfRule type="cellIs" dxfId="733" priority="1419" operator="equal">
      <formula>"Leve"</formula>
    </cfRule>
  </conditionalFormatting>
  <conditionalFormatting sqref="BI78:BI80">
    <cfRule type="cellIs" dxfId="732" priority="1420" operator="equal">
      <formula>"Casi Seguro"</formula>
    </cfRule>
  </conditionalFormatting>
  <conditionalFormatting sqref="BI78:BI80">
    <cfRule type="cellIs" dxfId="731" priority="1421" operator="equal">
      <formula>"Probable"</formula>
    </cfRule>
  </conditionalFormatting>
  <conditionalFormatting sqref="BI78:BI80">
    <cfRule type="cellIs" dxfId="730" priority="1422" operator="equal">
      <formula>"Posible"</formula>
    </cfRule>
  </conditionalFormatting>
  <conditionalFormatting sqref="BI78:BI80">
    <cfRule type="cellIs" dxfId="729" priority="1423" operator="equal">
      <formula>"Improbable"</formula>
    </cfRule>
  </conditionalFormatting>
  <conditionalFormatting sqref="BI78:BI80">
    <cfRule type="cellIs" dxfId="728" priority="1424" operator="equal">
      <formula>"Rara vez"</formula>
    </cfRule>
  </conditionalFormatting>
  <conditionalFormatting sqref="BI78">
    <cfRule type="cellIs" dxfId="727" priority="1425" operator="equal">
      <formula>"Catastrófico"</formula>
    </cfRule>
  </conditionalFormatting>
  <conditionalFormatting sqref="BI78">
    <cfRule type="cellIs" dxfId="726" priority="1426" operator="equal">
      <formula>"Mayor"</formula>
    </cfRule>
  </conditionalFormatting>
  <conditionalFormatting sqref="BI78">
    <cfRule type="cellIs" dxfId="725" priority="1427" operator="equal">
      <formula>"Moderado"</formula>
    </cfRule>
  </conditionalFormatting>
  <conditionalFormatting sqref="BI78">
    <cfRule type="cellIs" dxfId="724" priority="1428" operator="equal">
      <formula>"Menor"</formula>
    </cfRule>
  </conditionalFormatting>
  <conditionalFormatting sqref="BI78">
    <cfRule type="cellIs" dxfId="723" priority="1429" operator="equal">
      <formula>"Leve"</formula>
    </cfRule>
  </conditionalFormatting>
  <conditionalFormatting sqref="BI78:BI80">
    <cfRule type="cellIs" dxfId="722" priority="1430" operator="equal">
      <formula>"Casi Seguro"</formula>
    </cfRule>
  </conditionalFormatting>
  <conditionalFormatting sqref="BI78:BI80">
    <cfRule type="cellIs" dxfId="721" priority="1431" operator="equal">
      <formula>"Probable"</formula>
    </cfRule>
  </conditionalFormatting>
  <conditionalFormatting sqref="BI78:BI80">
    <cfRule type="cellIs" dxfId="720" priority="1432" operator="equal">
      <formula>"Posible"</formula>
    </cfRule>
  </conditionalFormatting>
  <conditionalFormatting sqref="BI78:BI80">
    <cfRule type="cellIs" dxfId="719" priority="1433" operator="equal">
      <formula>"Improbable"</formula>
    </cfRule>
  </conditionalFormatting>
  <conditionalFormatting sqref="BI78:BI80">
    <cfRule type="cellIs" dxfId="718" priority="1434" operator="equal">
      <formula>"Rara vez"</formula>
    </cfRule>
  </conditionalFormatting>
  <conditionalFormatting sqref="AJ78">
    <cfRule type="cellIs" dxfId="717" priority="1435" operator="equal">
      <formula>"Extremo"</formula>
    </cfRule>
  </conditionalFormatting>
  <conditionalFormatting sqref="AJ78">
    <cfRule type="cellIs" dxfId="716" priority="1436" operator="equal">
      <formula>"Alto"</formula>
    </cfRule>
  </conditionalFormatting>
  <conditionalFormatting sqref="AJ78">
    <cfRule type="cellIs" dxfId="715" priority="1437" operator="equal">
      <formula>"Moderado"</formula>
    </cfRule>
  </conditionalFormatting>
  <conditionalFormatting sqref="AJ78">
    <cfRule type="cellIs" dxfId="714" priority="1438" operator="equal">
      <formula>"Bajo"</formula>
    </cfRule>
  </conditionalFormatting>
  <conditionalFormatting sqref="BH78">
    <cfRule type="cellIs" dxfId="713" priority="1439" operator="equal">
      <formula>"Muy Alta"</formula>
    </cfRule>
  </conditionalFormatting>
  <conditionalFormatting sqref="BH78">
    <cfRule type="cellIs" dxfId="712" priority="1440" operator="equal">
      <formula>"Alta"</formula>
    </cfRule>
  </conditionalFormatting>
  <conditionalFormatting sqref="BH78">
    <cfRule type="cellIs" dxfId="711" priority="1441" operator="equal">
      <formula>"Media"</formula>
    </cfRule>
  </conditionalFormatting>
  <conditionalFormatting sqref="BH78">
    <cfRule type="cellIs" dxfId="710" priority="1442" operator="equal">
      <formula>"Baja"</formula>
    </cfRule>
  </conditionalFormatting>
  <conditionalFormatting sqref="BH78">
    <cfRule type="cellIs" dxfId="709" priority="1443" operator="equal">
      <formula>"Muy Baja"</formula>
    </cfRule>
  </conditionalFormatting>
  <conditionalFormatting sqref="BK78">
    <cfRule type="cellIs" dxfId="708" priority="1444" operator="equal">
      <formula>"Catastrófico"</formula>
    </cfRule>
  </conditionalFormatting>
  <conditionalFormatting sqref="BK78">
    <cfRule type="cellIs" dxfId="707" priority="1445" operator="equal">
      <formula>"Mayor"</formula>
    </cfRule>
  </conditionalFormatting>
  <conditionalFormatting sqref="BK78">
    <cfRule type="cellIs" dxfId="706" priority="1446" operator="equal">
      <formula>"Moderado"</formula>
    </cfRule>
  </conditionalFormatting>
  <conditionalFormatting sqref="BK78">
    <cfRule type="cellIs" dxfId="705" priority="1447" operator="equal">
      <formula>"Menor"</formula>
    </cfRule>
  </conditionalFormatting>
  <conditionalFormatting sqref="BK78">
    <cfRule type="cellIs" dxfId="704" priority="1448" operator="equal">
      <formula>"Leve"</formula>
    </cfRule>
  </conditionalFormatting>
  <conditionalFormatting sqref="AG78:AG80">
    <cfRule type="containsText" dxfId="703" priority="1449" operator="containsText" text="❌">
      <formula>NOT(ISERROR(SEARCH(("❌"),(AG78))))</formula>
    </cfRule>
  </conditionalFormatting>
  <conditionalFormatting sqref="AH78">
    <cfRule type="cellIs" dxfId="702" priority="1450" operator="equal">
      <formula>"Catastrófico"</formula>
    </cfRule>
  </conditionalFormatting>
  <conditionalFormatting sqref="AH78">
    <cfRule type="cellIs" dxfId="701" priority="1451" operator="equal">
      <formula>"Mayor"</formula>
    </cfRule>
  </conditionalFormatting>
  <conditionalFormatting sqref="AH78">
    <cfRule type="cellIs" dxfId="700" priority="1452" operator="equal">
      <formula>"Moderado"</formula>
    </cfRule>
  </conditionalFormatting>
  <conditionalFormatting sqref="AH78">
    <cfRule type="cellIs" dxfId="699" priority="1453" operator="equal">
      <formula>"Menor"</formula>
    </cfRule>
  </conditionalFormatting>
  <conditionalFormatting sqref="AH78">
    <cfRule type="cellIs" dxfId="698" priority="1454" operator="equal">
      <formula>"Leve"</formula>
    </cfRule>
  </conditionalFormatting>
  <conditionalFormatting sqref="K78">
    <cfRule type="cellIs" dxfId="697" priority="1455" operator="equal">
      <formula>"Muy Alta"</formula>
    </cfRule>
  </conditionalFormatting>
  <conditionalFormatting sqref="K78">
    <cfRule type="cellIs" dxfId="696" priority="1456" operator="equal">
      <formula>"Alta"</formula>
    </cfRule>
  </conditionalFormatting>
  <conditionalFormatting sqref="K78">
    <cfRule type="cellIs" dxfId="695" priority="1457" operator="equal">
      <formula>"Media"</formula>
    </cfRule>
  </conditionalFormatting>
  <conditionalFormatting sqref="K78">
    <cfRule type="cellIs" dxfId="694" priority="1458" operator="equal">
      <formula>"Baja"</formula>
    </cfRule>
  </conditionalFormatting>
  <conditionalFormatting sqref="K78">
    <cfRule type="cellIs" dxfId="693" priority="1459" operator="equal">
      <formula>"Muy Baja"</formula>
    </cfRule>
  </conditionalFormatting>
  <conditionalFormatting sqref="BI78">
    <cfRule type="cellIs" dxfId="692" priority="1460" operator="equal">
      <formula>"Catastrófico"</formula>
    </cfRule>
  </conditionalFormatting>
  <conditionalFormatting sqref="BI78">
    <cfRule type="cellIs" dxfId="691" priority="1461" operator="equal">
      <formula>"Mayor"</formula>
    </cfRule>
  </conditionalFormatting>
  <conditionalFormatting sqref="BI78">
    <cfRule type="cellIs" dxfId="690" priority="1462" operator="equal">
      <formula>"Moderado"</formula>
    </cfRule>
  </conditionalFormatting>
  <conditionalFormatting sqref="BI78">
    <cfRule type="cellIs" dxfId="689" priority="1463" operator="equal">
      <formula>"Menor"</formula>
    </cfRule>
  </conditionalFormatting>
  <conditionalFormatting sqref="BI78">
    <cfRule type="cellIs" dxfId="688" priority="1464" operator="equal">
      <formula>"Leve"</formula>
    </cfRule>
  </conditionalFormatting>
  <conditionalFormatting sqref="K78:K80">
    <cfRule type="cellIs" dxfId="687" priority="1465" operator="equal">
      <formula>"Casi Seguro"</formula>
    </cfRule>
  </conditionalFormatting>
  <conditionalFormatting sqref="K78:K80">
    <cfRule type="cellIs" dxfId="686" priority="1466" operator="equal">
      <formula>"Probable"</formula>
    </cfRule>
  </conditionalFormatting>
  <conditionalFormatting sqref="K78:K80">
    <cfRule type="cellIs" dxfId="685" priority="1467" operator="equal">
      <formula>"Posible"</formula>
    </cfRule>
  </conditionalFormatting>
  <conditionalFormatting sqref="K78:K80">
    <cfRule type="cellIs" dxfId="684" priority="1468" operator="equal">
      <formula>"Rara vez"</formula>
    </cfRule>
  </conditionalFormatting>
  <conditionalFormatting sqref="K78:K80">
    <cfRule type="cellIs" dxfId="683" priority="1469" operator="equal">
      <formula>"Improbable"</formula>
    </cfRule>
  </conditionalFormatting>
  <conditionalFormatting sqref="K78:K80">
    <cfRule type="cellIs" dxfId="682" priority="1470" operator="equal">
      <formula>"Rara vez"</formula>
    </cfRule>
  </conditionalFormatting>
  <conditionalFormatting sqref="BI78:BI80">
    <cfRule type="cellIs" dxfId="681" priority="1471" operator="equal">
      <formula>"Casi Seguro"</formula>
    </cfRule>
  </conditionalFormatting>
  <conditionalFormatting sqref="BI78:BI80">
    <cfRule type="cellIs" dxfId="680" priority="1472" operator="equal">
      <formula>"Probable"</formula>
    </cfRule>
  </conditionalFormatting>
  <conditionalFormatting sqref="BI78:BI80">
    <cfRule type="cellIs" dxfId="679" priority="1473" operator="equal">
      <formula>"Posible"</formula>
    </cfRule>
  </conditionalFormatting>
  <conditionalFormatting sqref="BI78:BI80">
    <cfRule type="cellIs" dxfId="678" priority="1474" operator="equal">
      <formula>"Improbable"</formula>
    </cfRule>
  </conditionalFormatting>
  <conditionalFormatting sqref="BI78:BI80">
    <cfRule type="cellIs" dxfId="677" priority="1475" operator="equal">
      <formula>"Rara vez"</formula>
    </cfRule>
  </conditionalFormatting>
  <conditionalFormatting sqref="AJ78:AJ80">
    <cfRule type="cellIs" dxfId="676" priority="1476" operator="equal">
      <formula>"Moderada"</formula>
    </cfRule>
  </conditionalFormatting>
  <conditionalFormatting sqref="AJ78:AJ80">
    <cfRule type="cellIs" dxfId="675" priority="1477" operator="equal">
      <formula>"Alta"</formula>
    </cfRule>
  </conditionalFormatting>
  <conditionalFormatting sqref="AJ78:AJ80">
    <cfRule type="cellIs" dxfId="674" priority="1478" operator="equal">
      <formula>"Extrema"</formula>
    </cfRule>
  </conditionalFormatting>
  <conditionalFormatting sqref="AJ78">
    <cfRule type="cellIs" dxfId="673" priority="1479" operator="equal">
      <formula>"Extremo"</formula>
    </cfRule>
  </conditionalFormatting>
  <conditionalFormatting sqref="AJ78">
    <cfRule type="cellIs" dxfId="672" priority="1480" operator="equal">
      <formula>"Alto"</formula>
    </cfRule>
  </conditionalFormatting>
  <conditionalFormatting sqref="AJ78">
    <cfRule type="cellIs" dxfId="671" priority="1481" operator="equal">
      <formula>"Moderado"</formula>
    </cfRule>
  </conditionalFormatting>
  <conditionalFormatting sqref="AJ78">
    <cfRule type="cellIs" dxfId="670" priority="1482" operator="equal">
      <formula>"Bajo"</formula>
    </cfRule>
  </conditionalFormatting>
  <conditionalFormatting sqref="BH78">
    <cfRule type="cellIs" dxfId="669" priority="1483" operator="equal">
      <formula>"Muy Alta"</formula>
    </cfRule>
  </conditionalFormatting>
  <conditionalFormatting sqref="BH78">
    <cfRule type="cellIs" dxfId="668" priority="1484" operator="equal">
      <formula>"Alta"</formula>
    </cfRule>
  </conditionalFormatting>
  <conditionalFormatting sqref="BH78">
    <cfRule type="cellIs" dxfId="667" priority="1485" operator="equal">
      <formula>"Media"</formula>
    </cfRule>
  </conditionalFormatting>
  <conditionalFormatting sqref="BH78">
    <cfRule type="cellIs" dxfId="666" priority="1486" operator="equal">
      <formula>"Baja"</formula>
    </cfRule>
  </conditionalFormatting>
  <conditionalFormatting sqref="BH78">
    <cfRule type="cellIs" dxfId="665" priority="1487" operator="equal">
      <formula>"Muy Baja"</formula>
    </cfRule>
  </conditionalFormatting>
  <conditionalFormatting sqref="BK78">
    <cfRule type="cellIs" dxfId="664" priority="1488" operator="equal">
      <formula>"Catastrófico"</formula>
    </cfRule>
  </conditionalFormatting>
  <conditionalFormatting sqref="BK78">
    <cfRule type="cellIs" dxfId="663" priority="1489" operator="equal">
      <formula>"Mayor"</formula>
    </cfRule>
  </conditionalFormatting>
  <conditionalFormatting sqref="BK78">
    <cfRule type="cellIs" dxfId="662" priority="1490" operator="equal">
      <formula>"Moderado"</formula>
    </cfRule>
  </conditionalFormatting>
  <conditionalFormatting sqref="BK78">
    <cfRule type="cellIs" dxfId="661" priority="1491" operator="equal">
      <formula>"Menor"</formula>
    </cfRule>
  </conditionalFormatting>
  <conditionalFormatting sqref="BK78">
    <cfRule type="cellIs" dxfId="660" priority="1492" operator="equal">
      <formula>"Leve"</formula>
    </cfRule>
  </conditionalFormatting>
  <conditionalFormatting sqref="AG78:AG80">
    <cfRule type="containsText" dxfId="659" priority="1493" operator="containsText" text="❌">
      <formula>NOT(ISERROR(SEARCH(("❌"),(AG78))))</formula>
    </cfRule>
  </conditionalFormatting>
  <conditionalFormatting sqref="AH78">
    <cfRule type="cellIs" dxfId="658" priority="1494" operator="equal">
      <formula>"Catastrófico"</formula>
    </cfRule>
  </conditionalFormatting>
  <conditionalFormatting sqref="AH78">
    <cfRule type="cellIs" dxfId="657" priority="1495" operator="equal">
      <formula>"Mayor"</formula>
    </cfRule>
  </conditionalFormatting>
  <conditionalFormatting sqref="AH78">
    <cfRule type="cellIs" dxfId="656" priority="1496" operator="equal">
      <formula>"Moderado"</formula>
    </cfRule>
  </conditionalFormatting>
  <conditionalFormatting sqref="AH78">
    <cfRule type="cellIs" dxfId="655" priority="1497" operator="equal">
      <formula>"Menor"</formula>
    </cfRule>
  </conditionalFormatting>
  <conditionalFormatting sqref="AH78">
    <cfRule type="cellIs" dxfId="654" priority="1498" operator="equal">
      <formula>"Leve"</formula>
    </cfRule>
  </conditionalFormatting>
  <conditionalFormatting sqref="K78">
    <cfRule type="cellIs" dxfId="653" priority="1499" operator="equal">
      <formula>"Muy Alta"</formula>
    </cfRule>
  </conditionalFormatting>
  <conditionalFormatting sqref="K78">
    <cfRule type="cellIs" dxfId="652" priority="1500" operator="equal">
      <formula>"Alta"</formula>
    </cfRule>
  </conditionalFormatting>
  <conditionalFormatting sqref="K78">
    <cfRule type="cellIs" dxfId="651" priority="1501" operator="equal">
      <formula>"Media"</formula>
    </cfRule>
  </conditionalFormatting>
  <conditionalFormatting sqref="K78">
    <cfRule type="cellIs" dxfId="650" priority="1502" operator="equal">
      <formula>"Baja"</formula>
    </cfRule>
  </conditionalFormatting>
  <conditionalFormatting sqref="K78">
    <cfRule type="cellIs" dxfId="649" priority="1503" operator="equal">
      <formula>"Muy Baja"</formula>
    </cfRule>
  </conditionalFormatting>
  <conditionalFormatting sqref="BI78">
    <cfRule type="cellIs" dxfId="648" priority="1504" operator="equal">
      <formula>"Catastrófico"</formula>
    </cfRule>
  </conditionalFormatting>
  <conditionalFormatting sqref="BI78">
    <cfRule type="cellIs" dxfId="647" priority="1505" operator="equal">
      <formula>"Mayor"</formula>
    </cfRule>
  </conditionalFormatting>
  <conditionalFormatting sqref="BI78">
    <cfRule type="cellIs" dxfId="646" priority="1506" operator="equal">
      <formula>"Moderado"</formula>
    </cfRule>
  </conditionalFormatting>
  <conditionalFormatting sqref="BI78">
    <cfRule type="cellIs" dxfId="645" priority="1507" operator="equal">
      <formula>"Menor"</formula>
    </cfRule>
  </conditionalFormatting>
  <conditionalFormatting sqref="BI78">
    <cfRule type="cellIs" dxfId="644" priority="1508" operator="equal">
      <formula>"Leve"</formula>
    </cfRule>
  </conditionalFormatting>
  <conditionalFormatting sqref="K78:K80">
    <cfRule type="cellIs" dxfId="643" priority="1509" operator="equal">
      <formula>"Casi Seguro"</formula>
    </cfRule>
  </conditionalFormatting>
  <conditionalFormatting sqref="K78:K80">
    <cfRule type="cellIs" dxfId="642" priority="1510" operator="equal">
      <formula>"Probable"</formula>
    </cfRule>
  </conditionalFormatting>
  <conditionalFormatting sqref="K78:K80">
    <cfRule type="cellIs" dxfId="641" priority="1511" operator="equal">
      <formula>"Posible"</formula>
    </cfRule>
  </conditionalFormatting>
  <conditionalFormatting sqref="K78:K80">
    <cfRule type="cellIs" dxfId="640" priority="1512" operator="equal">
      <formula>"Rara vez"</formula>
    </cfRule>
  </conditionalFormatting>
  <conditionalFormatting sqref="K78:K80">
    <cfRule type="cellIs" dxfId="639" priority="1513" operator="equal">
      <formula>"Improbable"</formula>
    </cfRule>
  </conditionalFormatting>
  <conditionalFormatting sqref="K78:K80">
    <cfRule type="cellIs" dxfId="638" priority="1514" operator="equal">
      <formula>"Rara vez"</formula>
    </cfRule>
  </conditionalFormatting>
  <conditionalFormatting sqref="BI78:BI80">
    <cfRule type="cellIs" dxfId="637" priority="1515" operator="equal">
      <formula>"Casi Seguro"</formula>
    </cfRule>
  </conditionalFormatting>
  <conditionalFormatting sqref="BI78:BI80">
    <cfRule type="cellIs" dxfId="636" priority="1516" operator="equal">
      <formula>"Probable"</formula>
    </cfRule>
  </conditionalFormatting>
  <conditionalFormatting sqref="BI78:BI80">
    <cfRule type="cellIs" dxfId="635" priority="1517" operator="equal">
      <formula>"Posible"</formula>
    </cfRule>
  </conditionalFormatting>
  <conditionalFormatting sqref="BI78:BI80">
    <cfRule type="cellIs" dxfId="634" priority="1518" operator="equal">
      <formula>"Improbable"</formula>
    </cfRule>
  </conditionalFormatting>
  <conditionalFormatting sqref="BI78:BI80">
    <cfRule type="cellIs" dxfId="633" priority="1519" operator="equal">
      <formula>"Rara vez"</formula>
    </cfRule>
  </conditionalFormatting>
  <conditionalFormatting sqref="AJ78:AJ80">
    <cfRule type="cellIs" dxfId="632" priority="1520" operator="equal">
      <formula>"Moderada"</formula>
    </cfRule>
  </conditionalFormatting>
  <conditionalFormatting sqref="AJ78:AJ80">
    <cfRule type="cellIs" dxfId="631" priority="1521" operator="equal">
      <formula>"Alta"</formula>
    </cfRule>
  </conditionalFormatting>
  <conditionalFormatting sqref="AJ78:AJ80">
    <cfRule type="cellIs" dxfId="630" priority="1522" operator="equal">
      <formula>"Extrema"</formula>
    </cfRule>
  </conditionalFormatting>
  <conditionalFormatting sqref="BH78">
    <cfRule type="cellIs" dxfId="629" priority="1523" operator="equal">
      <formula>"Muy Alta"</formula>
    </cfRule>
  </conditionalFormatting>
  <conditionalFormatting sqref="BH78">
    <cfRule type="cellIs" dxfId="628" priority="1524" operator="equal">
      <formula>"Alta"</formula>
    </cfRule>
  </conditionalFormatting>
  <conditionalFormatting sqref="BH78">
    <cfRule type="cellIs" dxfId="627" priority="1525" operator="equal">
      <formula>"Media"</formula>
    </cfRule>
  </conditionalFormatting>
  <conditionalFormatting sqref="BH78">
    <cfRule type="cellIs" dxfId="626" priority="1526" operator="equal">
      <formula>"Baja"</formula>
    </cfRule>
  </conditionalFormatting>
  <conditionalFormatting sqref="BH78">
    <cfRule type="cellIs" dxfId="625" priority="1527" operator="equal">
      <formula>"Muy Baja"</formula>
    </cfRule>
  </conditionalFormatting>
  <conditionalFormatting sqref="BK78">
    <cfRule type="cellIs" dxfId="624" priority="1528" operator="equal">
      <formula>"Catastrófico"</formula>
    </cfRule>
  </conditionalFormatting>
  <conditionalFormatting sqref="BK78">
    <cfRule type="cellIs" dxfId="623" priority="1529" operator="equal">
      <formula>"Mayor"</formula>
    </cfRule>
  </conditionalFormatting>
  <conditionalFormatting sqref="BK78">
    <cfRule type="cellIs" dxfId="622" priority="1530" operator="equal">
      <formula>"Moderado"</formula>
    </cfRule>
  </conditionalFormatting>
  <conditionalFormatting sqref="BK78">
    <cfRule type="cellIs" dxfId="621" priority="1531" operator="equal">
      <formula>"Menor"</formula>
    </cfRule>
  </conditionalFormatting>
  <conditionalFormatting sqref="BK78">
    <cfRule type="cellIs" dxfId="620" priority="1532" operator="equal">
      <formula>"Leve"</formula>
    </cfRule>
  </conditionalFormatting>
  <conditionalFormatting sqref="BI78">
    <cfRule type="cellIs" dxfId="619" priority="1533" operator="equal">
      <formula>"Catastrófico"</formula>
    </cfRule>
  </conditionalFormatting>
  <conditionalFormatting sqref="BI78">
    <cfRule type="cellIs" dxfId="618" priority="1534" operator="equal">
      <formula>"Mayor"</formula>
    </cfRule>
  </conditionalFormatting>
  <conditionalFormatting sqref="BI78">
    <cfRule type="cellIs" dxfId="617" priority="1535" operator="equal">
      <formula>"Moderado"</formula>
    </cfRule>
  </conditionalFormatting>
  <conditionalFormatting sqref="BI78">
    <cfRule type="cellIs" dxfId="616" priority="1536" operator="equal">
      <formula>"Menor"</formula>
    </cfRule>
  </conditionalFormatting>
  <conditionalFormatting sqref="BI78">
    <cfRule type="cellIs" dxfId="615" priority="1537" operator="equal">
      <formula>"Leve"</formula>
    </cfRule>
  </conditionalFormatting>
  <conditionalFormatting sqref="BI78:BI80">
    <cfRule type="cellIs" dxfId="614" priority="1538" operator="equal">
      <formula>"Casi Seguro"</formula>
    </cfRule>
  </conditionalFormatting>
  <conditionalFormatting sqref="BI78:BI80">
    <cfRule type="cellIs" dxfId="613" priority="1539" operator="equal">
      <formula>"Probable"</formula>
    </cfRule>
  </conditionalFormatting>
  <conditionalFormatting sqref="BI78:BI80">
    <cfRule type="cellIs" dxfId="612" priority="1540" operator="equal">
      <formula>"Posible"</formula>
    </cfRule>
  </conditionalFormatting>
  <conditionalFormatting sqref="BI78:BI80">
    <cfRule type="cellIs" dxfId="611" priority="1541" operator="equal">
      <formula>"Improbable"</formula>
    </cfRule>
  </conditionalFormatting>
  <conditionalFormatting sqref="BI78:BI80">
    <cfRule type="cellIs" dxfId="610" priority="1542" operator="equal">
      <formula>"Rara vez"</formula>
    </cfRule>
  </conditionalFormatting>
  <conditionalFormatting sqref="BH78">
    <cfRule type="cellIs" dxfId="609" priority="1543" operator="equal">
      <formula>"Muy Alta"</formula>
    </cfRule>
  </conditionalFormatting>
  <conditionalFormatting sqref="BH78">
    <cfRule type="cellIs" dxfId="608" priority="1544" operator="equal">
      <formula>"Alta"</formula>
    </cfRule>
  </conditionalFormatting>
  <conditionalFormatting sqref="BH78">
    <cfRule type="cellIs" dxfId="607" priority="1545" operator="equal">
      <formula>"Media"</formula>
    </cfRule>
  </conditionalFormatting>
  <conditionalFormatting sqref="BH78">
    <cfRule type="cellIs" dxfId="606" priority="1546" operator="equal">
      <formula>"Baja"</formula>
    </cfRule>
  </conditionalFormatting>
  <conditionalFormatting sqref="BH78">
    <cfRule type="cellIs" dxfId="605" priority="1547" operator="equal">
      <formula>"Muy Baja"</formula>
    </cfRule>
  </conditionalFormatting>
  <conditionalFormatting sqref="BK78">
    <cfRule type="cellIs" dxfId="604" priority="1548" operator="equal">
      <formula>"Catastrófico"</formula>
    </cfRule>
  </conditionalFormatting>
  <conditionalFormatting sqref="BK78">
    <cfRule type="cellIs" dxfId="603" priority="1549" operator="equal">
      <formula>"Mayor"</formula>
    </cfRule>
  </conditionalFormatting>
  <conditionalFormatting sqref="BK78">
    <cfRule type="cellIs" dxfId="602" priority="1550" operator="equal">
      <formula>"Moderado"</formula>
    </cfRule>
  </conditionalFormatting>
  <conditionalFormatting sqref="BK78">
    <cfRule type="cellIs" dxfId="601" priority="1551" operator="equal">
      <formula>"Menor"</formula>
    </cfRule>
  </conditionalFormatting>
  <conditionalFormatting sqref="BK78">
    <cfRule type="cellIs" dxfId="600" priority="1552" operator="equal">
      <formula>"Leve"</formula>
    </cfRule>
  </conditionalFormatting>
  <conditionalFormatting sqref="K78">
    <cfRule type="cellIs" dxfId="599" priority="1553" operator="equal">
      <formula>"Muy Alta"</formula>
    </cfRule>
  </conditionalFormatting>
  <conditionalFormatting sqref="K78">
    <cfRule type="cellIs" dxfId="598" priority="1554" operator="equal">
      <formula>"Alta"</formula>
    </cfRule>
  </conditionalFormatting>
  <conditionalFormatting sqref="K78">
    <cfRule type="cellIs" dxfId="597" priority="1555" operator="equal">
      <formula>"Media"</formula>
    </cfRule>
  </conditionalFormatting>
  <conditionalFormatting sqref="K78">
    <cfRule type="cellIs" dxfId="596" priority="1556" operator="equal">
      <formula>"Baja"</formula>
    </cfRule>
  </conditionalFormatting>
  <conditionalFormatting sqref="K78">
    <cfRule type="cellIs" dxfId="595" priority="1557" operator="equal">
      <formula>"Muy Baja"</formula>
    </cfRule>
  </conditionalFormatting>
  <conditionalFormatting sqref="BI78">
    <cfRule type="cellIs" dxfId="594" priority="1558" operator="equal">
      <formula>"Catastrófico"</formula>
    </cfRule>
  </conditionalFormatting>
  <conditionalFormatting sqref="BI78">
    <cfRule type="cellIs" dxfId="593" priority="1559" operator="equal">
      <formula>"Mayor"</formula>
    </cfRule>
  </conditionalFormatting>
  <conditionalFormatting sqref="BI78">
    <cfRule type="cellIs" dxfId="592" priority="1560" operator="equal">
      <formula>"Moderado"</formula>
    </cfRule>
  </conditionalFormatting>
  <conditionalFormatting sqref="BI78">
    <cfRule type="cellIs" dxfId="591" priority="1561" operator="equal">
      <formula>"Menor"</formula>
    </cfRule>
  </conditionalFormatting>
  <conditionalFormatting sqref="BI78">
    <cfRule type="cellIs" dxfId="590" priority="1562" operator="equal">
      <formula>"Leve"</formula>
    </cfRule>
  </conditionalFormatting>
  <conditionalFormatting sqref="K78">
    <cfRule type="cellIs" dxfId="589" priority="1563" operator="equal">
      <formula>"Casi Seguro"</formula>
    </cfRule>
  </conditionalFormatting>
  <conditionalFormatting sqref="K78">
    <cfRule type="cellIs" dxfId="588" priority="1564" operator="equal">
      <formula>"Probable"</formula>
    </cfRule>
  </conditionalFormatting>
  <conditionalFormatting sqref="K78">
    <cfRule type="cellIs" dxfId="587" priority="1565" operator="equal">
      <formula>"Posible"</formula>
    </cfRule>
  </conditionalFormatting>
  <conditionalFormatting sqref="K78">
    <cfRule type="cellIs" dxfId="586" priority="1566" operator="equal">
      <formula>"Rara vez"</formula>
    </cfRule>
  </conditionalFormatting>
  <conditionalFormatting sqref="K78">
    <cfRule type="cellIs" dxfId="585" priority="1567" operator="equal">
      <formula>"Improbable"</formula>
    </cfRule>
  </conditionalFormatting>
  <conditionalFormatting sqref="K78">
    <cfRule type="cellIs" dxfId="584" priority="1568" operator="equal">
      <formula>"Rara vez"</formula>
    </cfRule>
  </conditionalFormatting>
  <conditionalFormatting sqref="BI78:BI80">
    <cfRule type="cellIs" dxfId="583" priority="1569" operator="equal">
      <formula>"Casi Seguro"</formula>
    </cfRule>
  </conditionalFormatting>
  <conditionalFormatting sqref="BI78:BI80">
    <cfRule type="cellIs" dxfId="582" priority="1570" operator="equal">
      <formula>"Probable"</formula>
    </cfRule>
  </conditionalFormatting>
  <conditionalFormatting sqref="BI78:BI80">
    <cfRule type="cellIs" dxfId="581" priority="1571" operator="equal">
      <formula>"Posible"</formula>
    </cfRule>
  </conditionalFormatting>
  <conditionalFormatting sqref="BI78:BI80">
    <cfRule type="cellIs" dxfId="580" priority="1572" operator="equal">
      <formula>"Improbable"</formula>
    </cfRule>
  </conditionalFormatting>
  <conditionalFormatting sqref="BI78:BI80">
    <cfRule type="cellIs" dxfId="579" priority="1573" operator="equal">
      <formula>"Rara vez"</formula>
    </cfRule>
  </conditionalFormatting>
  <conditionalFormatting sqref="AJ78">
    <cfRule type="cellIs" dxfId="578" priority="1574" operator="equal">
      <formula>"Extremo"</formula>
    </cfRule>
  </conditionalFormatting>
  <conditionalFormatting sqref="AJ78">
    <cfRule type="cellIs" dxfId="577" priority="1575" operator="equal">
      <formula>"Alto"</formula>
    </cfRule>
  </conditionalFormatting>
  <conditionalFormatting sqref="AJ78">
    <cfRule type="cellIs" dxfId="576" priority="1576" operator="equal">
      <formula>"Moderado"</formula>
    </cfRule>
  </conditionalFormatting>
  <conditionalFormatting sqref="AJ78">
    <cfRule type="cellIs" dxfId="575" priority="1577" operator="equal">
      <formula>"Bajo"</formula>
    </cfRule>
  </conditionalFormatting>
  <conditionalFormatting sqref="BH78">
    <cfRule type="cellIs" dxfId="574" priority="1578" operator="equal">
      <formula>"Muy Alta"</formula>
    </cfRule>
  </conditionalFormatting>
  <conditionalFormatting sqref="BH78">
    <cfRule type="cellIs" dxfId="573" priority="1579" operator="equal">
      <formula>"Alta"</formula>
    </cfRule>
  </conditionalFormatting>
  <conditionalFormatting sqref="BH78">
    <cfRule type="cellIs" dxfId="572" priority="1580" operator="equal">
      <formula>"Media"</formula>
    </cfRule>
  </conditionalFormatting>
  <conditionalFormatting sqref="BH78">
    <cfRule type="cellIs" dxfId="571" priority="1581" operator="equal">
      <formula>"Baja"</formula>
    </cfRule>
  </conditionalFormatting>
  <conditionalFormatting sqref="BH78">
    <cfRule type="cellIs" dxfId="570" priority="1582" operator="equal">
      <formula>"Muy Baja"</formula>
    </cfRule>
  </conditionalFormatting>
  <conditionalFormatting sqref="BK78">
    <cfRule type="cellIs" dxfId="569" priority="1583" operator="equal">
      <formula>"Catastrófico"</formula>
    </cfRule>
  </conditionalFormatting>
  <conditionalFormatting sqref="BK78">
    <cfRule type="cellIs" dxfId="568" priority="1584" operator="equal">
      <formula>"Mayor"</formula>
    </cfRule>
  </conditionalFormatting>
  <conditionalFormatting sqref="BK78">
    <cfRule type="cellIs" dxfId="567" priority="1585" operator="equal">
      <formula>"Moderado"</formula>
    </cfRule>
  </conditionalFormatting>
  <conditionalFormatting sqref="BK78">
    <cfRule type="cellIs" dxfId="566" priority="1586" operator="equal">
      <formula>"Menor"</formula>
    </cfRule>
  </conditionalFormatting>
  <conditionalFormatting sqref="BK78">
    <cfRule type="cellIs" dxfId="565" priority="1587" operator="equal">
      <formula>"Leve"</formula>
    </cfRule>
  </conditionalFormatting>
  <conditionalFormatting sqref="AG78:AG80">
    <cfRule type="containsText" dxfId="564" priority="1588" operator="containsText" text="❌">
      <formula>NOT(ISERROR(SEARCH(("❌"),(AG78))))</formula>
    </cfRule>
  </conditionalFormatting>
  <conditionalFormatting sqref="AH78">
    <cfRule type="cellIs" dxfId="563" priority="1589" operator="equal">
      <formula>"Catastrófico"</formula>
    </cfRule>
  </conditionalFormatting>
  <conditionalFormatting sqref="AH78">
    <cfRule type="cellIs" dxfId="562" priority="1590" operator="equal">
      <formula>"Mayor"</formula>
    </cfRule>
  </conditionalFormatting>
  <conditionalFormatting sqref="AH78">
    <cfRule type="cellIs" dxfId="561" priority="1591" operator="equal">
      <formula>"Moderado"</formula>
    </cfRule>
  </conditionalFormatting>
  <conditionalFormatting sqref="AH78">
    <cfRule type="cellIs" dxfId="560" priority="1592" operator="equal">
      <formula>"Menor"</formula>
    </cfRule>
  </conditionalFormatting>
  <conditionalFormatting sqref="AH78">
    <cfRule type="cellIs" dxfId="559" priority="1593" operator="equal">
      <formula>"Leve"</formula>
    </cfRule>
  </conditionalFormatting>
  <conditionalFormatting sqref="K78">
    <cfRule type="cellIs" dxfId="558" priority="1594" operator="equal">
      <formula>"Muy Alta"</formula>
    </cfRule>
  </conditionalFormatting>
  <conditionalFormatting sqref="K78">
    <cfRule type="cellIs" dxfId="557" priority="1595" operator="equal">
      <formula>"Alta"</formula>
    </cfRule>
  </conditionalFormatting>
  <conditionalFormatting sqref="K78">
    <cfRule type="cellIs" dxfId="556" priority="1596" operator="equal">
      <formula>"Media"</formula>
    </cfRule>
  </conditionalFormatting>
  <conditionalFormatting sqref="K78">
    <cfRule type="cellIs" dxfId="555" priority="1597" operator="equal">
      <formula>"Baja"</formula>
    </cfRule>
  </conditionalFormatting>
  <conditionalFormatting sqref="K78">
    <cfRule type="cellIs" dxfId="554" priority="1598" operator="equal">
      <formula>"Muy Baja"</formula>
    </cfRule>
  </conditionalFormatting>
  <conditionalFormatting sqref="BI78">
    <cfRule type="cellIs" dxfId="553" priority="1599" operator="equal">
      <formula>"Catastrófico"</formula>
    </cfRule>
  </conditionalFormatting>
  <conditionalFormatting sqref="BI78">
    <cfRule type="cellIs" dxfId="552" priority="1600" operator="equal">
      <formula>"Mayor"</formula>
    </cfRule>
  </conditionalFormatting>
  <conditionalFormatting sqref="BI78">
    <cfRule type="cellIs" dxfId="551" priority="1601" operator="equal">
      <formula>"Moderado"</formula>
    </cfRule>
  </conditionalFormatting>
  <conditionalFormatting sqref="BI78">
    <cfRule type="cellIs" dxfId="550" priority="1602" operator="equal">
      <formula>"Menor"</formula>
    </cfRule>
  </conditionalFormatting>
  <conditionalFormatting sqref="BI78">
    <cfRule type="cellIs" dxfId="549" priority="1603" operator="equal">
      <formula>"Leve"</formula>
    </cfRule>
  </conditionalFormatting>
  <conditionalFormatting sqref="K78:K80">
    <cfRule type="cellIs" dxfId="548" priority="1604" operator="equal">
      <formula>"Casi Seguro"</formula>
    </cfRule>
  </conditionalFormatting>
  <conditionalFormatting sqref="K78:K80">
    <cfRule type="cellIs" dxfId="547" priority="1605" operator="equal">
      <formula>"Probable"</formula>
    </cfRule>
  </conditionalFormatting>
  <conditionalFormatting sqref="K78:K80">
    <cfRule type="cellIs" dxfId="546" priority="1606" operator="equal">
      <formula>"Posible"</formula>
    </cfRule>
  </conditionalFormatting>
  <conditionalFormatting sqref="K78:K80">
    <cfRule type="cellIs" dxfId="545" priority="1607" operator="equal">
      <formula>"Rara vez"</formula>
    </cfRule>
  </conditionalFormatting>
  <conditionalFormatting sqref="K78:K80">
    <cfRule type="cellIs" dxfId="544" priority="1608" operator="equal">
      <formula>"Improbable"</formula>
    </cfRule>
  </conditionalFormatting>
  <conditionalFormatting sqref="K78:K80">
    <cfRule type="cellIs" dxfId="543" priority="1609" operator="equal">
      <formula>"Rara vez"</formula>
    </cfRule>
  </conditionalFormatting>
  <conditionalFormatting sqref="BI78:BI80">
    <cfRule type="cellIs" dxfId="542" priority="1610" operator="equal">
      <formula>"Casi Seguro"</formula>
    </cfRule>
  </conditionalFormatting>
  <conditionalFormatting sqref="BI78:BI80">
    <cfRule type="cellIs" dxfId="541" priority="1611" operator="equal">
      <formula>"Probable"</formula>
    </cfRule>
  </conditionalFormatting>
  <conditionalFormatting sqref="BI78:BI80">
    <cfRule type="cellIs" dxfId="540" priority="1612" operator="equal">
      <formula>"Posible"</formula>
    </cfRule>
  </conditionalFormatting>
  <conditionalFormatting sqref="BI78:BI80">
    <cfRule type="cellIs" dxfId="539" priority="1613" operator="equal">
      <formula>"Improbable"</formula>
    </cfRule>
  </conditionalFormatting>
  <conditionalFormatting sqref="BI78:BI80">
    <cfRule type="cellIs" dxfId="538" priority="1614" operator="equal">
      <formula>"Rara vez"</formula>
    </cfRule>
  </conditionalFormatting>
  <conditionalFormatting sqref="AJ78:AJ80">
    <cfRule type="cellIs" dxfId="537" priority="1615" operator="equal">
      <formula>"Moderada"</formula>
    </cfRule>
  </conditionalFormatting>
  <conditionalFormatting sqref="AJ78:AJ80">
    <cfRule type="cellIs" dxfId="536" priority="1616" operator="equal">
      <formula>"Alta"</formula>
    </cfRule>
  </conditionalFormatting>
  <conditionalFormatting sqref="AJ78:AJ80">
    <cfRule type="cellIs" dxfId="535" priority="1617" operator="equal">
      <formula>"Extrema"</formula>
    </cfRule>
  </conditionalFormatting>
  <conditionalFormatting sqref="BI81">
    <cfRule type="cellIs" dxfId="534" priority="1618" operator="equal">
      <formula>"Catastrófico"</formula>
    </cfRule>
  </conditionalFormatting>
  <conditionalFormatting sqref="BI81">
    <cfRule type="cellIs" dxfId="533" priority="1619" operator="equal">
      <formula>"Mayor"</formula>
    </cfRule>
  </conditionalFormatting>
  <conditionalFormatting sqref="BI81">
    <cfRule type="cellIs" dxfId="532" priority="1620" operator="equal">
      <formula>"Moderado"</formula>
    </cfRule>
  </conditionalFormatting>
  <conditionalFormatting sqref="BI81">
    <cfRule type="cellIs" dxfId="531" priority="1621" operator="equal">
      <formula>"Menor"</formula>
    </cfRule>
  </conditionalFormatting>
  <conditionalFormatting sqref="BI81">
    <cfRule type="cellIs" dxfId="530" priority="1622" operator="equal">
      <formula>"Leve"</formula>
    </cfRule>
  </conditionalFormatting>
  <conditionalFormatting sqref="BI81:BI85">
    <cfRule type="cellIs" dxfId="529" priority="1623" operator="equal">
      <formula>"Casi Seguro"</formula>
    </cfRule>
  </conditionalFormatting>
  <conditionalFormatting sqref="BI81:BI85">
    <cfRule type="cellIs" dxfId="528" priority="1624" operator="equal">
      <formula>"Probable"</formula>
    </cfRule>
  </conditionalFormatting>
  <conditionalFormatting sqref="BI81:BI85">
    <cfRule type="cellIs" dxfId="527" priority="1625" operator="equal">
      <formula>"Posible"</formula>
    </cfRule>
  </conditionalFormatting>
  <conditionalFormatting sqref="BI81:BI85">
    <cfRule type="cellIs" dxfId="526" priority="1626" operator="equal">
      <formula>"Improbable"</formula>
    </cfRule>
  </conditionalFormatting>
  <conditionalFormatting sqref="BI81:BI85">
    <cfRule type="cellIs" dxfId="525" priority="1627" operator="equal">
      <formula>"Rara vez"</formula>
    </cfRule>
  </conditionalFormatting>
  <conditionalFormatting sqref="BI81">
    <cfRule type="cellIs" dxfId="524" priority="1628" operator="equal">
      <formula>"Catastrófico"</formula>
    </cfRule>
  </conditionalFormatting>
  <conditionalFormatting sqref="BI81">
    <cfRule type="cellIs" dxfId="523" priority="1629" operator="equal">
      <formula>"Mayor"</formula>
    </cfRule>
  </conditionalFormatting>
  <conditionalFormatting sqref="BI81">
    <cfRule type="cellIs" dxfId="522" priority="1630" operator="equal">
      <formula>"Moderado"</formula>
    </cfRule>
  </conditionalFormatting>
  <conditionalFormatting sqref="BI81">
    <cfRule type="cellIs" dxfId="521" priority="1631" operator="equal">
      <formula>"Menor"</formula>
    </cfRule>
  </conditionalFormatting>
  <conditionalFormatting sqref="BI81">
    <cfRule type="cellIs" dxfId="520" priority="1632" operator="equal">
      <formula>"Leve"</formula>
    </cfRule>
  </conditionalFormatting>
  <conditionalFormatting sqref="BI81:BI85">
    <cfRule type="cellIs" dxfId="519" priority="1633" operator="equal">
      <formula>"Casi Seguro"</formula>
    </cfRule>
  </conditionalFormatting>
  <conditionalFormatting sqref="BI81:BI85">
    <cfRule type="cellIs" dxfId="518" priority="1634" operator="equal">
      <formula>"Probable"</formula>
    </cfRule>
  </conditionalFormatting>
  <conditionalFormatting sqref="BI81:BI85">
    <cfRule type="cellIs" dxfId="517" priority="1635" operator="equal">
      <formula>"Posible"</formula>
    </cfRule>
  </conditionalFormatting>
  <conditionalFormatting sqref="BI81:BI85">
    <cfRule type="cellIs" dxfId="516" priority="1636" operator="equal">
      <formula>"Improbable"</formula>
    </cfRule>
  </conditionalFormatting>
  <conditionalFormatting sqref="BI81:BI85">
    <cfRule type="cellIs" dxfId="515" priority="1637" operator="equal">
      <formula>"Rara vez"</formula>
    </cfRule>
  </conditionalFormatting>
  <conditionalFormatting sqref="AJ81">
    <cfRule type="cellIs" dxfId="514" priority="1638" operator="equal">
      <formula>"Extremo"</formula>
    </cfRule>
  </conditionalFormatting>
  <conditionalFormatting sqref="AJ81">
    <cfRule type="cellIs" dxfId="513" priority="1639" operator="equal">
      <formula>"Alto"</formula>
    </cfRule>
  </conditionalFormatting>
  <conditionalFormatting sqref="AJ81">
    <cfRule type="cellIs" dxfId="512" priority="1640" operator="equal">
      <formula>"Moderado"</formula>
    </cfRule>
  </conditionalFormatting>
  <conditionalFormatting sqref="AJ81">
    <cfRule type="cellIs" dxfId="511" priority="1641" operator="equal">
      <formula>"Bajo"</formula>
    </cfRule>
  </conditionalFormatting>
  <conditionalFormatting sqref="BH81">
    <cfRule type="cellIs" dxfId="510" priority="1642" operator="equal">
      <formula>"Muy Alta"</formula>
    </cfRule>
  </conditionalFormatting>
  <conditionalFormatting sqref="BH81">
    <cfRule type="cellIs" dxfId="509" priority="1643" operator="equal">
      <formula>"Alta"</formula>
    </cfRule>
  </conditionalFormatting>
  <conditionalFormatting sqref="BH81">
    <cfRule type="cellIs" dxfId="508" priority="1644" operator="equal">
      <formula>"Media"</formula>
    </cfRule>
  </conditionalFormatting>
  <conditionalFormatting sqref="BH81">
    <cfRule type="cellIs" dxfId="507" priority="1645" operator="equal">
      <formula>"Baja"</formula>
    </cfRule>
  </conditionalFormatting>
  <conditionalFormatting sqref="BH81">
    <cfRule type="cellIs" dxfId="506" priority="1646" operator="equal">
      <formula>"Muy Baja"</formula>
    </cfRule>
  </conditionalFormatting>
  <conditionalFormatting sqref="BK81">
    <cfRule type="cellIs" dxfId="505" priority="1647" operator="equal">
      <formula>"Catastrófico"</formula>
    </cfRule>
  </conditionalFormatting>
  <conditionalFormatting sqref="BK81">
    <cfRule type="cellIs" dxfId="504" priority="1648" operator="equal">
      <formula>"Mayor"</formula>
    </cfRule>
  </conditionalFormatting>
  <conditionalFormatting sqref="BK81">
    <cfRule type="cellIs" dxfId="503" priority="1649" operator="equal">
      <formula>"Moderado"</formula>
    </cfRule>
  </conditionalFormatting>
  <conditionalFormatting sqref="BK81">
    <cfRule type="cellIs" dxfId="502" priority="1650" operator="equal">
      <formula>"Menor"</formula>
    </cfRule>
  </conditionalFormatting>
  <conditionalFormatting sqref="BK81">
    <cfRule type="cellIs" dxfId="501" priority="1651" operator="equal">
      <formula>"Leve"</formula>
    </cfRule>
  </conditionalFormatting>
  <conditionalFormatting sqref="AG81:AG85">
    <cfRule type="containsText" dxfId="500" priority="1652" operator="containsText" text="❌">
      <formula>NOT(ISERROR(SEARCH(("❌"),(AG81))))</formula>
    </cfRule>
  </conditionalFormatting>
  <conditionalFormatting sqref="AH81">
    <cfRule type="cellIs" dxfId="499" priority="1653" operator="equal">
      <formula>"Catastrófico"</formula>
    </cfRule>
  </conditionalFormatting>
  <conditionalFormatting sqref="AH81">
    <cfRule type="cellIs" dxfId="498" priority="1654" operator="equal">
      <formula>"Mayor"</formula>
    </cfRule>
  </conditionalFormatting>
  <conditionalFormatting sqref="AH81">
    <cfRule type="cellIs" dxfId="497" priority="1655" operator="equal">
      <formula>"Moderado"</formula>
    </cfRule>
  </conditionalFormatting>
  <conditionalFormatting sqref="AH81">
    <cfRule type="cellIs" dxfId="496" priority="1656" operator="equal">
      <formula>"Menor"</formula>
    </cfRule>
  </conditionalFormatting>
  <conditionalFormatting sqref="AH81">
    <cfRule type="cellIs" dxfId="495" priority="1657" operator="equal">
      <formula>"Leve"</formula>
    </cfRule>
  </conditionalFormatting>
  <conditionalFormatting sqref="K81">
    <cfRule type="cellIs" dxfId="494" priority="1658" operator="equal">
      <formula>"Muy Alta"</formula>
    </cfRule>
  </conditionalFormatting>
  <conditionalFormatting sqref="K81">
    <cfRule type="cellIs" dxfId="493" priority="1659" operator="equal">
      <formula>"Alta"</formula>
    </cfRule>
  </conditionalFormatting>
  <conditionalFormatting sqref="K81">
    <cfRule type="cellIs" dxfId="492" priority="1660" operator="equal">
      <formula>"Media"</formula>
    </cfRule>
  </conditionalFormatting>
  <conditionalFormatting sqref="K81">
    <cfRule type="cellIs" dxfId="491" priority="1661" operator="equal">
      <formula>"Baja"</formula>
    </cfRule>
  </conditionalFormatting>
  <conditionalFormatting sqref="K81">
    <cfRule type="cellIs" dxfId="490" priority="1662" operator="equal">
      <formula>"Muy Baja"</formula>
    </cfRule>
  </conditionalFormatting>
  <conditionalFormatting sqref="BI81">
    <cfRule type="cellIs" dxfId="489" priority="1663" operator="equal">
      <formula>"Catastrófico"</formula>
    </cfRule>
  </conditionalFormatting>
  <conditionalFormatting sqref="BI81">
    <cfRule type="cellIs" dxfId="488" priority="1664" operator="equal">
      <formula>"Mayor"</formula>
    </cfRule>
  </conditionalFormatting>
  <conditionalFormatting sqref="BI81">
    <cfRule type="cellIs" dxfId="487" priority="1665" operator="equal">
      <formula>"Moderado"</formula>
    </cfRule>
  </conditionalFormatting>
  <conditionalFormatting sqref="BI81">
    <cfRule type="cellIs" dxfId="486" priority="1666" operator="equal">
      <formula>"Menor"</formula>
    </cfRule>
  </conditionalFormatting>
  <conditionalFormatting sqref="BI81">
    <cfRule type="cellIs" dxfId="485" priority="1667" operator="equal">
      <formula>"Leve"</formula>
    </cfRule>
  </conditionalFormatting>
  <conditionalFormatting sqref="K81:K85">
    <cfRule type="cellIs" dxfId="484" priority="1668" operator="equal">
      <formula>"Casi Seguro"</formula>
    </cfRule>
  </conditionalFormatting>
  <conditionalFormatting sqref="K81:K85">
    <cfRule type="cellIs" dxfId="483" priority="1669" operator="equal">
      <formula>"Probable"</formula>
    </cfRule>
  </conditionalFormatting>
  <conditionalFormatting sqref="K81:K85">
    <cfRule type="cellIs" dxfId="482" priority="1670" operator="equal">
      <formula>"Posible"</formula>
    </cfRule>
  </conditionalFormatting>
  <conditionalFormatting sqref="K81:K85">
    <cfRule type="cellIs" dxfId="481" priority="1671" operator="equal">
      <formula>"Rara vez"</formula>
    </cfRule>
  </conditionalFormatting>
  <conditionalFormatting sqref="K81:K85">
    <cfRule type="cellIs" dxfId="480" priority="1672" operator="equal">
      <formula>"Improbable"</formula>
    </cfRule>
  </conditionalFormatting>
  <conditionalFormatting sqref="K81:K85">
    <cfRule type="cellIs" dxfId="479" priority="1673" operator="equal">
      <formula>"Rara vez"</formula>
    </cfRule>
  </conditionalFormatting>
  <conditionalFormatting sqref="BI81:BI85">
    <cfRule type="cellIs" dxfId="478" priority="1674" operator="equal">
      <formula>"Casi Seguro"</formula>
    </cfRule>
  </conditionalFormatting>
  <conditionalFormatting sqref="BI81:BI85">
    <cfRule type="cellIs" dxfId="477" priority="1675" operator="equal">
      <formula>"Probable"</formula>
    </cfRule>
  </conditionalFormatting>
  <conditionalFormatting sqref="BI81:BI85">
    <cfRule type="cellIs" dxfId="476" priority="1676" operator="equal">
      <formula>"Posible"</formula>
    </cfRule>
  </conditionalFormatting>
  <conditionalFormatting sqref="BI81:BI85">
    <cfRule type="cellIs" dxfId="475" priority="1677" operator="equal">
      <formula>"Improbable"</formula>
    </cfRule>
  </conditionalFormatting>
  <conditionalFormatting sqref="BI81:BI85">
    <cfRule type="cellIs" dxfId="474" priority="1678" operator="equal">
      <formula>"Rara vez"</formula>
    </cfRule>
  </conditionalFormatting>
  <conditionalFormatting sqref="AJ81:AJ85">
    <cfRule type="cellIs" dxfId="473" priority="1679" operator="equal">
      <formula>"Moderada"</formula>
    </cfRule>
  </conditionalFormatting>
  <conditionalFormatting sqref="AJ81:AJ85">
    <cfRule type="cellIs" dxfId="472" priority="1680" operator="equal">
      <formula>"Alta"</formula>
    </cfRule>
  </conditionalFormatting>
  <conditionalFormatting sqref="AJ81:AJ85">
    <cfRule type="cellIs" dxfId="471" priority="1681" operator="equal">
      <formula>"Extrema"</formula>
    </cfRule>
  </conditionalFormatting>
  <conditionalFormatting sqref="AJ81">
    <cfRule type="cellIs" dxfId="470" priority="1682" operator="equal">
      <formula>"Extremo"</formula>
    </cfRule>
  </conditionalFormatting>
  <conditionalFormatting sqref="AJ81">
    <cfRule type="cellIs" dxfId="469" priority="1683" operator="equal">
      <formula>"Alto"</formula>
    </cfRule>
  </conditionalFormatting>
  <conditionalFormatting sqref="AJ81">
    <cfRule type="cellIs" dxfId="468" priority="1684" operator="equal">
      <formula>"Moderado"</formula>
    </cfRule>
  </conditionalFormatting>
  <conditionalFormatting sqref="AJ81">
    <cfRule type="cellIs" dxfId="467" priority="1685" operator="equal">
      <formula>"Bajo"</formula>
    </cfRule>
  </conditionalFormatting>
  <conditionalFormatting sqref="BH81">
    <cfRule type="cellIs" dxfId="466" priority="1686" operator="equal">
      <formula>"Muy Alta"</formula>
    </cfRule>
  </conditionalFormatting>
  <conditionalFormatting sqref="BH81">
    <cfRule type="cellIs" dxfId="465" priority="1687" operator="equal">
      <formula>"Alta"</formula>
    </cfRule>
  </conditionalFormatting>
  <conditionalFormatting sqref="BH81">
    <cfRule type="cellIs" dxfId="464" priority="1688" operator="equal">
      <formula>"Media"</formula>
    </cfRule>
  </conditionalFormatting>
  <conditionalFormatting sqref="BH81">
    <cfRule type="cellIs" dxfId="463" priority="1689" operator="equal">
      <formula>"Baja"</formula>
    </cfRule>
  </conditionalFormatting>
  <conditionalFormatting sqref="BH81">
    <cfRule type="cellIs" dxfId="462" priority="1690" operator="equal">
      <formula>"Muy Baja"</formula>
    </cfRule>
  </conditionalFormatting>
  <conditionalFormatting sqref="BK81">
    <cfRule type="cellIs" dxfId="461" priority="1691" operator="equal">
      <formula>"Catastrófico"</formula>
    </cfRule>
  </conditionalFormatting>
  <conditionalFormatting sqref="BK81">
    <cfRule type="cellIs" dxfId="460" priority="1692" operator="equal">
      <formula>"Mayor"</formula>
    </cfRule>
  </conditionalFormatting>
  <conditionalFormatting sqref="BK81">
    <cfRule type="cellIs" dxfId="459" priority="1693" operator="equal">
      <formula>"Moderado"</formula>
    </cfRule>
  </conditionalFormatting>
  <conditionalFormatting sqref="BK81">
    <cfRule type="cellIs" dxfId="458" priority="1694" operator="equal">
      <formula>"Menor"</formula>
    </cfRule>
  </conditionalFormatting>
  <conditionalFormatting sqref="BK81">
    <cfRule type="cellIs" dxfId="457" priority="1695" operator="equal">
      <formula>"Leve"</formula>
    </cfRule>
  </conditionalFormatting>
  <conditionalFormatting sqref="AG81:AG85">
    <cfRule type="containsText" dxfId="456" priority="1696" operator="containsText" text="❌">
      <formula>NOT(ISERROR(SEARCH(("❌"),(AG81))))</formula>
    </cfRule>
  </conditionalFormatting>
  <conditionalFormatting sqref="AH81">
    <cfRule type="cellIs" dxfId="455" priority="1697" operator="equal">
      <formula>"Catastrófico"</formula>
    </cfRule>
  </conditionalFormatting>
  <conditionalFormatting sqref="AH81">
    <cfRule type="cellIs" dxfId="454" priority="1698" operator="equal">
      <formula>"Mayor"</formula>
    </cfRule>
  </conditionalFormatting>
  <conditionalFormatting sqref="AH81">
    <cfRule type="cellIs" dxfId="453" priority="1699" operator="equal">
      <formula>"Moderado"</formula>
    </cfRule>
  </conditionalFormatting>
  <conditionalFormatting sqref="AH81">
    <cfRule type="cellIs" dxfId="452" priority="1700" operator="equal">
      <formula>"Menor"</formula>
    </cfRule>
  </conditionalFormatting>
  <conditionalFormatting sqref="AH81">
    <cfRule type="cellIs" dxfId="451" priority="1701" operator="equal">
      <formula>"Leve"</formula>
    </cfRule>
  </conditionalFormatting>
  <conditionalFormatting sqref="K81">
    <cfRule type="cellIs" dxfId="450" priority="1702" operator="equal">
      <formula>"Muy Alta"</formula>
    </cfRule>
  </conditionalFormatting>
  <conditionalFormatting sqref="K81">
    <cfRule type="cellIs" dxfId="449" priority="1703" operator="equal">
      <formula>"Alta"</formula>
    </cfRule>
  </conditionalFormatting>
  <conditionalFormatting sqref="K81">
    <cfRule type="cellIs" dxfId="448" priority="1704" operator="equal">
      <formula>"Media"</formula>
    </cfRule>
  </conditionalFormatting>
  <conditionalFormatting sqref="K81">
    <cfRule type="cellIs" dxfId="447" priority="1705" operator="equal">
      <formula>"Baja"</formula>
    </cfRule>
  </conditionalFormatting>
  <conditionalFormatting sqref="K81">
    <cfRule type="cellIs" dxfId="446" priority="1706" operator="equal">
      <formula>"Muy Baja"</formula>
    </cfRule>
  </conditionalFormatting>
  <conditionalFormatting sqref="BI81">
    <cfRule type="cellIs" dxfId="445" priority="1707" operator="equal">
      <formula>"Catastrófico"</formula>
    </cfRule>
  </conditionalFormatting>
  <conditionalFormatting sqref="BI81">
    <cfRule type="cellIs" dxfId="444" priority="1708" operator="equal">
      <formula>"Mayor"</formula>
    </cfRule>
  </conditionalFormatting>
  <conditionalFormatting sqref="BI81">
    <cfRule type="cellIs" dxfId="443" priority="1709" operator="equal">
      <formula>"Moderado"</formula>
    </cfRule>
  </conditionalFormatting>
  <conditionalFormatting sqref="BI81">
    <cfRule type="cellIs" dxfId="442" priority="1710" operator="equal">
      <formula>"Menor"</formula>
    </cfRule>
  </conditionalFormatting>
  <conditionalFormatting sqref="BI81">
    <cfRule type="cellIs" dxfId="441" priority="1711" operator="equal">
      <formula>"Leve"</formula>
    </cfRule>
  </conditionalFormatting>
  <conditionalFormatting sqref="K81:K85">
    <cfRule type="cellIs" dxfId="440" priority="1712" operator="equal">
      <formula>"Casi Seguro"</formula>
    </cfRule>
  </conditionalFormatting>
  <conditionalFormatting sqref="K81:K85">
    <cfRule type="cellIs" dxfId="439" priority="1713" operator="equal">
      <formula>"Probable"</formula>
    </cfRule>
  </conditionalFormatting>
  <conditionalFormatting sqref="K81:K85">
    <cfRule type="cellIs" dxfId="438" priority="1714" operator="equal">
      <formula>"Posible"</formula>
    </cfRule>
  </conditionalFormatting>
  <conditionalFormatting sqref="K81:K85">
    <cfRule type="cellIs" dxfId="437" priority="1715" operator="equal">
      <formula>"Rara vez"</formula>
    </cfRule>
  </conditionalFormatting>
  <conditionalFormatting sqref="K81:K85">
    <cfRule type="cellIs" dxfId="436" priority="1716" operator="equal">
      <formula>"Improbable"</formula>
    </cfRule>
  </conditionalFormatting>
  <conditionalFormatting sqref="K81:K85">
    <cfRule type="cellIs" dxfId="435" priority="1717" operator="equal">
      <formula>"Rara vez"</formula>
    </cfRule>
  </conditionalFormatting>
  <conditionalFormatting sqref="BI81:BI85">
    <cfRule type="cellIs" dxfId="434" priority="1718" operator="equal">
      <formula>"Casi Seguro"</formula>
    </cfRule>
  </conditionalFormatting>
  <conditionalFormatting sqref="BI81:BI85">
    <cfRule type="cellIs" dxfId="433" priority="1719" operator="equal">
      <formula>"Probable"</formula>
    </cfRule>
  </conditionalFormatting>
  <conditionalFormatting sqref="BI81:BI85">
    <cfRule type="cellIs" dxfId="432" priority="1720" operator="equal">
      <formula>"Posible"</formula>
    </cfRule>
  </conditionalFormatting>
  <conditionalFormatting sqref="BI81:BI85">
    <cfRule type="cellIs" dxfId="431" priority="1721" operator="equal">
      <formula>"Improbable"</formula>
    </cfRule>
  </conditionalFormatting>
  <conditionalFormatting sqref="BI81:BI85">
    <cfRule type="cellIs" dxfId="430" priority="1722" operator="equal">
      <formula>"Rara vez"</formula>
    </cfRule>
  </conditionalFormatting>
  <conditionalFormatting sqref="AJ81:AJ85">
    <cfRule type="cellIs" dxfId="429" priority="1723" operator="equal">
      <formula>"Moderada"</formula>
    </cfRule>
  </conditionalFormatting>
  <conditionalFormatting sqref="AJ81:AJ85">
    <cfRule type="cellIs" dxfId="428" priority="1724" operator="equal">
      <formula>"Alta"</formula>
    </cfRule>
  </conditionalFormatting>
  <conditionalFormatting sqref="AJ81:AJ85">
    <cfRule type="cellIs" dxfId="427" priority="1725" operator="equal">
      <formula>"Extrema"</formula>
    </cfRule>
  </conditionalFormatting>
  <conditionalFormatting sqref="BH81">
    <cfRule type="cellIs" dxfId="426" priority="1726" operator="equal">
      <formula>"Muy Alta"</formula>
    </cfRule>
  </conditionalFormatting>
  <conditionalFormatting sqref="BH81">
    <cfRule type="cellIs" dxfId="425" priority="1727" operator="equal">
      <formula>"Alta"</formula>
    </cfRule>
  </conditionalFormatting>
  <conditionalFormatting sqref="BH81">
    <cfRule type="cellIs" dxfId="424" priority="1728" operator="equal">
      <formula>"Media"</formula>
    </cfRule>
  </conditionalFormatting>
  <conditionalFormatting sqref="BH81">
    <cfRule type="cellIs" dxfId="423" priority="1729" operator="equal">
      <formula>"Baja"</formula>
    </cfRule>
  </conditionalFormatting>
  <conditionalFormatting sqref="BH81">
    <cfRule type="cellIs" dxfId="422" priority="1730" operator="equal">
      <formula>"Muy Baja"</formula>
    </cfRule>
  </conditionalFormatting>
  <conditionalFormatting sqref="BK81">
    <cfRule type="cellIs" dxfId="421" priority="1731" operator="equal">
      <formula>"Catastrófico"</formula>
    </cfRule>
  </conditionalFormatting>
  <conditionalFormatting sqref="BK81">
    <cfRule type="cellIs" dxfId="420" priority="1732" operator="equal">
      <formula>"Mayor"</formula>
    </cfRule>
  </conditionalFormatting>
  <conditionalFormatting sqref="BK81">
    <cfRule type="cellIs" dxfId="419" priority="1733" operator="equal">
      <formula>"Moderado"</formula>
    </cfRule>
  </conditionalFormatting>
  <conditionalFormatting sqref="BK81">
    <cfRule type="cellIs" dxfId="418" priority="1734" operator="equal">
      <formula>"Menor"</formula>
    </cfRule>
  </conditionalFormatting>
  <conditionalFormatting sqref="BK81">
    <cfRule type="cellIs" dxfId="417" priority="1735" operator="equal">
      <formula>"Leve"</formula>
    </cfRule>
  </conditionalFormatting>
  <conditionalFormatting sqref="BI81">
    <cfRule type="cellIs" dxfId="416" priority="1736" operator="equal">
      <formula>"Catastrófico"</formula>
    </cfRule>
  </conditionalFormatting>
  <conditionalFormatting sqref="BI81">
    <cfRule type="cellIs" dxfId="415" priority="1737" operator="equal">
      <formula>"Mayor"</formula>
    </cfRule>
  </conditionalFormatting>
  <conditionalFormatting sqref="BI81">
    <cfRule type="cellIs" dxfId="414" priority="1738" operator="equal">
      <formula>"Moderado"</formula>
    </cfRule>
  </conditionalFormatting>
  <conditionalFormatting sqref="BI81">
    <cfRule type="cellIs" dxfId="413" priority="1739" operator="equal">
      <formula>"Menor"</formula>
    </cfRule>
  </conditionalFormatting>
  <conditionalFormatting sqref="BI81">
    <cfRule type="cellIs" dxfId="412" priority="1740" operator="equal">
      <formula>"Leve"</formula>
    </cfRule>
  </conditionalFormatting>
  <conditionalFormatting sqref="BI81:BI85">
    <cfRule type="cellIs" dxfId="411" priority="1741" operator="equal">
      <formula>"Casi Seguro"</formula>
    </cfRule>
  </conditionalFormatting>
  <conditionalFormatting sqref="BI81:BI85">
    <cfRule type="cellIs" dxfId="410" priority="1742" operator="equal">
      <formula>"Probable"</formula>
    </cfRule>
  </conditionalFormatting>
  <conditionalFormatting sqref="BI81:BI85">
    <cfRule type="cellIs" dxfId="409" priority="1743" operator="equal">
      <formula>"Posible"</formula>
    </cfRule>
  </conditionalFormatting>
  <conditionalFormatting sqref="BI81:BI85">
    <cfRule type="cellIs" dxfId="408" priority="1744" operator="equal">
      <formula>"Improbable"</formula>
    </cfRule>
  </conditionalFormatting>
  <conditionalFormatting sqref="BI81:BI85">
    <cfRule type="cellIs" dxfId="407" priority="1745" operator="equal">
      <formula>"Rara vez"</formula>
    </cfRule>
  </conditionalFormatting>
  <conditionalFormatting sqref="BH81">
    <cfRule type="cellIs" dxfId="406" priority="1746" operator="equal">
      <formula>"Muy Alta"</formula>
    </cfRule>
  </conditionalFormatting>
  <conditionalFormatting sqref="BH81">
    <cfRule type="cellIs" dxfId="405" priority="1747" operator="equal">
      <formula>"Alta"</formula>
    </cfRule>
  </conditionalFormatting>
  <conditionalFormatting sqref="BH81">
    <cfRule type="cellIs" dxfId="404" priority="1748" operator="equal">
      <formula>"Media"</formula>
    </cfRule>
  </conditionalFormatting>
  <conditionalFormatting sqref="BH81">
    <cfRule type="cellIs" dxfId="403" priority="1749" operator="equal">
      <formula>"Baja"</formula>
    </cfRule>
  </conditionalFormatting>
  <conditionalFormatting sqref="BH81">
    <cfRule type="cellIs" dxfId="402" priority="1750" operator="equal">
      <formula>"Muy Baja"</formula>
    </cfRule>
  </conditionalFormatting>
  <conditionalFormatting sqref="BK81">
    <cfRule type="cellIs" dxfId="401" priority="1751" operator="equal">
      <formula>"Catastrófico"</formula>
    </cfRule>
  </conditionalFormatting>
  <conditionalFormatting sqref="BK81">
    <cfRule type="cellIs" dxfId="400" priority="1752" operator="equal">
      <formula>"Mayor"</formula>
    </cfRule>
  </conditionalFormatting>
  <conditionalFormatting sqref="BK81">
    <cfRule type="cellIs" dxfId="399" priority="1753" operator="equal">
      <formula>"Moderado"</formula>
    </cfRule>
  </conditionalFormatting>
  <conditionalFormatting sqref="BK81">
    <cfRule type="cellIs" dxfId="398" priority="1754" operator="equal">
      <formula>"Menor"</formula>
    </cfRule>
  </conditionalFormatting>
  <conditionalFormatting sqref="BK81">
    <cfRule type="cellIs" dxfId="397" priority="1755" operator="equal">
      <formula>"Leve"</formula>
    </cfRule>
  </conditionalFormatting>
  <conditionalFormatting sqref="K81">
    <cfRule type="cellIs" dxfId="396" priority="1756" operator="equal">
      <formula>"Muy Alta"</formula>
    </cfRule>
  </conditionalFormatting>
  <conditionalFormatting sqref="K81">
    <cfRule type="cellIs" dxfId="395" priority="1757" operator="equal">
      <formula>"Alta"</formula>
    </cfRule>
  </conditionalFormatting>
  <conditionalFormatting sqref="K81">
    <cfRule type="cellIs" dxfId="394" priority="1758" operator="equal">
      <formula>"Media"</formula>
    </cfRule>
  </conditionalFormatting>
  <conditionalFormatting sqref="K81">
    <cfRule type="cellIs" dxfId="393" priority="1759" operator="equal">
      <formula>"Baja"</formula>
    </cfRule>
  </conditionalFormatting>
  <conditionalFormatting sqref="K81">
    <cfRule type="cellIs" dxfId="392" priority="1760" operator="equal">
      <formula>"Muy Baja"</formula>
    </cfRule>
  </conditionalFormatting>
  <conditionalFormatting sqref="BI81">
    <cfRule type="cellIs" dxfId="391" priority="1761" operator="equal">
      <formula>"Catastrófico"</formula>
    </cfRule>
  </conditionalFormatting>
  <conditionalFormatting sqref="BI81">
    <cfRule type="cellIs" dxfId="390" priority="1762" operator="equal">
      <formula>"Mayor"</formula>
    </cfRule>
  </conditionalFormatting>
  <conditionalFormatting sqref="BI81">
    <cfRule type="cellIs" dxfId="389" priority="1763" operator="equal">
      <formula>"Moderado"</formula>
    </cfRule>
  </conditionalFormatting>
  <conditionalFormatting sqref="BI81">
    <cfRule type="cellIs" dxfId="388" priority="1764" operator="equal">
      <formula>"Menor"</formula>
    </cfRule>
  </conditionalFormatting>
  <conditionalFormatting sqref="BI81">
    <cfRule type="cellIs" dxfId="387" priority="1765" operator="equal">
      <formula>"Leve"</formula>
    </cfRule>
  </conditionalFormatting>
  <conditionalFormatting sqref="K81">
    <cfRule type="cellIs" dxfId="386" priority="1766" operator="equal">
      <formula>"Casi Seguro"</formula>
    </cfRule>
  </conditionalFormatting>
  <conditionalFormatting sqref="K81">
    <cfRule type="cellIs" dxfId="385" priority="1767" operator="equal">
      <formula>"Probable"</formula>
    </cfRule>
  </conditionalFormatting>
  <conditionalFormatting sqref="K81">
    <cfRule type="cellIs" dxfId="384" priority="1768" operator="equal">
      <formula>"Posible"</formula>
    </cfRule>
  </conditionalFormatting>
  <conditionalFormatting sqref="K81">
    <cfRule type="cellIs" dxfId="383" priority="1769" operator="equal">
      <formula>"Rara vez"</formula>
    </cfRule>
  </conditionalFormatting>
  <conditionalFormatting sqref="K81">
    <cfRule type="cellIs" dxfId="382" priority="1770" operator="equal">
      <formula>"Improbable"</formula>
    </cfRule>
  </conditionalFormatting>
  <conditionalFormatting sqref="K81">
    <cfRule type="cellIs" dxfId="381" priority="1771" operator="equal">
      <formula>"Rara vez"</formula>
    </cfRule>
  </conditionalFormatting>
  <conditionalFormatting sqref="BI81:BI85">
    <cfRule type="cellIs" dxfId="380" priority="1772" operator="equal">
      <formula>"Casi Seguro"</formula>
    </cfRule>
  </conditionalFormatting>
  <conditionalFormatting sqref="BI81:BI85">
    <cfRule type="cellIs" dxfId="379" priority="1773" operator="equal">
      <formula>"Probable"</formula>
    </cfRule>
  </conditionalFormatting>
  <conditionalFormatting sqref="BI81:BI85">
    <cfRule type="cellIs" dxfId="378" priority="1774" operator="equal">
      <formula>"Posible"</formula>
    </cfRule>
  </conditionalFormatting>
  <conditionalFormatting sqref="BI81:BI85">
    <cfRule type="cellIs" dxfId="377" priority="1775" operator="equal">
      <formula>"Improbable"</formula>
    </cfRule>
  </conditionalFormatting>
  <conditionalFormatting sqref="BI81:BI85">
    <cfRule type="cellIs" dxfId="376" priority="1776" operator="equal">
      <formula>"Rara vez"</formula>
    </cfRule>
  </conditionalFormatting>
  <conditionalFormatting sqref="AJ81">
    <cfRule type="cellIs" dxfId="375" priority="1777" operator="equal">
      <formula>"Extremo"</formula>
    </cfRule>
  </conditionalFormatting>
  <conditionalFormatting sqref="AJ81">
    <cfRule type="cellIs" dxfId="374" priority="1778" operator="equal">
      <formula>"Alto"</formula>
    </cfRule>
  </conditionalFormatting>
  <conditionalFormatting sqref="AJ81">
    <cfRule type="cellIs" dxfId="373" priority="1779" operator="equal">
      <formula>"Moderado"</formula>
    </cfRule>
  </conditionalFormatting>
  <conditionalFormatting sqref="AJ81">
    <cfRule type="cellIs" dxfId="372" priority="1780" operator="equal">
      <formula>"Bajo"</formula>
    </cfRule>
  </conditionalFormatting>
  <conditionalFormatting sqref="BH81">
    <cfRule type="cellIs" dxfId="371" priority="1781" operator="equal">
      <formula>"Muy Alta"</formula>
    </cfRule>
  </conditionalFormatting>
  <conditionalFormatting sqref="BH81">
    <cfRule type="cellIs" dxfId="370" priority="1782" operator="equal">
      <formula>"Alta"</formula>
    </cfRule>
  </conditionalFormatting>
  <conditionalFormatting sqref="BH81">
    <cfRule type="cellIs" dxfId="369" priority="1783" operator="equal">
      <formula>"Media"</formula>
    </cfRule>
  </conditionalFormatting>
  <conditionalFormatting sqref="BH81">
    <cfRule type="cellIs" dxfId="368" priority="1784" operator="equal">
      <formula>"Baja"</formula>
    </cfRule>
  </conditionalFormatting>
  <conditionalFormatting sqref="BH81">
    <cfRule type="cellIs" dxfId="367" priority="1785" operator="equal">
      <formula>"Muy Baja"</formula>
    </cfRule>
  </conditionalFormatting>
  <conditionalFormatting sqref="BK81">
    <cfRule type="cellIs" dxfId="366" priority="1786" operator="equal">
      <formula>"Catastrófico"</formula>
    </cfRule>
  </conditionalFormatting>
  <conditionalFormatting sqref="BK81">
    <cfRule type="cellIs" dxfId="365" priority="1787" operator="equal">
      <formula>"Mayor"</formula>
    </cfRule>
  </conditionalFormatting>
  <conditionalFormatting sqref="BK81">
    <cfRule type="cellIs" dxfId="364" priority="1788" operator="equal">
      <formula>"Moderado"</formula>
    </cfRule>
  </conditionalFormatting>
  <conditionalFormatting sqref="BK81">
    <cfRule type="cellIs" dxfId="363" priority="1789" operator="equal">
      <formula>"Menor"</formula>
    </cfRule>
  </conditionalFormatting>
  <conditionalFormatting sqref="BK81">
    <cfRule type="cellIs" dxfId="362" priority="1790" operator="equal">
      <formula>"Leve"</formula>
    </cfRule>
  </conditionalFormatting>
  <conditionalFormatting sqref="AG81:AG85">
    <cfRule type="containsText" dxfId="361" priority="1791" operator="containsText" text="❌">
      <formula>NOT(ISERROR(SEARCH(("❌"),(AG81))))</formula>
    </cfRule>
  </conditionalFormatting>
  <conditionalFormatting sqref="AH81">
    <cfRule type="cellIs" dxfId="360" priority="1792" operator="equal">
      <formula>"Catastrófico"</formula>
    </cfRule>
  </conditionalFormatting>
  <conditionalFormatting sqref="AH81">
    <cfRule type="cellIs" dxfId="359" priority="1793" operator="equal">
      <formula>"Mayor"</formula>
    </cfRule>
  </conditionalFormatting>
  <conditionalFormatting sqref="AH81">
    <cfRule type="cellIs" dxfId="358" priority="1794" operator="equal">
      <formula>"Moderado"</formula>
    </cfRule>
  </conditionalFormatting>
  <conditionalFormatting sqref="AH81">
    <cfRule type="cellIs" dxfId="357" priority="1795" operator="equal">
      <formula>"Menor"</formula>
    </cfRule>
  </conditionalFormatting>
  <conditionalFormatting sqref="AH81">
    <cfRule type="cellIs" dxfId="356" priority="1796" operator="equal">
      <formula>"Leve"</formula>
    </cfRule>
  </conditionalFormatting>
  <conditionalFormatting sqref="K81">
    <cfRule type="cellIs" dxfId="355" priority="1797" operator="equal">
      <formula>"Muy Alta"</formula>
    </cfRule>
  </conditionalFormatting>
  <conditionalFormatting sqref="K81">
    <cfRule type="cellIs" dxfId="354" priority="1798" operator="equal">
      <formula>"Alta"</formula>
    </cfRule>
  </conditionalFormatting>
  <conditionalFormatting sqref="K81">
    <cfRule type="cellIs" dxfId="353" priority="1799" operator="equal">
      <formula>"Media"</formula>
    </cfRule>
  </conditionalFormatting>
  <conditionalFormatting sqref="K81">
    <cfRule type="cellIs" dxfId="352" priority="1800" operator="equal">
      <formula>"Baja"</formula>
    </cfRule>
  </conditionalFormatting>
  <conditionalFormatting sqref="K81">
    <cfRule type="cellIs" dxfId="351" priority="1801" operator="equal">
      <formula>"Muy Baja"</formula>
    </cfRule>
  </conditionalFormatting>
  <conditionalFormatting sqref="BI81">
    <cfRule type="cellIs" dxfId="350" priority="1802" operator="equal">
      <formula>"Catastrófico"</formula>
    </cfRule>
  </conditionalFormatting>
  <conditionalFormatting sqref="BI81">
    <cfRule type="cellIs" dxfId="349" priority="1803" operator="equal">
      <formula>"Mayor"</formula>
    </cfRule>
  </conditionalFormatting>
  <conditionalFormatting sqref="BI81">
    <cfRule type="cellIs" dxfId="348" priority="1804" operator="equal">
      <formula>"Moderado"</formula>
    </cfRule>
  </conditionalFormatting>
  <conditionalFormatting sqref="BI81">
    <cfRule type="cellIs" dxfId="347" priority="1805" operator="equal">
      <formula>"Menor"</formula>
    </cfRule>
  </conditionalFormatting>
  <conditionalFormatting sqref="BI81">
    <cfRule type="cellIs" dxfId="346" priority="1806" operator="equal">
      <formula>"Leve"</formula>
    </cfRule>
  </conditionalFormatting>
  <conditionalFormatting sqref="K81:K85">
    <cfRule type="cellIs" dxfId="345" priority="1807" operator="equal">
      <formula>"Casi Seguro"</formula>
    </cfRule>
  </conditionalFormatting>
  <conditionalFormatting sqref="K81:K85">
    <cfRule type="cellIs" dxfId="344" priority="1808" operator="equal">
      <formula>"Probable"</formula>
    </cfRule>
  </conditionalFormatting>
  <conditionalFormatting sqref="K81:K85">
    <cfRule type="cellIs" dxfId="343" priority="1809" operator="equal">
      <formula>"Posible"</formula>
    </cfRule>
  </conditionalFormatting>
  <conditionalFormatting sqref="K81:K85">
    <cfRule type="cellIs" dxfId="342" priority="1810" operator="equal">
      <formula>"Rara vez"</formula>
    </cfRule>
  </conditionalFormatting>
  <conditionalFormatting sqref="K81:K85">
    <cfRule type="cellIs" dxfId="341" priority="1811" operator="equal">
      <formula>"Improbable"</formula>
    </cfRule>
  </conditionalFormatting>
  <conditionalFormatting sqref="K81:K85">
    <cfRule type="cellIs" dxfId="340" priority="1812" operator="equal">
      <formula>"Rara vez"</formula>
    </cfRule>
  </conditionalFormatting>
  <conditionalFormatting sqref="BI81:BI85">
    <cfRule type="cellIs" dxfId="339" priority="1813" operator="equal">
      <formula>"Casi Seguro"</formula>
    </cfRule>
  </conditionalFormatting>
  <conditionalFormatting sqref="BI81:BI85">
    <cfRule type="cellIs" dxfId="338" priority="1814" operator="equal">
      <formula>"Probable"</formula>
    </cfRule>
  </conditionalFormatting>
  <conditionalFormatting sqref="BI81:BI85">
    <cfRule type="cellIs" dxfId="337" priority="1815" operator="equal">
      <formula>"Posible"</formula>
    </cfRule>
  </conditionalFormatting>
  <conditionalFormatting sqref="BI81:BI85">
    <cfRule type="cellIs" dxfId="336" priority="1816" operator="equal">
      <formula>"Improbable"</formula>
    </cfRule>
  </conditionalFormatting>
  <conditionalFormatting sqref="BI81:BI85">
    <cfRule type="cellIs" dxfId="335" priority="1817" operator="equal">
      <formula>"Rara vez"</formula>
    </cfRule>
  </conditionalFormatting>
  <conditionalFormatting sqref="AJ81:AJ85">
    <cfRule type="cellIs" dxfId="334" priority="1818" operator="equal">
      <formula>"Moderada"</formula>
    </cfRule>
  </conditionalFormatting>
  <conditionalFormatting sqref="AJ81:AJ85">
    <cfRule type="cellIs" dxfId="333" priority="1819" operator="equal">
      <formula>"Alta"</formula>
    </cfRule>
  </conditionalFormatting>
  <conditionalFormatting sqref="AJ81:AJ85">
    <cfRule type="cellIs" dxfId="332" priority="1820" operator="equal">
      <formula>"Extrema"</formula>
    </cfRule>
  </conditionalFormatting>
  <conditionalFormatting sqref="AJ18">
    <cfRule type="cellIs" dxfId="331" priority="1821" operator="equal">
      <formula>"Extremo"</formula>
    </cfRule>
  </conditionalFormatting>
  <conditionalFormatting sqref="AJ18">
    <cfRule type="cellIs" dxfId="330" priority="1822" operator="equal">
      <formula>"Alto"</formula>
    </cfRule>
  </conditionalFormatting>
  <conditionalFormatting sqref="AJ18">
    <cfRule type="cellIs" dxfId="329" priority="1823" operator="equal">
      <formula>"Moderado"</formula>
    </cfRule>
  </conditionalFormatting>
  <conditionalFormatting sqref="AJ18">
    <cfRule type="cellIs" dxfId="328" priority="1824" operator="equal">
      <formula>"Bajo"</formula>
    </cfRule>
  </conditionalFormatting>
  <conditionalFormatting sqref="BH18">
    <cfRule type="cellIs" dxfId="327" priority="1825" operator="equal">
      <formula>"Muy Alta"</formula>
    </cfRule>
  </conditionalFormatting>
  <conditionalFormatting sqref="BH18">
    <cfRule type="cellIs" dxfId="326" priority="1826" operator="equal">
      <formula>"Alta"</formula>
    </cfRule>
  </conditionalFormatting>
  <conditionalFormatting sqref="BH18">
    <cfRule type="cellIs" dxfId="325" priority="1827" operator="equal">
      <formula>"Media"</formula>
    </cfRule>
  </conditionalFormatting>
  <conditionalFormatting sqref="BH18">
    <cfRule type="cellIs" dxfId="324" priority="1828" operator="equal">
      <formula>"Baja"</formula>
    </cfRule>
  </conditionalFormatting>
  <conditionalFormatting sqref="BH18">
    <cfRule type="cellIs" dxfId="323" priority="1829" operator="equal">
      <formula>"Muy Baja"</formula>
    </cfRule>
  </conditionalFormatting>
  <conditionalFormatting sqref="BK18">
    <cfRule type="cellIs" dxfId="322" priority="1830" operator="equal">
      <formula>"Catastrófico"</formula>
    </cfRule>
  </conditionalFormatting>
  <conditionalFormatting sqref="BK18">
    <cfRule type="cellIs" dxfId="321" priority="1831" operator="equal">
      <formula>"Mayor"</formula>
    </cfRule>
  </conditionalFormatting>
  <conditionalFormatting sqref="BK18">
    <cfRule type="cellIs" dxfId="320" priority="1832" operator="equal">
      <formula>"Moderado"</formula>
    </cfRule>
  </conditionalFormatting>
  <conditionalFormatting sqref="BK18">
    <cfRule type="cellIs" dxfId="319" priority="1833" operator="equal">
      <formula>"Menor"</formula>
    </cfRule>
  </conditionalFormatting>
  <conditionalFormatting sqref="BK18">
    <cfRule type="cellIs" dxfId="318" priority="1834" operator="equal">
      <formula>"Leve"</formula>
    </cfRule>
  </conditionalFormatting>
  <conditionalFormatting sqref="BM18">
    <cfRule type="cellIs" dxfId="317" priority="1835" operator="equal">
      <formula>"Extremo"</formula>
    </cfRule>
  </conditionalFormatting>
  <conditionalFormatting sqref="BM18">
    <cfRule type="cellIs" dxfId="316" priority="1836" operator="equal">
      <formula>"Alto"</formula>
    </cfRule>
  </conditionalFormatting>
  <conditionalFormatting sqref="BM18">
    <cfRule type="cellIs" dxfId="315" priority="1837" operator="equal">
      <formula>"Moderado"</formula>
    </cfRule>
  </conditionalFormatting>
  <conditionalFormatting sqref="BM18">
    <cfRule type="cellIs" dxfId="314" priority="1838" operator="equal">
      <formula>"Bajo"</formula>
    </cfRule>
  </conditionalFormatting>
  <conditionalFormatting sqref="AG18:AG21">
    <cfRule type="containsText" dxfId="313" priority="1839" operator="containsText" text="❌">
      <formula>NOT(ISERROR(SEARCH(("❌"),(AG18))))</formula>
    </cfRule>
  </conditionalFormatting>
  <conditionalFormatting sqref="K18">
    <cfRule type="cellIs" dxfId="312" priority="1840" operator="equal">
      <formula>"Muy Alta"</formula>
    </cfRule>
  </conditionalFormatting>
  <conditionalFormatting sqref="K18">
    <cfRule type="cellIs" dxfId="311" priority="1841" operator="equal">
      <formula>"Alta"</formula>
    </cfRule>
  </conditionalFormatting>
  <conditionalFormatting sqref="K18">
    <cfRule type="cellIs" dxfId="310" priority="1842" operator="equal">
      <formula>"Media"</formula>
    </cfRule>
  </conditionalFormatting>
  <conditionalFormatting sqref="K18">
    <cfRule type="cellIs" dxfId="309" priority="1843" operator="equal">
      <formula>"Baja"</formula>
    </cfRule>
  </conditionalFormatting>
  <conditionalFormatting sqref="K18">
    <cfRule type="cellIs" dxfId="308" priority="1844" operator="equal">
      <formula>"Muy Baja"</formula>
    </cfRule>
  </conditionalFormatting>
  <conditionalFormatting sqref="AH18">
    <cfRule type="cellIs" dxfId="307" priority="1845" operator="equal">
      <formula>"Catastrófico"</formula>
    </cfRule>
  </conditionalFormatting>
  <conditionalFormatting sqref="AH18">
    <cfRule type="cellIs" dxfId="306" priority="1846" operator="equal">
      <formula>"Mayor"</formula>
    </cfRule>
  </conditionalFormatting>
  <conditionalFormatting sqref="AH18">
    <cfRule type="cellIs" dxfId="305" priority="1847" operator="equal">
      <formula>"Moderado"</formula>
    </cfRule>
  </conditionalFormatting>
  <conditionalFormatting sqref="AH18">
    <cfRule type="cellIs" dxfId="304" priority="1848" operator="equal">
      <formula>"Menor"</formula>
    </cfRule>
  </conditionalFormatting>
  <conditionalFormatting sqref="AH18">
    <cfRule type="cellIs" dxfId="303" priority="1849" operator="equal">
      <formula>"Leve"</formula>
    </cfRule>
  </conditionalFormatting>
  <conditionalFormatting sqref="BM18:BM21">
    <cfRule type="cellIs" dxfId="302" priority="1850" operator="equal">
      <formula>"Extremo"</formula>
    </cfRule>
  </conditionalFormatting>
  <conditionalFormatting sqref="BM18:BM21">
    <cfRule type="cellIs" dxfId="301" priority="1851" operator="equal">
      <formula>"Extremo"</formula>
    </cfRule>
  </conditionalFormatting>
  <conditionalFormatting sqref="BM18:BM21">
    <cfRule type="cellIs" dxfId="300" priority="1852" operator="equal">
      <formula>"Alta"</formula>
    </cfRule>
  </conditionalFormatting>
  <conditionalFormatting sqref="K18:K21">
    <cfRule type="cellIs" dxfId="299" priority="1853" operator="equal">
      <formula>"Casi Seguro"</formula>
    </cfRule>
  </conditionalFormatting>
  <conditionalFormatting sqref="K18:K21">
    <cfRule type="cellIs" dxfId="298" priority="1854" operator="equal">
      <formula>"Probable"</formula>
    </cfRule>
  </conditionalFormatting>
  <conditionalFormatting sqref="K18:K21">
    <cfRule type="cellIs" dxfId="297" priority="1855" operator="equal">
      <formula>"Posible"</formula>
    </cfRule>
  </conditionalFormatting>
  <conditionalFormatting sqref="K18:K21">
    <cfRule type="cellIs" dxfId="296" priority="1856" operator="equal">
      <formula>"Rara vez"</formula>
    </cfRule>
  </conditionalFormatting>
  <conditionalFormatting sqref="K18:K21">
    <cfRule type="cellIs" dxfId="295" priority="1857" operator="equal">
      <formula>"Improbable"</formula>
    </cfRule>
  </conditionalFormatting>
  <conditionalFormatting sqref="K18:K21">
    <cfRule type="cellIs" dxfId="294" priority="1858" operator="equal">
      <formula>"Rara vez"</formula>
    </cfRule>
  </conditionalFormatting>
  <conditionalFormatting sqref="AJ18:AJ21">
    <cfRule type="cellIs" dxfId="293" priority="1859" operator="equal">
      <formula>"Moderada"</formula>
    </cfRule>
  </conditionalFormatting>
  <conditionalFormatting sqref="AJ18:AJ21">
    <cfRule type="cellIs" dxfId="292" priority="1860" operator="equal">
      <formula>"Alta"</formula>
    </cfRule>
  </conditionalFormatting>
  <conditionalFormatting sqref="AJ18:AJ21">
    <cfRule type="cellIs" dxfId="291" priority="1861" operator="equal">
      <formula>"Extrema"</formula>
    </cfRule>
  </conditionalFormatting>
  <conditionalFormatting sqref="AJ25">
    <cfRule type="cellIs" dxfId="290" priority="1862" operator="equal">
      <formula>"Extremo"</formula>
    </cfRule>
  </conditionalFormatting>
  <conditionalFormatting sqref="AJ25">
    <cfRule type="cellIs" dxfId="289" priority="1863" operator="equal">
      <formula>"Alto"</formula>
    </cfRule>
  </conditionalFormatting>
  <conditionalFormatting sqref="AJ25">
    <cfRule type="cellIs" dxfId="288" priority="1864" operator="equal">
      <formula>"Moderado"</formula>
    </cfRule>
  </conditionalFormatting>
  <conditionalFormatting sqref="AJ25">
    <cfRule type="cellIs" dxfId="287" priority="1865" operator="equal">
      <formula>"Bajo"</formula>
    </cfRule>
  </conditionalFormatting>
  <conditionalFormatting sqref="BH25">
    <cfRule type="cellIs" dxfId="286" priority="1866" operator="equal">
      <formula>"Muy Alta"</formula>
    </cfRule>
  </conditionalFormatting>
  <conditionalFormatting sqref="BH25">
    <cfRule type="cellIs" dxfId="285" priority="1867" operator="equal">
      <formula>"Alta"</formula>
    </cfRule>
  </conditionalFormatting>
  <conditionalFormatting sqref="BH25">
    <cfRule type="cellIs" dxfId="284" priority="1868" operator="equal">
      <formula>"Media"</formula>
    </cfRule>
  </conditionalFormatting>
  <conditionalFormatting sqref="BH25">
    <cfRule type="cellIs" dxfId="283" priority="1869" operator="equal">
      <formula>"Baja"</formula>
    </cfRule>
  </conditionalFormatting>
  <conditionalFormatting sqref="BH25">
    <cfRule type="cellIs" dxfId="282" priority="1870" operator="equal">
      <formula>"Muy Baja"</formula>
    </cfRule>
  </conditionalFormatting>
  <conditionalFormatting sqref="BK25">
    <cfRule type="cellIs" dxfId="281" priority="1871" operator="equal">
      <formula>"Catastrófico"</formula>
    </cfRule>
  </conditionalFormatting>
  <conditionalFormatting sqref="BK25">
    <cfRule type="cellIs" dxfId="280" priority="1872" operator="equal">
      <formula>"Mayor"</formula>
    </cfRule>
  </conditionalFormatting>
  <conditionalFormatting sqref="BK25">
    <cfRule type="cellIs" dxfId="279" priority="1873" operator="equal">
      <formula>"Moderado"</formula>
    </cfRule>
  </conditionalFormatting>
  <conditionalFormatting sqref="BK25">
    <cfRule type="cellIs" dxfId="278" priority="1874" operator="equal">
      <formula>"Menor"</formula>
    </cfRule>
  </conditionalFormatting>
  <conditionalFormatting sqref="BK25">
    <cfRule type="cellIs" dxfId="277" priority="1875" operator="equal">
      <formula>"Leve"</formula>
    </cfRule>
  </conditionalFormatting>
  <conditionalFormatting sqref="BM25">
    <cfRule type="cellIs" dxfId="276" priority="1876" operator="equal">
      <formula>"Extremo"</formula>
    </cfRule>
  </conditionalFormatting>
  <conditionalFormatting sqref="BM25">
    <cfRule type="cellIs" dxfId="275" priority="1877" operator="equal">
      <formula>"Alto"</formula>
    </cfRule>
  </conditionalFormatting>
  <conditionalFormatting sqref="BM25">
    <cfRule type="cellIs" dxfId="274" priority="1878" operator="equal">
      <formula>"Moderado"</formula>
    </cfRule>
  </conditionalFormatting>
  <conditionalFormatting sqref="BM25">
    <cfRule type="cellIs" dxfId="273" priority="1879" operator="equal">
      <formula>"Bajo"</formula>
    </cfRule>
  </conditionalFormatting>
  <conditionalFormatting sqref="AG25:AG30">
    <cfRule type="containsText" dxfId="272" priority="1880" operator="containsText" text="❌">
      <formula>NOT(ISERROR(SEARCH(("❌"),(AG25))))</formula>
    </cfRule>
  </conditionalFormatting>
  <conditionalFormatting sqref="AH25">
    <cfRule type="cellIs" dxfId="271" priority="1881" operator="equal">
      <formula>"Catastrófico"</formula>
    </cfRule>
  </conditionalFormatting>
  <conditionalFormatting sqref="AH25">
    <cfRule type="cellIs" dxfId="270" priority="1882" operator="equal">
      <formula>"Mayor"</formula>
    </cfRule>
  </conditionalFormatting>
  <conditionalFormatting sqref="AH25">
    <cfRule type="cellIs" dxfId="269" priority="1883" operator="equal">
      <formula>"Moderado"</formula>
    </cfRule>
  </conditionalFormatting>
  <conditionalFormatting sqref="AH25">
    <cfRule type="cellIs" dxfId="268" priority="1884" operator="equal">
      <formula>"Menor"</formula>
    </cfRule>
  </conditionalFormatting>
  <conditionalFormatting sqref="AH25">
    <cfRule type="cellIs" dxfId="267" priority="1885" operator="equal">
      <formula>"Leve"</formula>
    </cfRule>
  </conditionalFormatting>
  <conditionalFormatting sqref="K25">
    <cfRule type="cellIs" dxfId="266" priority="1886" operator="equal">
      <formula>"Muy Alta"</formula>
    </cfRule>
  </conditionalFormatting>
  <conditionalFormatting sqref="K25">
    <cfRule type="cellIs" dxfId="265" priority="1887" operator="equal">
      <formula>"Alta"</formula>
    </cfRule>
  </conditionalFormatting>
  <conditionalFormatting sqref="K25">
    <cfRule type="cellIs" dxfId="264" priority="1888" operator="equal">
      <formula>"Media"</formula>
    </cfRule>
  </conditionalFormatting>
  <conditionalFormatting sqref="K25">
    <cfRule type="cellIs" dxfId="263" priority="1889" operator="equal">
      <formula>"Baja"</formula>
    </cfRule>
  </conditionalFormatting>
  <conditionalFormatting sqref="K25">
    <cfRule type="cellIs" dxfId="262" priority="1890" operator="equal">
      <formula>"Muy Baja"</formula>
    </cfRule>
  </conditionalFormatting>
  <conditionalFormatting sqref="BI25">
    <cfRule type="cellIs" dxfId="261" priority="1891" operator="equal">
      <formula>"Catastrófico"</formula>
    </cfRule>
  </conditionalFormatting>
  <conditionalFormatting sqref="BI25">
    <cfRule type="cellIs" dxfId="260" priority="1892" operator="equal">
      <formula>"Mayor"</formula>
    </cfRule>
  </conditionalFormatting>
  <conditionalFormatting sqref="BI25">
    <cfRule type="cellIs" dxfId="259" priority="1893" operator="equal">
      <formula>"Moderado"</formula>
    </cfRule>
  </conditionalFormatting>
  <conditionalFormatting sqref="BI25">
    <cfRule type="cellIs" dxfId="258" priority="1894" operator="equal">
      <formula>"Menor"</formula>
    </cfRule>
  </conditionalFormatting>
  <conditionalFormatting sqref="BI25">
    <cfRule type="cellIs" dxfId="257" priority="1895" operator="equal">
      <formula>"Leve"</formula>
    </cfRule>
  </conditionalFormatting>
  <conditionalFormatting sqref="BM25:BM30">
    <cfRule type="cellIs" dxfId="256" priority="1896" operator="equal">
      <formula>"Extremo"</formula>
    </cfRule>
  </conditionalFormatting>
  <conditionalFormatting sqref="BM25:BM30">
    <cfRule type="cellIs" dxfId="255" priority="1897" operator="equal">
      <formula>"Extremo"</formula>
    </cfRule>
  </conditionalFormatting>
  <conditionalFormatting sqref="BM25:BM30">
    <cfRule type="cellIs" dxfId="254" priority="1898" operator="equal">
      <formula>"Alta"</formula>
    </cfRule>
  </conditionalFormatting>
  <conditionalFormatting sqref="K25:K30 BI25:BI30">
    <cfRule type="cellIs" dxfId="253" priority="1899" operator="equal">
      <formula>"Casi Seguro"</formula>
    </cfRule>
  </conditionalFormatting>
  <conditionalFormatting sqref="K25:K30">
    <cfRule type="cellIs" dxfId="252" priority="1900" operator="equal">
      <formula>"Probable"</formula>
    </cfRule>
  </conditionalFormatting>
  <conditionalFormatting sqref="K25:K30 BI25:BI30">
    <cfRule type="cellIs" dxfId="251" priority="1901" operator="equal">
      <formula>"Posible"</formula>
    </cfRule>
  </conditionalFormatting>
  <conditionalFormatting sqref="K25:K30">
    <cfRule type="cellIs" dxfId="250" priority="1902" operator="equal">
      <formula>"Rara vez"</formula>
    </cfRule>
  </conditionalFormatting>
  <conditionalFormatting sqref="K25:K30">
    <cfRule type="cellIs" dxfId="249" priority="1903" operator="equal">
      <formula>"Improbable"</formula>
    </cfRule>
  </conditionalFormatting>
  <conditionalFormatting sqref="K25:K30">
    <cfRule type="cellIs" dxfId="248" priority="1904" operator="equal">
      <formula>"Rara vez"</formula>
    </cfRule>
  </conditionalFormatting>
  <conditionalFormatting sqref="BI25:BI30">
    <cfRule type="cellIs" dxfId="247" priority="1905" operator="equal">
      <formula>"Probable"</formula>
    </cfRule>
  </conditionalFormatting>
  <conditionalFormatting sqref="BI25:BI30">
    <cfRule type="cellIs" dxfId="246" priority="1906" operator="equal">
      <formula>"Improbable"</formula>
    </cfRule>
  </conditionalFormatting>
  <conditionalFormatting sqref="BI25:BI30">
    <cfRule type="cellIs" dxfId="245" priority="1907" operator="equal">
      <formula>"Rara vez"</formula>
    </cfRule>
  </conditionalFormatting>
  <conditionalFormatting sqref="AJ25:AJ30">
    <cfRule type="cellIs" dxfId="244" priority="1908" operator="equal">
      <formula>"Moderada"</formula>
    </cfRule>
  </conditionalFormatting>
  <conditionalFormatting sqref="AJ25:AJ30">
    <cfRule type="cellIs" dxfId="243" priority="1909" operator="equal">
      <formula>"Alta"</formula>
    </cfRule>
  </conditionalFormatting>
  <conditionalFormatting sqref="AJ25:AJ30">
    <cfRule type="cellIs" dxfId="242" priority="1910" operator="equal">
      <formula>"Extrema"</formula>
    </cfRule>
  </conditionalFormatting>
  <conditionalFormatting sqref="BI25">
    <cfRule type="cellIs" dxfId="241" priority="1911" operator="equal">
      <formula>"Catastrófico"</formula>
    </cfRule>
  </conditionalFormatting>
  <conditionalFormatting sqref="BI25">
    <cfRule type="cellIs" dxfId="240" priority="1912" operator="equal">
      <formula>"Mayor"</formula>
    </cfRule>
  </conditionalFormatting>
  <conditionalFormatting sqref="BI25">
    <cfRule type="cellIs" dxfId="239" priority="1913" operator="equal">
      <formula>"Moderado"</formula>
    </cfRule>
  </conditionalFormatting>
  <conditionalFormatting sqref="BI25">
    <cfRule type="cellIs" dxfId="238" priority="1914" operator="equal">
      <formula>"Menor"</formula>
    </cfRule>
  </conditionalFormatting>
  <conditionalFormatting sqref="BI25">
    <cfRule type="cellIs" dxfId="237" priority="1915" operator="equal">
      <formula>"Leve"</formula>
    </cfRule>
  </conditionalFormatting>
  <conditionalFormatting sqref="BI25">
    <cfRule type="cellIs" dxfId="236" priority="1916" operator="equal">
      <formula>"Casi Seguro"</formula>
    </cfRule>
  </conditionalFormatting>
  <conditionalFormatting sqref="BI25">
    <cfRule type="cellIs" dxfId="235" priority="1917" operator="equal">
      <formula>"Probable"</formula>
    </cfRule>
  </conditionalFormatting>
  <conditionalFormatting sqref="BI25">
    <cfRule type="cellIs" dxfId="234" priority="1918" operator="equal">
      <formula>"Posible"</formula>
    </cfRule>
  </conditionalFormatting>
  <conditionalFormatting sqref="BI25">
    <cfRule type="cellIs" dxfId="233" priority="1919" operator="equal">
      <formula>"Improbable"</formula>
    </cfRule>
  </conditionalFormatting>
  <conditionalFormatting sqref="BI25">
    <cfRule type="cellIs" dxfId="232" priority="1920" operator="equal">
      <formula>"Rara vez"</formula>
    </cfRule>
  </conditionalFormatting>
  <conditionalFormatting sqref="AJ35">
    <cfRule type="cellIs" dxfId="231" priority="1921" operator="equal">
      <formula>"Extremo"</formula>
    </cfRule>
  </conditionalFormatting>
  <conditionalFormatting sqref="AJ35">
    <cfRule type="cellIs" dxfId="230" priority="1922" operator="equal">
      <formula>"Alto"</formula>
    </cfRule>
  </conditionalFormatting>
  <conditionalFormatting sqref="AJ35">
    <cfRule type="cellIs" dxfId="229" priority="1923" operator="equal">
      <formula>"Moderado"</formula>
    </cfRule>
  </conditionalFormatting>
  <conditionalFormatting sqref="AJ35">
    <cfRule type="cellIs" dxfId="228" priority="1924" operator="equal">
      <formula>"Bajo"</formula>
    </cfRule>
  </conditionalFormatting>
  <conditionalFormatting sqref="BH35 BJ35">
    <cfRule type="cellIs" dxfId="227" priority="1925" operator="equal">
      <formula>"Muy Alta"</formula>
    </cfRule>
  </conditionalFormatting>
  <conditionalFormatting sqref="BH35 BJ35">
    <cfRule type="cellIs" dxfId="226" priority="1926" operator="equal">
      <formula>"Alta"</formula>
    </cfRule>
  </conditionalFormatting>
  <conditionalFormatting sqref="BH35 BJ35">
    <cfRule type="cellIs" dxfId="225" priority="1927" operator="equal">
      <formula>"Media"</formula>
    </cfRule>
  </conditionalFormatting>
  <conditionalFormatting sqref="BH35 BJ35">
    <cfRule type="cellIs" dxfId="224" priority="1928" operator="equal">
      <formula>"Baja"</formula>
    </cfRule>
  </conditionalFormatting>
  <conditionalFormatting sqref="BH35 BJ35">
    <cfRule type="cellIs" dxfId="223" priority="1929" operator="equal">
      <formula>"Muy Baja"</formula>
    </cfRule>
  </conditionalFormatting>
  <conditionalFormatting sqref="BK35 BM35">
    <cfRule type="cellIs" dxfId="222" priority="1930" operator="equal">
      <formula>"Catastrófico"</formula>
    </cfRule>
  </conditionalFormatting>
  <conditionalFormatting sqref="BK35 BM35">
    <cfRule type="cellIs" dxfId="221" priority="1931" operator="equal">
      <formula>"Mayor"</formula>
    </cfRule>
  </conditionalFormatting>
  <conditionalFormatting sqref="BK35 BM35">
    <cfRule type="cellIs" dxfId="220" priority="1932" operator="equal">
      <formula>"Moderado"</formula>
    </cfRule>
  </conditionalFormatting>
  <conditionalFormatting sqref="BK35 BM35">
    <cfRule type="cellIs" dxfId="219" priority="1933" operator="equal">
      <formula>"Menor"</formula>
    </cfRule>
  </conditionalFormatting>
  <conditionalFormatting sqref="BK35 BM35">
    <cfRule type="cellIs" dxfId="218" priority="1934" operator="equal">
      <formula>"Leve"</formula>
    </cfRule>
  </conditionalFormatting>
  <conditionalFormatting sqref="BM35">
    <cfRule type="cellIs" dxfId="217" priority="1935" operator="equal">
      <formula>"Extremo"</formula>
    </cfRule>
  </conditionalFormatting>
  <conditionalFormatting sqref="BM35">
    <cfRule type="cellIs" dxfId="216" priority="1936" operator="equal">
      <formula>"Alto"</formula>
    </cfRule>
  </conditionalFormatting>
  <conditionalFormatting sqref="BM35">
    <cfRule type="cellIs" dxfId="215" priority="1937" operator="equal">
      <formula>"Moderado"</formula>
    </cfRule>
  </conditionalFormatting>
  <conditionalFormatting sqref="BM35">
    <cfRule type="cellIs" dxfId="214" priority="1938" operator="equal">
      <formula>"Bajo"</formula>
    </cfRule>
  </conditionalFormatting>
  <conditionalFormatting sqref="AG35:AG39 AI35:AI39">
    <cfRule type="containsText" dxfId="213" priority="1939" operator="containsText" text="❌">
      <formula>NOT(ISERROR(SEARCH(("❌"),(AG35))))</formula>
    </cfRule>
  </conditionalFormatting>
  <conditionalFormatting sqref="AH35 AJ35">
    <cfRule type="cellIs" dxfId="212" priority="1940" operator="equal">
      <formula>"Catastrófico"</formula>
    </cfRule>
  </conditionalFormatting>
  <conditionalFormatting sqref="AH35 AJ35">
    <cfRule type="cellIs" dxfId="211" priority="1941" operator="equal">
      <formula>"Mayor"</formula>
    </cfRule>
  </conditionalFormatting>
  <conditionalFormatting sqref="AH35 AJ35">
    <cfRule type="cellIs" dxfId="210" priority="1942" operator="equal">
      <formula>"Moderado"</formula>
    </cfRule>
  </conditionalFormatting>
  <conditionalFormatting sqref="AH35 AJ35">
    <cfRule type="cellIs" dxfId="209" priority="1943" operator="equal">
      <formula>"Menor"</formula>
    </cfRule>
  </conditionalFormatting>
  <conditionalFormatting sqref="AH35 AJ35">
    <cfRule type="cellIs" dxfId="208" priority="1944" operator="equal">
      <formula>"Leve"</formula>
    </cfRule>
  </conditionalFormatting>
  <conditionalFormatting sqref="K35">
    <cfRule type="cellIs" dxfId="207" priority="1945" operator="equal">
      <formula>"Muy Alta"</formula>
    </cfRule>
  </conditionalFormatting>
  <conditionalFormatting sqref="K35">
    <cfRule type="cellIs" dxfId="206" priority="1946" operator="equal">
      <formula>"Alta"</formula>
    </cfRule>
  </conditionalFormatting>
  <conditionalFormatting sqref="K35">
    <cfRule type="cellIs" dxfId="205" priority="1947" operator="equal">
      <formula>"Media"</formula>
    </cfRule>
  </conditionalFormatting>
  <conditionalFormatting sqref="K35">
    <cfRule type="cellIs" dxfId="204" priority="1948" operator="equal">
      <formula>"Baja"</formula>
    </cfRule>
  </conditionalFormatting>
  <conditionalFormatting sqref="K35">
    <cfRule type="cellIs" dxfId="203" priority="1949" operator="equal">
      <formula>"Muy Baja"</formula>
    </cfRule>
  </conditionalFormatting>
  <conditionalFormatting sqref="BI35 BK35">
    <cfRule type="cellIs" dxfId="202" priority="1950" operator="equal">
      <formula>"Catastrófico"</formula>
    </cfRule>
  </conditionalFormatting>
  <conditionalFormatting sqref="BI35 BK35">
    <cfRule type="cellIs" dxfId="201" priority="1951" operator="equal">
      <formula>"Mayor"</formula>
    </cfRule>
  </conditionalFormatting>
  <conditionalFormatting sqref="BI35 BK35">
    <cfRule type="cellIs" dxfId="200" priority="1952" operator="equal">
      <formula>"Moderado"</formula>
    </cfRule>
  </conditionalFormatting>
  <conditionalFormatting sqref="BI35 BK35">
    <cfRule type="cellIs" dxfId="199" priority="1953" operator="equal">
      <formula>"Menor"</formula>
    </cfRule>
  </conditionalFormatting>
  <conditionalFormatting sqref="BI35 BK35">
    <cfRule type="cellIs" dxfId="198" priority="1954" operator="equal">
      <formula>"Leve"</formula>
    </cfRule>
  </conditionalFormatting>
  <conditionalFormatting sqref="BM35:BM39">
    <cfRule type="cellIs" dxfId="197" priority="1955" operator="equal">
      <formula>"Extremo"</formula>
    </cfRule>
  </conditionalFormatting>
  <conditionalFormatting sqref="BM35:BM39">
    <cfRule type="cellIs" dxfId="196" priority="1956" operator="equal">
      <formula>"Extremo"</formula>
    </cfRule>
  </conditionalFormatting>
  <conditionalFormatting sqref="BM35:BM39">
    <cfRule type="cellIs" dxfId="195" priority="1957" operator="equal">
      <formula>"Alta"</formula>
    </cfRule>
  </conditionalFormatting>
  <conditionalFormatting sqref="K35:K39 BI35:BI39">
    <cfRule type="cellIs" dxfId="194" priority="1958" operator="equal">
      <formula>"Casi Seguro"</formula>
    </cfRule>
  </conditionalFormatting>
  <conditionalFormatting sqref="K35:K39">
    <cfRule type="cellIs" dxfId="193" priority="1959" operator="equal">
      <formula>"Probable"</formula>
    </cfRule>
  </conditionalFormatting>
  <conditionalFormatting sqref="K35:K39 BI35:BI39">
    <cfRule type="cellIs" dxfId="192" priority="1960" operator="equal">
      <formula>"Posible"</formula>
    </cfRule>
  </conditionalFormatting>
  <conditionalFormatting sqref="K35:K39">
    <cfRule type="cellIs" dxfId="191" priority="1961" operator="equal">
      <formula>"Rara vez"</formula>
    </cfRule>
  </conditionalFormatting>
  <conditionalFormatting sqref="K35:K39">
    <cfRule type="cellIs" dxfId="190" priority="1962" operator="equal">
      <formula>"Improbable"</formula>
    </cfRule>
  </conditionalFormatting>
  <conditionalFormatting sqref="K35:K39">
    <cfRule type="cellIs" dxfId="189" priority="1963" operator="equal">
      <formula>"Rara vez"</formula>
    </cfRule>
  </conditionalFormatting>
  <conditionalFormatting sqref="BK35:BK39">
    <cfRule type="cellIs" dxfId="188" priority="1964" operator="equal">
      <formula>"Casi Seguro"</formula>
    </cfRule>
  </conditionalFormatting>
  <conditionalFormatting sqref="BI35:BI39 BK35:BK39">
    <cfRule type="cellIs" dxfId="187" priority="1965" operator="equal">
      <formula>"Probable"</formula>
    </cfRule>
  </conditionalFormatting>
  <conditionalFormatting sqref="BK35:BK39">
    <cfRule type="cellIs" dxfId="186" priority="1966" operator="equal">
      <formula>"Posible"</formula>
    </cfRule>
  </conditionalFormatting>
  <conditionalFormatting sqref="BI35:BI39 BK35:BK39">
    <cfRule type="cellIs" dxfId="185" priority="1967" operator="equal">
      <formula>"Improbable"</formula>
    </cfRule>
  </conditionalFormatting>
  <conditionalFormatting sqref="BI35:BI39 BK35:BK39">
    <cfRule type="cellIs" dxfId="184" priority="1968" operator="equal">
      <formula>"Rara vez"</formula>
    </cfRule>
  </conditionalFormatting>
  <conditionalFormatting sqref="AJ35">
    <cfRule type="cellIs" dxfId="183" priority="1969" operator="equal">
      <formula>"Moderada"</formula>
    </cfRule>
  </conditionalFormatting>
  <conditionalFormatting sqref="AJ35">
    <cfRule type="cellIs" dxfId="182" priority="1970" operator="equal">
      <formula>"Alta"</formula>
    </cfRule>
  </conditionalFormatting>
  <conditionalFormatting sqref="AJ35">
    <cfRule type="cellIs" dxfId="181" priority="1971" operator="equal">
      <formula>"Extrema"</formula>
    </cfRule>
  </conditionalFormatting>
  <conditionalFormatting sqref="BI35 BK35">
    <cfRule type="cellIs" dxfId="180" priority="1972" operator="equal">
      <formula>"Catastrófico"</formula>
    </cfRule>
  </conditionalFormatting>
  <conditionalFormatting sqref="BI35 BK35">
    <cfRule type="cellIs" dxfId="179" priority="1973" operator="equal">
      <formula>"Mayor"</formula>
    </cfRule>
  </conditionalFormatting>
  <conditionalFormatting sqref="BI35 BK35">
    <cfRule type="cellIs" dxfId="178" priority="1974" operator="equal">
      <formula>"Moderado"</formula>
    </cfRule>
  </conditionalFormatting>
  <conditionalFormatting sqref="BI35 BK35">
    <cfRule type="cellIs" dxfId="177" priority="1975" operator="equal">
      <formula>"Menor"</formula>
    </cfRule>
  </conditionalFormatting>
  <conditionalFormatting sqref="BI35 BK35">
    <cfRule type="cellIs" dxfId="176" priority="1976" operator="equal">
      <formula>"Leve"</formula>
    </cfRule>
  </conditionalFormatting>
  <conditionalFormatting sqref="BI35 BK35">
    <cfRule type="cellIs" dxfId="175" priority="1977" operator="equal">
      <formula>"Casi Seguro"</formula>
    </cfRule>
  </conditionalFormatting>
  <conditionalFormatting sqref="BI35 BK35">
    <cfRule type="cellIs" dxfId="174" priority="1978" operator="equal">
      <formula>"Probable"</formula>
    </cfRule>
  </conditionalFormatting>
  <conditionalFormatting sqref="BI35 BK35">
    <cfRule type="cellIs" dxfId="173" priority="1979" operator="equal">
      <formula>"Posible"</formula>
    </cfRule>
  </conditionalFormatting>
  <conditionalFormatting sqref="BI35 BK35">
    <cfRule type="cellIs" dxfId="172" priority="1980" operator="equal">
      <formula>"Improbable"</formula>
    </cfRule>
  </conditionalFormatting>
  <conditionalFormatting sqref="BI35 BK35">
    <cfRule type="cellIs" dxfId="171" priority="1981" operator="equal">
      <formula>"Rara vez"</formula>
    </cfRule>
  </conditionalFormatting>
  <conditionalFormatting sqref="BI50 BI53">
    <cfRule type="cellIs" dxfId="170" priority="152" operator="equal">
      <formula>"Catastrófico"</formula>
    </cfRule>
  </conditionalFormatting>
  <conditionalFormatting sqref="BI50 BI53">
    <cfRule type="cellIs" dxfId="169" priority="153" operator="equal">
      <formula>"Mayor"</formula>
    </cfRule>
  </conditionalFormatting>
  <conditionalFormatting sqref="BI50 BI53">
    <cfRule type="cellIs" dxfId="168" priority="154" operator="equal">
      <formula>"Moderado"</formula>
    </cfRule>
  </conditionalFormatting>
  <conditionalFormatting sqref="BI50 BI53">
    <cfRule type="cellIs" dxfId="167" priority="155" operator="equal">
      <formula>"Menor"</formula>
    </cfRule>
  </conditionalFormatting>
  <conditionalFormatting sqref="BI50 BI53">
    <cfRule type="cellIs" dxfId="166" priority="156" operator="equal">
      <formula>"Leve"</formula>
    </cfRule>
  </conditionalFormatting>
  <conditionalFormatting sqref="BI50:BI53">
    <cfRule type="cellIs" dxfId="165" priority="157" operator="equal">
      <formula>"Casi Seguro"</formula>
    </cfRule>
  </conditionalFormatting>
  <conditionalFormatting sqref="BI50:BI53">
    <cfRule type="cellIs" dxfId="164" priority="158" operator="equal">
      <formula>"Probable"</formula>
    </cfRule>
  </conditionalFormatting>
  <conditionalFormatting sqref="BI50:BI53">
    <cfRule type="cellIs" dxfId="163" priority="159" operator="equal">
      <formula>"Posible"</formula>
    </cfRule>
  </conditionalFormatting>
  <conditionalFormatting sqref="BI50:BI53">
    <cfRule type="cellIs" dxfId="162" priority="160" operator="equal">
      <formula>"Improbable"</formula>
    </cfRule>
  </conditionalFormatting>
  <conditionalFormatting sqref="BI50:BI53">
    <cfRule type="cellIs" dxfId="161" priority="161" operator="equal">
      <formula>"Rara vez"</formula>
    </cfRule>
  </conditionalFormatting>
  <conditionalFormatting sqref="BI50 BI53">
    <cfRule type="cellIs" dxfId="160" priority="162" operator="equal">
      <formula>"Catastrófico"</formula>
    </cfRule>
  </conditionalFormatting>
  <conditionalFormatting sqref="BI50 BI53">
    <cfRule type="cellIs" dxfId="159" priority="163" operator="equal">
      <formula>"Mayor"</formula>
    </cfRule>
  </conditionalFormatting>
  <conditionalFormatting sqref="BI50 BI53">
    <cfRule type="cellIs" dxfId="158" priority="164" operator="equal">
      <formula>"Moderado"</formula>
    </cfRule>
  </conditionalFormatting>
  <conditionalFormatting sqref="BI50 BI53">
    <cfRule type="cellIs" dxfId="157" priority="165" operator="equal">
      <formula>"Menor"</formula>
    </cfRule>
  </conditionalFormatting>
  <conditionalFormatting sqref="BI50 BI53">
    <cfRule type="cellIs" dxfId="156" priority="166" operator="equal">
      <formula>"Leve"</formula>
    </cfRule>
  </conditionalFormatting>
  <conditionalFormatting sqref="BI50:BI53">
    <cfRule type="cellIs" dxfId="155" priority="167" operator="equal">
      <formula>"Casi Seguro"</formula>
    </cfRule>
  </conditionalFormatting>
  <conditionalFormatting sqref="BI50:BI53">
    <cfRule type="cellIs" dxfId="154" priority="168" operator="equal">
      <formula>"Probable"</formula>
    </cfRule>
  </conditionalFormatting>
  <conditionalFormatting sqref="BI50:BI53">
    <cfRule type="cellIs" dxfId="153" priority="169" operator="equal">
      <formula>"Posible"</formula>
    </cfRule>
  </conditionalFormatting>
  <conditionalFormatting sqref="BI50:BI53">
    <cfRule type="cellIs" dxfId="152" priority="170" operator="equal">
      <formula>"Improbable"</formula>
    </cfRule>
  </conditionalFormatting>
  <conditionalFormatting sqref="BI50:BI53">
    <cfRule type="cellIs" dxfId="151" priority="171" operator="equal">
      <formula>"Rara vez"</formula>
    </cfRule>
  </conditionalFormatting>
  <conditionalFormatting sqref="K53">
    <cfRule type="cellIs" dxfId="150" priority="141" operator="equal">
      <formula>"Muy Alta"</formula>
    </cfRule>
  </conditionalFormatting>
  <conditionalFormatting sqref="K53">
    <cfRule type="cellIs" dxfId="149" priority="142" operator="equal">
      <formula>"Alta"</formula>
    </cfRule>
  </conditionalFormatting>
  <conditionalFormatting sqref="K53">
    <cfRule type="cellIs" dxfId="148" priority="143" operator="equal">
      <formula>"Media"</formula>
    </cfRule>
  </conditionalFormatting>
  <conditionalFormatting sqref="K53">
    <cfRule type="cellIs" dxfId="147" priority="144" operator="equal">
      <formula>"Baja"</formula>
    </cfRule>
  </conditionalFormatting>
  <conditionalFormatting sqref="K53">
    <cfRule type="cellIs" dxfId="146" priority="145" operator="equal">
      <formula>"Muy Baja"</formula>
    </cfRule>
  </conditionalFormatting>
  <conditionalFormatting sqref="K53:K56">
    <cfRule type="cellIs" dxfId="145" priority="146" operator="equal">
      <formula>"Casi Seguro"</formula>
    </cfRule>
  </conditionalFormatting>
  <conditionalFormatting sqref="K53:K56">
    <cfRule type="cellIs" dxfId="144" priority="147" operator="equal">
      <formula>"Probable"</formula>
    </cfRule>
  </conditionalFormatting>
  <conditionalFormatting sqref="K53:K56">
    <cfRule type="cellIs" dxfId="143" priority="148" operator="equal">
      <formula>"Posible"</formula>
    </cfRule>
  </conditionalFormatting>
  <conditionalFormatting sqref="K53:K56">
    <cfRule type="cellIs" dxfId="142" priority="149" operator="equal">
      <formula>"Rara vez"</formula>
    </cfRule>
  </conditionalFormatting>
  <conditionalFormatting sqref="K53:K56">
    <cfRule type="cellIs" dxfId="141" priority="150" operator="equal">
      <formula>"Improbable"</formula>
    </cfRule>
  </conditionalFormatting>
  <conditionalFormatting sqref="K53:K56">
    <cfRule type="cellIs" dxfId="140" priority="151" operator="equal">
      <formula>"Rara vez"</formula>
    </cfRule>
  </conditionalFormatting>
  <conditionalFormatting sqref="AG57:AG59">
    <cfRule type="containsText" dxfId="139" priority="140" operator="containsText" text="❌">
      <formula>NOT(ISERROR(SEARCH(("❌"),(AG57))))</formula>
    </cfRule>
  </conditionalFormatting>
  <conditionalFormatting sqref="AJ57">
    <cfRule type="cellIs" dxfId="138" priority="128" operator="equal">
      <formula>"Extremo"</formula>
    </cfRule>
  </conditionalFormatting>
  <conditionalFormatting sqref="AJ57">
    <cfRule type="cellIs" dxfId="137" priority="129" operator="equal">
      <formula>"Alto"</formula>
    </cfRule>
  </conditionalFormatting>
  <conditionalFormatting sqref="AJ57">
    <cfRule type="cellIs" dxfId="136" priority="130" operator="equal">
      <formula>"Moderado"</formula>
    </cfRule>
  </conditionalFormatting>
  <conditionalFormatting sqref="AJ57">
    <cfRule type="cellIs" dxfId="135" priority="131" operator="equal">
      <formula>"Bajo"</formula>
    </cfRule>
  </conditionalFormatting>
  <conditionalFormatting sqref="AH57">
    <cfRule type="cellIs" dxfId="134" priority="132" operator="equal">
      <formula>"Catastrófico"</formula>
    </cfRule>
  </conditionalFormatting>
  <conditionalFormatting sqref="AH57">
    <cfRule type="cellIs" dxfId="133" priority="133" operator="equal">
      <formula>"Mayor"</formula>
    </cfRule>
  </conditionalFormatting>
  <conditionalFormatting sqref="AH57">
    <cfRule type="cellIs" dxfId="132" priority="134" operator="equal">
      <formula>"Moderado"</formula>
    </cfRule>
  </conditionalFormatting>
  <conditionalFormatting sqref="AH57">
    <cfRule type="cellIs" dxfId="131" priority="135" operator="equal">
      <formula>"Menor"</formula>
    </cfRule>
  </conditionalFormatting>
  <conditionalFormatting sqref="AH57">
    <cfRule type="cellIs" dxfId="130" priority="136" operator="equal">
      <formula>"Leve"</formula>
    </cfRule>
  </conditionalFormatting>
  <conditionalFormatting sqref="AJ57:AJ59">
    <cfRule type="cellIs" dxfId="129" priority="137" operator="equal">
      <formula>"Moderada"</formula>
    </cfRule>
  </conditionalFormatting>
  <conditionalFormatting sqref="AJ57:AJ59">
    <cfRule type="cellIs" dxfId="128" priority="138" operator="equal">
      <formula>"Alta"</formula>
    </cfRule>
  </conditionalFormatting>
  <conditionalFormatting sqref="AJ57:AJ59">
    <cfRule type="cellIs" dxfId="127" priority="139" operator="equal">
      <formula>"Extrema"</formula>
    </cfRule>
  </conditionalFormatting>
  <conditionalFormatting sqref="BI57">
    <cfRule type="cellIs" dxfId="126" priority="96" operator="equal">
      <formula>"Catastrófico"</formula>
    </cfRule>
  </conditionalFormatting>
  <conditionalFormatting sqref="BI57">
    <cfRule type="cellIs" dxfId="125" priority="97" operator="equal">
      <formula>"Mayor"</formula>
    </cfRule>
  </conditionalFormatting>
  <conditionalFormatting sqref="BI57">
    <cfRule type="cellIs" dxfId="124" priority="98" operator="equal">
      <formula>"Moderado"</formula>
    </cfRule>
  </conditionalFormatting>
  <conditionalFormatting sqref="BI57">
    <cfRule type="cellIs" dxfId="123" priority="99" operator="equal">
      <formula>"Menor"</formula>
    </cfRule>
  </conditionalFormatting>
  <conditionalFormatting sqref="BI57">
    <cfRule type="cellIs" dxfId="122" priority="100" operator="equal">
      <formula>"Leve"</formula>
    </cfRule>
  </conditionalFormatting>
  <conditionalFormatting sqref="BI57:BI59">
    <cfRule type="cellIs" dxfId="121" priority="101" operator="equal">
      <formula>"Casi Seguro"</formula>
    </cfRule>
  </conditionalFormatting>
  <conditionalFormatting sqref="BI57:BI59">
    <cfRule type="cellIs" dxfId="120" priority="102" operator="equal">
      <formula>"Probable"</formula>
    </cfRule>
  </conditionalFormatting>
  <conditionalFormatting sqref="BI57:BI59">
    <cfRule type="cellIs" dxfId="119" priority="103" operator="equal">
      <formula>"Posible"</formula>
    </cfRule>
  </conditionalFormatting>
  <conditionalFormatting sqref="BI57:BI59">
    <cfRule type="cellIs" dxfId="118" priority="104" operator="equal">
      <formula>"Improbable"</formula>
    </cfRule>
  </conditionalFormatting>
  <conditionalFormatting sqref="BI57:BI59">
    <cfRule type="cellIs" dxfId="117" priority="105" operator="equal">
      <formula>"Rara vez"</formula>
    </cfRule>
  </conditionalFormatting>
  <conditionalFormatting sqref="BH57">
    <cfRule type="cellIs" dxfId="116" priority="106" operator="equal">
      <formula>"Muy Alta"</formula>
    </cfRule>
  </conditionalFormatting>
  <conditionalFormatting sqref="BH57">
    <cfRule type="cellIs" dxfId="115" priority="107" operator="equal">
      <formula>"Alta"</formula>
    </cfRule>
  </conditionalFormatting>
  <conditionalFormatting sqref="BH57">
    <cfRule type="cellIs" dxfId="114" priority="108" operator="equal">
      <formula>"Media"</formula>
    </cfRule>
  </conditionalFormatting>
  <conditionalFormatting sqref="BH57">
    <cfRule type="cellIs" dxfId="113" priority="109" operator="equal">
      <formula>"Baja"</formula>
    </cfRule>
  </conditionalFormatting>
  <conditionalFormatting sqref="BH57">
    <cfRule type="cellIs" dxfId="112" priority="110" operator="equal">
      <formula>"Muy Baja"</formula>
    </cfRule>
  </conditionalFormatting>
  <conditionalFormatting sqref="BK57">
    <cfRule type="cellIs" dxfId="111" priority="111" operator="equal">
      <formula>"Catastrófico"</formula>
    </cfRule>
  </conditionalFormatting>
  <conditionalFormatting sqref="BK57">
    <cfRule type="cellIs" dxfId="110" priority="112" operator="equal">
      <formula>"Mayor"</formula>
    </cfRule>
  </conditionalFormatting>
  <conditionalFormatting sqref="BK57">
    <cfRule type="cellIs" dxfId="109" priority="113" operator="equal">
      <formula>"Moderado"</formula>
    </cfRule>
  </conditionalFormatting>
  <conditionalFormatting sqref="BK57">
    <cfRule type="cellIs" dxfId="108" priority="114" operator="equal">
      <formula>"Menor"</formula>
    </cfRule>
  </conditionalFormatting>
  <conditionalFormatting sqref="BK57">
    <cfRule type="cellIs" dxfId="107" priority="115" operator="equal">
      <formula>"Leve"</formula>
    </cfRule>
  </conditionalFormatting>
  <conditionalFormatting sqref="BM57">
    <cfRule type="cellIs" dxfId="106" priority="116" operator="equal">
      <formula>"Extremo"</formula>
    </cfRule>
  </conditionalFormatting>
  <conditionalFormatting sqref="BM57">
    <cfRule type="cellIs" dxfId="105" priority="117" operator="equal">
      <formula>"Alto"</formula>
    </cfRule>
  </conditionalFormatting>
  <conditionalFormatting sqref="BM57">
    <cfRule type="cellIs" dxfId="104" priority="118" operator="equal">
      <formula>"Moderado"</formula>
    </cfRule>
  </conditionalFormatting>
  <conditionalFormatting sqref="BM57">
    <cfRule type="cellIs" dxfId="103" priority="119" operator="equal">
      <formula>"Bajo"</formula>
    </cfRule>
  </conditionalFormatting>
  <conditionalFormatting sqref="BI57">
    <cfRule type="cellIs" dxfId="102" priority="120" operator="equal">
      <formula>"Catastrófico"</formula>
    </cfRule>
  </conditionalFormatting>
  <conditionalFormatting sqref="BI57">
    <cfRule type="cellIs" dxfId="101" priority="121" operator="equal">
      <formula>"Mayor"</formula>
    </cfRule>
  </conditionalFormatting>
  <conditionalFormatting sqref="BI57">
    <cfRule type="cellIs" dxfId="100" priority="122" operator="equal">
      <formula>"Moderado"</formula>
    </cfRule>
  </conditionalFormatting>
  <conditionalFormatting sqref="BI57">
    <cfRule type="cellIs" dxfId="99" priority="123" operator="equal">
      <formula>"Menor"</formula>
    </cfRule>
  </conditionalFormatting>
  <conditionalFormatting sqref="BI57">
    <cfRule type="cellIs" dxfId="98" priority="124" operator="equal">
      <formula>"Leve"</formula>
    </cfRule>
  </conditionalFormatting>
  <conditionalFormatting sqref="BM57:BM59">
    <cfRule type="cellIs" dxfId="97" priority="125" operator="equal">
      <formula>"Extremo"</formula>
    </cfRule>
  </conditionalFormatting>
  <conditionalFormatting sqref="BM57:BM59">
    <cfRule type="cellIs" dxfId="96" priority="126" operator="equal">
      <formula>"Extremo"</formula>
    </cfRule>
  </conditionalFormatting>
  <conditionalFormatting sqref="BM57:BM59">
    <cfRule type="cellIs" dxfId="95" priority="127" operator="equal">
      <formula>"Alta"</formula>
    </cfRule>
  </conditionalFormatting>
  <conditionalFormatting sqref="BM66">
    <cfRule type="cellIs" dxfId="94" priority="61" operator="equal">
      <formula>"Extremo"</formula>
    </cfRule>
  </conditionalFormatting>
  <conditionalFormatting sqref="BM66">
    <cfRule type="cellIs" dxfId="93" priority="62" operator="equal">
      <formula>"Alto"</formula>
    </cfRule>
  </conditionalFormatting>
  <conditionalFormatting sqref="BM66">
    <cfRule type="cellIs" dxfId="92" priority="63" operator="equal">
      <formula>"Moderado"</formula>
    </cfRule>
  </conditionalFormatting>
  <conditionalFormatting sqref="BM66">
    <cfRule type="cellIs" dxfId="91" priority="64" operator="equal">
      <formula>"Bajo"</formula>
    </cfRule>
  </conditionalFormatting>
  <conditionalFormatting sqref="BM66:BM69">
    <cfRule type="cellIs" dxfId="90" priority="60" operator="equal">
      <formula>$BL$66=60%</formula>
    </cfRule>
    <cfRule type="cellIs" dxfId="89" priority="65" operator="equal">
      <formula>"Extremo"</formula>
    </cfRule>
  </conditionalFormatting>
  <conditionalFormatting sqref="BM66:BM69">
    <cfRule type="cellIs" dxfId="88" priority="66" operator="equal">
      <formula>"Extremo"</formula>
    </cfRule>
  </conditionalFormatting>
  <conditionalFormatting sqref="BM66:BM69">
    <cfRule type="cellIs" dxfId="87" priority="67" operator="equal">
      <formula>"Alta"</formula>
    </cfRule>
  </conditionalFormatting>
  <conditionalFormatting sqref="BM66">
    <cfRule type="cellIs" dxfId="86" priority="68" operator="equal">
      <formula>"Extremo"</formula>
    </cfRule>
  </conditionalFormatting>
  <conditionalFormatting sqref="BM66">
    <cfRule type="cellIs" dxfId="85" priority="69" operator="equal">
      <formula>"Alto"</formula>
    </cfRule>
  </conditionalFormatting>
  <conditionalFormatting sqref="BM66">
    <cfRule type="cellIs" dxfId="84" priority="70" operator="equal">
      <formula>"Moderado"</formula>
    </cfRule>
  </conditionalFormatting>
  <conditionalFormatting sqref="BM66">
    <cfRule type="cellIs" dxfId="83" priority="71" operator="equal">
      <formula>"Bajo"</formula>
    </cfRule>
  </conditionalFormatting>
  <conditionalFormatting sqref="BM66:BM69">
    <cfRule type="cellIs" dxfId="82" priority="72" operator="equal">
      <formula>"Extremo"</formula>
    </cfRule>
  </conditionalFormatting>
  <conditionalFormatting sqref="BM66:BM69">
    <cfRule type="cellIs" dxfId="81" priority="73" operator="equal">
      <formula>"Extremo"</formula>
    </cfRule>
  </conditionalFormatting>
  <conditionalFormatting sqref="BM66:BM69">
    <cfRule type="cellIs" dxfId="80" priority="74" operator="equal">
      <formula>"Alta"</formula>
    </cfRule>
  </conditionalFormatting>
  <conditionalFormatting sqref="BM66">
    <cfRule type="cellIs" dxfId="79" priority="75" operator="equal">
      <formula>"Extremo"</formula>
    </cfRule>
  </conditionalFormatting>
  <conditionalFormatting sqref="BM66">
    <cfRule type="cellIs" dxfId="78" priority="76" operator="equal">
      <formula>"Alto"</formula>
    </cfRule>
  </conditionalFormatting>
  <conditionalFormatting sqref="BM66">
    <cfRule type="cellIs" dxfId="77" priority="77" operator="equal">
      <formula>"Moderado"</formula>
    </cfRule>
  </conditionalFormatting>
  <conditionalFormatting sqref="BM66">
    <cfRule type="cellIs" dxfId="76" priority="78" operator="equal">
      <formula>"Bajo"</formula>
    </cfRule>
  </conditionalFormatting>
  <conditionalFormatting sqref="BM66:BM69">
    <cfRule type="cellIs" dxfId="75" priority="79" operator="equal">
      <formula>"Extremo"</formula>
    </cfRule>
  </conditionalFormatting>
  <conditionalFormatting sqref="BM66:BM69">
    <cfRule type="cellIs" dxfId="74" priority="80" operator="equal">
      <formula>"Extremo"</formula>
    </cfRule>
  </conditionalFormatting>
  <conditionalFormatting sqref="BM66:BM69">
    <cfRule type="cellIs" dxfId="73" priority="81" operator="equal">
      <formula>"Alta"</formula>
    </cfRule>
  </conditionalFormatting>
  <conditionalFormatting sqref="BM66">
    <cfRule type="cellIs" dxfId="72" priority="82" operator="equal">
      <formula>"Extremo"</formula>
    </cfRule>
  </conditionalFormatting>
  <conditionalFormatting sqref="BM66">
    <cfRule type="cellIs" dxfId="71" priority="83" operator="equal">
      <formula>"Alto"</formula>
    </cfRule>
  </conditionalFormatting>
  <conditionalFormatting sqref="BM66">
    <cfRule type="cellIs" dxfId="70" priority="84" operator="equal">
      <formula>"Moderado"</formula>
    </cfRule>
  </conditionalFormatting>
  <conditionalFormatting sqref="BM66">
    <cfRule type="cellIs" dxfId="69" priority="85" operator="equal">
      <formula>"Bajo"</formula>
    </cfRule>
  </conditionalFormatting>
  <conditionalFormatting sqref="BM66:BM69">
    <cfRule type="cellIs" dxfId="68" priority="86" operator="equal">
      <formula>"Extremo"</formula>
    </cfRule>
  </conditionalFormatting>
  <conditionalFormatting sqref="BM66:BM69">
    <cfRule type="cellIs" dxfId="67" priority="87" operator="equal">
      <formula>"Extremo"</formula>
    </cfRule>
  </conditionalFormatting>
  <conditionalFormatting sqref="BM66:BM69">
    <cfRule type="cellIs" dxfId="66" priority="88" operator="equal">
      <formula>"Alta"</formula>
    </cfRule>
  </conditionalFormatting>
  <conditionalFormatting sqref="BM66">
    <cfRule type="cellIs" dxfId="65" priority="89" operator="equal">
      <formula>"Extremo"</formula>
    </cfRule>
  </conditionalFormatting>
  <conditionalFormatting sqref="BM66">
    <cfRule type="cellIs" dxfId="64" priority="90" operator="equal">
      <formula>"Alto"</formula>
    </cfRule>
  </conditionalFormatting>
  <conditionalFormatting sqref="BM66">
    <cfRule type="cellIs" dxfId="63" priority="91" operator="equal">
      <formula>"Moderado"</formula>
    </cfRule>
  </conditionalFormatting>
  <conditionalFormatting sqref="BM66">
    <cfRule type="cellIs" dxfId="62" priority="92" operator="equal">
      <formula>"Bajo"</formula>
    </cfRule>
  </conditionalFormatting>
  <conditionalFormatting sqref="BM66:BM69">
    <cfRule type="cellIs" dxfId="61" priority="93" operator="equal">
      <formula>"Extremo"</formula>
    </cfRule>
  </conditionalFormatting>
  <conditionalFormatting sqref="BM66:BM69">
    <cfRule type="cellIs" dxfId="60" priority="94" operator="equal">
      <formula>"Extremo"</formula>
    </cfRule>
  </conditionalFormatting>
  <conditionalFormatting sqref="BM66:BM69">
    <cfRule type="cellIs" dxfId="59" priority="95" operator="equal">
      <formula>"Alta"</formula>
    </cfRule>
  </conditionalFormatting>
  <conditionalFormatting sqref="AJ110">
    <cfRule type="cellIs" dxfId="58" priority="13" operator="equal">
      <formula>"Extremo"</formula>
    </cfRule>
  </conditionalFormatting>
  <conditionalFormatting sqref="AJ110">
    <cfRule type="cellIs" dxfId="57" priority="14" operator="equal">
      <formula>"Alto"</formula>
    </cfRule>
  </conditionalFormatting>
  <conditionalFormatting sqref="AJ110">
    <cfRule type="cellIs" dxfId="56" priority="15" operator="equal">
      <formula>"Moderado"</formula>
    </cfRule>
  </conditionalFormatting>
  <conditionalFormatting sqref="AJ110">
    <cfRule type="cellIs" dxfId="55" priority="16" operator="equal">
      <formula>"Bajo"</formula>
    </cfRule>
  </conditionalFormatting>
  <conditionalFormatting sqref="BH110">
    <cfRule type="cellIs" dxfId="54" priority="17" operator="equal">
      <formula>"Muy Alta"</formula>
    </cfRule>
  </conditionalFormatting>
  <conditionalFormatting sqref="BH110">
    <cfRule type="cellIs" dxfId="53" priority="18" operator="equal">
      <formula>"Alta"</formula>
    </cfRule>
  </conditionalFormatting>
  <conditionalFormatting sqref="BH110">
    <cfRule type="cellIs" dxfId="52" priority="19" operator="equal">
      <formula>"Media"</formula>
    </cfRule>
  </conditionalFormatting>
  <conditionalFormatting sqref="BH110">
    <cfRule type="cellIs" dxfId="51" priority="20" operator="equal">
      <formula>"Baja"</formula>
    </cfRule>
  </conditionalFormatting>
  <conditionalFormatting sqref="BH110">
    <cfRule type="cellIs" dxfId="50" priority="21" operator="equal">
      <formula>"Muy Baja"</formula>
    </cfRule>
  </conditionalFormatting>
  <conditionalFormatting sqref="BK110">
    <cfRule type="cellIs" dxfId="49" priority="22" operator="equal">
      <formula>"Catastrófico"</formula>
    </cfRule>
  </conditionalFormatting>
  <conditionalFormatting sqref="BK110">
    <cfRule type="cellIs" dxfId="48" priority="23" operator="equal">
      <formula>"Mayor"</formula>
    </cfRule>
  </conditionalFormatting>
  <conditionalFormatting sqref="BK110">
    <cfRule type="cellIs" dxfId="47" priority="24" operator="equal">
      <formula>"Moderado"</formula>
    </cfRule>
  </conditionalFormatting>
  <conditionalFormatting sqref="BK110">
    <cfRule type="cellIs" dxfId="46" priority="25" operator="equal">
      <formula>"Menor"</formula>
    </cfRule>
  </conditionalFormatting>
  <conditionalFormatting sqref="BK110">
    <cfRule type="cellIs" dxfId="45" priority="26" operator="equal">
      <formula>"Leve"</formula>
    </cfRule>
  </conditionalFormatting>
  <conditionalFormatting sqref="BM110">
    <cfRule type="cellIs" dxfId="44" priority="27" operator="equal">
      <formula>"Extremo"</formula>
    </cfRule>
  </conditionalFormatting>
  <conditionalFormatting sqref="BM110">
    <cfRule type="cellIs" dxfId="43" priority="28" operator="equal">
      <formula>"Alto"</formula>
    </cfRule>
  </conditionalFormatting>
  <conditionalFormatting sqref="BM110">
    <cfRule type="cellIs" dxfId="42" priority="29" operator="equal">
      <formula>"Moderado"</formula>
    </cfRule>
  </conditionalFormatting>
  <conditionalFormatting sqref="BM110">
    <cfRule type="cellIs" dxfId="41" priority="30" operator="equal">
      <formula>"Bajo"</formula>
    </cfRule>
  </conditionalFormatting>
  <conditionalFormatting sqref="AH110">
    <cfRule type="cellIs" dxfId="40" priority="31" operator="equal">
      <formula>"Catastrófico"</formula>
    </cfRule>
  </conditionalFormatting>
  <conditionalFormatting sqref="AH110">
    <cfRule type="cellIs" dxfId="39" priority="32" operator="equal">
      <formula>"Mayor"</formula>
    </cfRule>
  </conditionalFormatting>
  <conditionalFormatting sqref="AH110">
    <cfRule type="cellIs" dxfId="38" priority="33" operator="equal">
      <formula>"Moderado"</formula>
    </cfRule>
  </conditionalFormatting>
  <conditionalFormatting sqref="AH110">
    <cfRule type="cellIs" dxfId="37" priority="34" operator="equal">
      <formula>"Menor"</formula>
    </cfRule>
  </conditionalFormatting>
  <conditionalFormatting sqref="AH110">
    <cfRule type="cellIs" dxfId="36" priority="35" operator="equal">
      <formula>"Leve"</formula>
    </cfRule>
  </conditionalFormatting>
  <conditionalFormatting sqref="BI110">
    <cfRule type="cellIs" dxfId="35" priority="36" operator="equal">
      <formula>"Catastrófico"</formula>
    </cfRule>
  </conditionalFormatting>
  <conditionalFormatting sqref="BI110">
    <cfRule type="cellIs" dxfId="34" priority="37" operator="equal">
      <formula>"Mayor"</formula>
    </cfRule>
  </conditionalFormatting>
  <conditionalFormatting sqref="BI110">
    <cfRule type="cellIs" dxfId="33" priority="38" operator="equal">
      <formula>"Moderado"</formula>
    </cfRule>
  </conditionalFormatting>
  <conditionalFormatting sqref="BI110">
    <cfRule type="cellIs" dxfId="32" priority="39" operator="equal">
      <formula>"Menor"</formula>
    </cfRule>
  </conditionalFormatting>
  <conditionalFormatting sqref="BI110">
    <cfRule type="cellIs" dxfId="31" priority="40" operator="equal">
      <formula>"Leve"</formula>
    </cfRule>
  </conditionalFormatting>
  <conditionalFormatting sqref="BM110">
    <cfRule type="cellIs" dxfId="30" priority="41" operator="equal">
      <formula>"Extremo"</formula>
    </cfRule>
  </conditionalFormatting>
  <conditionalFormatting sqref="BM110">
    <cfRule type="cellIs" dxfId="29" priority="42" operator="equal">
      <formula>"Extremo"</formula>
    </cfRule>
  </conditionalFormatting>
  <conditionalFormatting sqref="BM110">
    <cfRule type="cellIs" dxfId="28" priority="43" operator="equal">
      <formula>"Alta"</formula>
    </cfRule>
  </conditionalFormatting>
  <conditionalFormatting sqref="BI110">
    <cfRule type="cellIs" dxfId="27" priority="44" operator="equal">
      <formula>"Casi Seguro"</formula>
    </cfRule>
  </conditionalFormatting>
  <conditionalFormatting sqref="BI110">
    <cfRule type="cellIs" dxfId="26" priority="45" operator="equal">
      <formula>"Probable"</formula>
    </cfRule>
  </conditionalFormatting>
  <conditionalFormatting sqref="BI110">
    <cfRule type="cellIs" dxfId="25" priority="46" operator="equal">
      <formula>"Posible"</formula>
    </cfRule>
  </conditionalFormatting>
  <conditionalFormatting sqref="BI110">
    <cfRule type="cellIs" dxfId="24" priority="47" operator="equal">
      <formula>"Improbable"</formula>
    </cfRule>
  </conditionalFormatting>
  <conditionalFormatting sqref="BI110">
    <cfRule type="cellIs" dxfId="23" priority="48" operator="equal">
      <formula>"Rara vez"</formula>
    </cfRule>
  </conditionalFormatting>
  <conditionalFormatting sqref="K110">
    <cfRule type="cellIs" dxfId="22" priority="49" operator="equal">
      <formula>"Muy Alta"</formula>
    </cfRule>
  </conditionalFormatting>
  <conditionalFormatting sqref="K110">
    <cfRule type="cellIs" dxfId="21" priority="50" operator="equal">
      <formula>"Alta"</formula>
    </cfRule>
  </conditionalFormatting>
  <conditionalFormatting sqref="K110">
    <cfRule type="cellIs" dxfId="20" priority="51" operator="equal">
      <formula>"Media"</formula>
    </cfRule>
  </conditionalFormatting>
  <conditionalFormatting sqref="K110">
    <cfRule type="cellIs" dxfId="19" priority="52" operator="equal">
      <formula>"Baja"</formula>
    </cfRule>
  </conditionalFormatting>
  <conditionalFormatting sqref="K110">
    <cfRule type="cellIs" dxfId="18" priority="53" operator="equal">
      <formula>"Muy Baja"</formula>
    </cfRule>
  </conditionalFormatting>
  <conditionalFormatting sqref="K110">
    <cfRule type="cellIs" dxfId="17" priority="54" operator="equal">
      <formula>"Casi Seguro"</formula>
    </cfRule>
  </conditionalFormatting>
  <conditionalFormatting sqref="K110">
    <cfRule type="cellIs" dxfId="16" priority="55" operator="equal">
      <formula>"Probable"</formula>
    </cfRule>
  </conditionalFormatting>
  <conditionalFormatting sqref="K110">
    <cfRule type="cellIs" dxfId="15" priority="56" operator="equal">
      <formula>"Posible"</formula>
    </cfRule>
  </conditionalFormatting>
  <conditionalFormatting sqref="K110">
    <cfRule type="cellIs" dxfId="14" priority="57" operator="equal">
      <formula>"Rara vez"</formula>
    </cfRule>
  </conditionalFormatting>
  <conditionalFormatting sqref="K110">
    <cfRule type="cellIs" dxfId="13" priority="58" operator="equal">
      <formula>"Improbable"</formula>
    </cfRule>
  </conditionalFormatting>
  <conditionalFormatting sqref="K110">
    <cfRule type="cellIs" dxfId="12" priority="59" operator="equal">
      <formula>"Rara vez"</formula>
    </cfRule>
  </conditionalFormatting>
  <conditionalFormatting sqref="AH53">
    <cfRule type="cellIs" dxfId="11" priority="8" operator="equal">
      <formula>"Catastrófico"</formula>
    </cfRule>
  </conditionalFormatting>
  <conditionalFormatting sqref="AH53">
    <cfRule type="cellIs" dxfId="10" priority="9" operator="equal">
      <formula>"Mayor"</formula>
    </cfRule>
  </conditionalFormatting>
  <conditionalFormatting sqref="AH53">
    <cfRule type="cellIs" dxfId="9" priority="10" operator="equal">
      <formula>"Moderado"</formula>
    </cfRule>
  </conditionalFormatting>
  <conditionalFormatting sqref="AH53">
    <cfRule type="cellIs" dxfId="8" priority="11" operator="equal">
      <formula>"Menor"</formula>
    </cfRule>
  </conditionalFormatting>
  <conditionalFormatting sqref="AH53">
    <cfRule type="cellIs" dxfId="7" priority="12" operator="equal">
      <formula>"Leve"</formula>
    </cfRule>
  </conditionalFormatting>
  <conditionalFormatting sqref="AJ53">
    <cfRule type="cellIs" dxfId="6" priority="1" operator="equal">
      <formula>"Extremo"</formula>
    </cfRule>
  </conditionalFormatting>
  <conditionalFormatting sqref="AJ53">
    <cfRule type="cellIs" dxfId="5" priority="2" operator="equal">
      <formula>"Alto"</formula>
    </cfRule>
  </conditionalFormatting>
  <conditionalFormatting sqref="AJ53">
    <cfRule type="cellIs" dxfId="4" priority="3" operator="equal">
      <formula>"Moderado"</formula>
    </cfRule>
  </conditionalFormatting>
  <conditionalFormatting sqref="AJ53">
    <cfRule type="cellIs" dxfId="3" priority="4" operator="equal">
      <formula>"Bajo"</formula>
    </cfRule>
  </conditionalFormatting>
  <conditionalFormatting sqref="AJ53:AJ56">
    <cfRule type="cellIs" dxfId="2" priority="5" operator="equal">
      <formula>"Moderada"</formula>
    </cfRule>
  </conditionalFormatting>
  <conditionalFormatting sqref="AJ53:AJ56">
    <cfRule type="cellIs" dxfId="1" priority="6" operator="equal">
      <formula>"Alta"</formula>
    </cfRule>
  </conditionalFormatting>
  <conditionalFormatting sqref="AJ53:AJ56">
    <cfRule type="cellIs" dxfId="0" priority="7" operator="equal">
      <formula>"Extrema"</formula>
    </cfRule>
  </conditionalFormatting>
  <dataValidations count="4">
    <dataValidation allowBlank="1" showInputMessage="1" showErrorMessage="1" error="Recuerde que las acciones se generan bajo la medida de mitigar el riesgo" sqref="BT108:BV110"/>
    <dataValidation type="list" allowBlank="1" showInputMessage="1" showErrorMessage="1" sqref="M98:AE102 M66:AE69">
      <formula1>"si,no"</formula1>
    </dataValidation>
    <dataValidation allowBlank="1" showInputMessage="1" sqref="BP57 BP59"/>
    <dataValidation type="list" allowBlank="1" showErrorMessage="1" sqref="M9:AE9 M60:AE60 M15:AE15 M18:AE18 M22:AE22 M25:AE25 M31:AE31 M40:AE40 M50:AE50 M64:AE64 M12:AE12 M70:AE70 M74:AE74 M78:AE78 M81:AE81 M86:AE86 M92:AE92 M97:AE97 M57:AE57 M103:AE104 M35:AE35 M108:AE110">
      <formula1>"si,no"</formula1>
    </dataValidation>
  </dataValidations>
  <hyperlinks>
    <hyperlink ref="D86" r:id="rId1"/>
  </hyperlinks>
  <pageMargins left="0.7" right="0.7" top="0.75" bottom="0.75" header="0" footer="0"/>
  <pageSetup orientation="portrait" r:id="rId2"/>
  <drawing r:id="rId3"/>
  <legacyDrawing r:id="rId4"/>
  <extLst>
    <ext xmlns:x14="http://schemas.microsoft.com/office/spreadsheetml/2009/9/main" uri="{CCE6A557-97BC-4b89-ADB6-D9C93CAAB3DF}">
      <x14:dataValidations xmlns:xm="http://schemas.microsoft.com/office/excel/2006/main" count="47">
        <x14:dataValidation type="custom" allowBlank="1" showInputMessage="1" showErrorMessage="1" error="Recuerde que las acciones se generan bajo la medida de mitigar el riesgo">
          <x14:formula1>
            <xm:f>IF(OR(BN78='[1]Opciones Tratamiento'!#REF!,BN78='[1]Opciones Tratamiento'!#REF!,BN78='[1]Opciones Tratamiento'!#REF!),ISBLANK(BN78),ISTEXT(BN78))</xm:f>
          </x14:formula1>
          <xm:sqref>BT81:BT82 BT78</xm:sqref>
        </x14:dataValidation>
        <x14:dataValidation type="custom" allowBlank="1" showInputMessage="1" showErrorMessage="1" error="Recuerde que las acciones se generan bajo la medida de mitigar el riesgo">
          <x14:formula1>
            <xm:f>IF(OR(BN78='[1]Opciones Tratamiento'!#REF!,BN78='[1]Opciones Tratamiento'!#REF!,BN78='[1]Opciones Tratamiento'!#REF!),ISBLANK(BN78),ISTEXT(BN78))</xm:f>
          </x14:formula1>
          <xm:sqref>BU81:BU82 BU78</xm:sqref>
        </x14:dataValidation>
        <x14:dataValidation type="custom" allowBlank="1" showInputMessage="1" showErrorMessage="1" prompt="Recuerde que las acciones se generan bajo la medida de mitigar el riesgo">
          <x14:formula1>
            <xm:f>IF(OR(BN25='[2]Opciones Tratamiento'!#REF!,BN25='[2]Opciones Tratamiento'!#REF!,BN25='[2]Opciones Tratamiento'!#REF!),ISBLANK(BN25),ISTEXT(BN25))</xm:f>
          </x14:formula1>
          <xm:sqref>BU25:BU26</xm:sqref>
        </x14:dataValidation>
        <x14:dataValidation type="custom" allowBlank="1" showInputMessage="1" showErrorMessage="1" prompt="Recuerde que las acciones se generan bajo la medida de mitigar el riesgo">
          <x14:formula1>
            <xm:f>IF(OR(BN26='[2]Opciones Tratamiento'!#REF!,BN26='[2]Opciones Tratamiento'!#REF!,BN26='[2]Opciones Tratamiento'!#REF!),ISBLANK(BN26),ISTEXT(BN26))</xm:f>
          </x14:formula1>
          <xm:sqref>BP26</xm:sqref>
        </x14:dataValidation>
        <x14:dataValidation type="custom" allowBlank="1" showInputMessage="1" showErrorMessage="1" prompt="Recuerde que las acciones se generan bajo la medida de mitigar el riesgo">
          <x14:formula1>
            <xm:f>IF(OR(BN26='[2]Opciones Tratamiento'!#REF!,BN26='[2]Opciones Tratamiento'!#REF!,BN26='[2]Opciones Tratamiento'!#REF!),ISBLANK(BN26),ISTEXT(BN26))</xm:f>
          </x14:formula1>
          <xm:sqref>BQ26:BR26</xm:sqref>
        </x14:dataValidation>
        <x14:dataValidation type="list" allowBlank="1" showInputMessage="1" showErrorMessage="1">
          <x14:formula1>
            <xm:f>'[2]Opciones Tratamiento'!#REF!</xm:f>
          </x14:formula1>
          <xm:sqref>I25:I30</xm:sqref>
        </x14:dataValidation>
        <x14:dataValidation type="custom" allowBlank="1" showInputMessage="1" showErrorMessage="1" prompt="Recuerde que las acciones se generan bajo la medida de mitigar el riesgo">
          <x14:formula1>
            <xm:f>IF(OR(BN92='[3]Opciones Tratamiento'!#REF!,BN92='[3]Opciones Tratamiento'!#REF!,BN92='[3]Opciones Tratamiento'!#REF!),ISBLANK(BN92),ISTEXT(BN92))</xm:f>
          </x14:formula1>
          <xm:sqref>BP92:BP95</xm:sqref>
        </x14:dataValidation>
        <x14:dataValidation type="custom" allowBlank="1" showInputMessage="1" showErrorMessage="1" prompt="Recuerde que las acciones se generan bajo la medida de mitigar el riesgo">
          <x14:formula1>
            <xm:f>IF(OR(#REF!='[3]Opciones Tratamiento'!#REF!,#REF!='[3]Opciones Tratamiento'!#REF!,#REF!='[3]Opciones Tratamiento'!#REF!),ISBLANK(#REF!),ISTEXT(#REF!))</xm:f>
          </x14:formula1>
          <xm:sqref>BQ96</xm:sqref>
        </x14:dataValidation>
        <x14:dataValidation type="custom" allowBlank="1" showInputMessage="1" showErrorMessage="1" prompt="Recuerde que las acciones se generan bajo la medida de mitigar el riesgo">
          <x14:formula1>
            <xm:f>IF(OR(BN92='[3]Opciones Tratamiento'!#REF!,BN92='[3]Opciones Tratamiento'!#REF!,BN92='[3]Opciones Tratamiento'!#REF!),ISBLANK(BN92),ISTEXT(BN92))</xm:f>
          </x14:formula1>
          <xm:sqref>BQ95 BS95:BS96 BQ92:BS94</xm:sqref>
        </x14:dataValidation>
        <x14:dataValidation type="custom" allowBlank="1" showInputMessage="1" showErrorMessage="1" prompt="Recuerde que las acciones se generan bajo la medida de mitigar el riesgo">
          <x14:formula1>
            <xm:f>IF(OR(#REF!='[3]Opciones Tratamiento'!#REF!,#REF!='[3]Opciones Tratamiento'!#REF!,#REF!='[3]Opciones Tratamiento'!#REF!),ISBLANK(#REF!),ISTEXT(#REF!))</xm:f>
          </x14:formula1>
          <xm:sqref>BP96</xm:sqref>
        </x14:dataValidation>
        <x14:dataValidation type="custom" allowBlank="1" showInputMessage="1" showErrorMessage="1" prompt="Recuerde que las acciones se generan bajo la medida de mitigar el riesgo">
          <x14:formula1>
            <xm:f>IF(OR(#REF!='[3]Opciones Tratamiento'!#REF!,#REF!='[3]Opciones Tratamiento'!#REF!,#REF!='[3]Opciones Tratamiento'!#REF!),ISBLANK(#REF!),ISTEXT(#REF!))</xm:f>
          </x14:formula1>
          <xm:sqref>BR95:BR96</xm:sqref>
        </x14:dataValidation>
        <x14:dataValidation type="list" allowBlank="1" showErrorMessage="1">
          <x14:formula1>
            <xm:f>'[3]Opciones Tratamiento'!#REF!</xm:f>
          </x14:formula1>
          <xm:sqref>I92:I96</xm:sqref>
        </x14:dataValidation>
        <x14:dataValidation type="custom" allowBlank="1" showInputMessage="1" showErrorMessage="1" error="Recuerde que las acciones se generan bajo la medida de mitigar el riesgo">
          <x14:formula1>
            <xm:f>IF(OR(BO103='[4]Opciones Tratamiento'!#REF!,BO103='[4]Opciones Tratamiento'!#REF!,BO103='[4]Opciones Tratamiento'!#REF!),ISBLANK(BO103),ISTEXT(BO103))</xm:f>
          </x14:formula1>
          <xm:sqref>BR103:BS103</xm:sqref>
        </x14:dataValidation>
        <x14:dataValidation type="custom" allowBlank="1" showInputMessage="1" showErrorMessage="1" error="Recuerde que las acciones se generan bajo la medida de mitigar el riesgo">
          <x14:formula1>
            <xm:f>IF(OR(BN103='[4]Opciones Tratamiento'!#REF!,BN103='[4]Opciones Tratamiento'!#REF!,BN103='[4]Opciones Tratamiento'!#REF!),ISBLANK(BN103),ISTEXT(BN103))</xm:f>
          </x14:formula1>
          <xm:sqref>BP103:BQ103</xm:sqref>
        </x14:dataValidation>
        <x14:dataValidation type="list" allowBlank="1" showErrorMessage="1">
          <x14:formula1>
            <xm:f>'[5]Opciones Tratamiento'!#REF!</xm:f>
          </x14:formula1>
          <xm:sqref>I35:I39 BN35:BN36</xm:sqref>
        </x14:dataValidation>
        <x14:dataValidation type="list" allowBlank="1" showInputMessage="1" showErrorMessage="1">
          <x14:formula1>
            <xm:f>'[5]Opciones Tratamiento'!#REF!</xm:f>
          </x14:formula1>
          <xm:sqref>I66:I69 BN66:BN67</xm:sqref>
        </x14:dataValidation>
        <x14:dataValidation type="list" allowBlank="1" showInputMessage="1" showErrorMessage="1">
          <x14:formula1>
            <xm:f>'[6]Opciones Tratamiento'!#REF!</xm:f>
          </x14:formula1>
          <xm:sqref>BN31</xm:sqref>
        </x14:dataValidation>
        <x14:dataValidation type="custom" allowBlank="1" showInputMessage="1" showErrorMessage="1" error="Recuerde que las acciones se generan bajo la medida de mitigar el riesgo">
          <x14:formula1>
            <xm:f>IF(OR(BN31='[6]Opciones Tratamiento'!#REF!,BN31='[6]Opciones Tratamiento'!#REF!,BN31='[6]Opciones Tratamiento'!#REF!),ISBLANK(BN31),ISTEXT(BN31))</xm:f>
          </x14:formula1>
          <xm:sqref>BP31</xm:sqref>
        </x14:dataValidation>
        <x14:dataValidation type="custom" allowBlank="1" showInputMessage="1" showErrorMessage="1" prompt="Recuerde que las acciones se generan bajo la medida de mitigar el riesgo">
          <x14:formula1>
            <xm:f>IF(OR(BP12='[7]Opciones Tratamiento'!#REF!,BP12='[7]Opciones Tratamiento'!#REF!,BP12='[7]Opciones Tratamiento'!#REF!),ISBLANK(BP12),ISTEXT(BP12))</xm:f>
          </x14:formula1>
          <xm:sqref>BS12:BS14</xm:sqref>
        </x14:dataValidation>
        <x14:dataValidation type="custom" allowBlank="1" showInputMessage="1" showErrorMessage="1" prompt="Recuerde que las acciones se generan bajo la medida de mitigar el riesgo">
          <x14:formula1>
            <xm:f>IF(OR(BN15='[7]Opciones Tratamiento'!#REF!,BN15='[7]Opciones Tratamiento'!#REF!,BN15='[7]Opciones Tratamiento'!#REF!),ISBLANK(BN15),ISTEXT(BN15))</xm:f>
          </x14:formula1>
          <xm:sqref>BQ14:BS14</xm:sqref>
        </x14:dataValidation>
        <x14:dataValidation type="custom" allowBlank="1" showInputMessage="1" showErrorMessage="1" prompt="Recuerde que las acciones se generan bajo la medida de mitigar el riesgo">
          <x14:formula1>
            <xm:f>IF(OR(BN15='[7]Opciones Tratamiento'!#REF!,BN15='[7]Opciones Tratamiento'!#REF!,BN15='[7]Opciones Tratamiento'!#REF!),ISBLANK(BN15),ISTEXT(BN15))</xm:f>
          </x14:formula1>
          <xm:sqref>BP14</xm:sqref>
        </x14:dataValidation>
        <x14:dataValidation type="custom" allowBlank="1" showInputMessage="1" showErrorMessage="1" prompt="Recuerde que las acciones se generan bajo la medida de mitigar el riesgo">
          <x14:formula1>
            <xm:f>IF(OR(BN10='[7]Opciones Tratamiento'!#REF!,BN10='[7]Opciones Tratamiento'!#REF!,BN10='[7]Opciones Tratamiento'!#REF!),ISBLANK(BN10),ISTEXT(BN10))</xm:f>
          </x14:formula1>
          <xm:sqref>BQ14</xm:sqref>
        </x14:dataValidation>
        <x14:dataValidation type="custom" allowBlank="1" showInputMessage="1" showErrorMessage="1" prompt="Recuerde que las acciones se generan bajo la medida de mitigar el riesgo">
          <x14:formula1>
            <xm:f>IF(OR(BN10='[7]Opciones Tratamiento'!#REF!,BN10='[7]Opciones Tratamiento'!#REF!,BN10='[7]Opciones Tratamiento'!#REF!),ISBLANK(BN10),ISTEXT(BN10))</xm:f>
          </x14:formula1>
          <xm:sqref>BP14</xm:sqref>
        </x14:dataValidation>
        <x14:dataValidation type="custom" allowBlank="1" showInputMessage="1" showErrorMessage="1" error="Recuerde que las acciones se generan bajo la medida de mitigar el riesgo">
          <x14:formula1>
            <xm:f>IF(OR(BN15='[2]Opciones Tratamiento'!#REF!,BN15='[2]Opciones Tratamiento'!#REF!,BN15='[2]Opciones Tratamiento'!#REF!),ISBLANK(BN15),ISTEXT(BN15))</xm:f>
          </x14:formula1>
          <xm:sqref>BQ15:BS15</xm:sqref>
        </x14:dataValidation>
        <x14:dataValidation type="custom" allowBlank="1" showInputMessage="1" showErrorMessage="1" error="Recuerde que las acciones se generan bajo la medida de mitigar el riesgo">
          <x14:formula1>
            <xm:f>IF(OR(BN15='[8]Opciones Tratamiento'!#REF!,BN15='[8]Opciones Tratamiento'!#REF!,BN15='[8]Opciones Tratamiento'!#REF!),ISBLANK(BN15),ISTEXT(BN15))</xm:f>
          </x14:formula1>
          <xm:sqref>BP15</xm:sqref>
        </x14:dataValidation>
        <x14:dataValidation type="list" allowBlank="1" showInputMessage="1" showErrorMessage="1">
          <x14:formula1>
            <xm:f>'[8]Opciones Tratamiento'!#REF!</xm:f>
          </x14:formula1>
          <xm:sqref>BN15</xm:sqref>
        </x14:dataValidation>
        <x14:dataValidation type="list" allowBlank="1" showInputMessage="1" showErrorMessage="1">
          <x14:formula1>
            <xm:f>'[9]Opciones Tratamiento'!#REF!</xm:f>
          </x14:formula1>
          <xm:sqref>BN70:BN71 BN74:BN75</xm:sqref>
        </x14:dataValidation>
        <x14:dataValidation type="custom" allowBlank="1" showInputMessage="1" showErrorMessage="1" error="Recuerde que las acciones se generan bajo la medida de mitigar el riesgo">
          <x14:formula1>
            <xm:f>IF(OR(BN100='[10]Opciones Tratamiento'!#REF!,BN100='[10]Opciones Tratamiento'!#REF!,BN100='[10]Opciones Tratamiento'!#REF!),ISBLANK(BN100),ISTEXT(BN100))</xm:f>
          </x14:formula1>
          <xm:sqref>BQ100:BS102</xm:sqref>
        </x14:dataValidation>
        <x14:dataValidation type="custom" allowBlank="1" showInputMessage="1" showErrorMessage="1" error="Recuerde que las acciones se generan bajo la medida de mitigar el riesgo">
          <x14:formula1>
            <xm:f>IF(OR(BN99='[10]Opciones Tratamiento'!#REF!,BN99='[10]Opciones Tratamiento'!#REF!,BN99='[10]Opciones Tratamiento'!#REF!),ISBLANK(BN99),ISTEXT(BN99))</xm:f>
          </x14:formula1>
          <xm:sqref>BP99:BP102</xm:sqref>
        </x14:dataValidation>
        <x14:dataValidation type="custom" allowBlank="1" showInputMessage="1" showErrorMessage="1" error="Recuerde que las acciones se generan bajo la medida de mitigar el riesgo">
          <x14:formula1>
            <xm:f>IF(OR(BN98='[10]Opciones Tratamiento'!#REF!,BN98='[10]Opciones Tratamiento'!#REF!,BN98='[10]Opciones Tratamiento'!#REF!),ISBLANK(BN98),ISTEXT(BN98))</xm:f>
          </x14:formula1>
          <xm:sqref>BT98:BT102</xm:sqref>
        </x14:dataValidation>
        <x14:dataValidation type="custom" allowBlank="1" showInputMessage="1" showErrorMessage="1" error="Recuerde que las acciones se generan bajo la medida de mitigar el riesgo">
          <x14:formula1>
            <xm:f>IF(OR(BN98='[10]Opciones Tratamiento'!#REF!,BN98='[10]Opciones Tratamiento'!#REF!,BN98='[10]Opciones Tratamiento'!#REF!),ISBLANK(BN98),ISTEXT(BN98))</xm:f>
          </x14:formula1>
          <xm:sqref>BU98:BU102</xm:sqref>
        </x14:dataValidation>
        <x14:dataValidation type="list" allowBlank="1" showInputMessage="1" showErrorMessage="1">
          <x14:formula1>
            <xm:f>'[10]Opciones Tratamiento'!#REF!</xm:f>
          </x14:formula1>
          <xm:sqref>I98:I102 BN98:BN102</xm:sqref>
        </x14:dataValidation>
        <x14:dataValidation type="custom" allowBlank="1" showInputMessage="1" showErrorMessage="1" error="Recuerde que las acciones se generan bajo la medida de mitigar el riesgo">
          <x14:formula1>
            <xm:f>IF(OR(BN18='[11]Opciones Tratamiento'!#REF!,BN18='[11]Opciones Tratamiento'!#REF!,BN18='[11]Opciones Tratamiento'!#REF!),ISBLANK(BN18),ISTEXT(BN18))</xm:f>
          </x14:formula1>
          <xm:sqref>BQ18:BS18</xm:sqref>
        </x14:dataValidation>
        <x14:dataValidation type="custom" allowBlank="1" showInputMessage="1" showErrorMessage="1" error="Recuerde que las acciones se generan bajo la medida de mitigar el riesgo">
          <x14:formula1>
            <xm:f>IF(OR(BN18='[11]Opciones Tratamiento'!#REF!,BN18='[11]Opciones Tratamiento'!#REF!,BN18='[11]Opciones Tratamiento'!#REF!),ISBLANK(BN18),ISTEXT(BN18))</xm:f>
          </x14:formula1>
          <xm:sqref>BP18</xm:sqref>
        </x14:dataValidation>
        <x14:dataValidation type="custom" allowBlank="1" showInputMessage="1" showErrorMessage="1" error="Recuerde que las acciones se generan bajo la medida de mitigar el riesgo">
          <x14:formula1>
            <xm:f>IF(OR(BN18='[11]Opciones Tratamiento'!#REF!,BN18='[11]Opciones Tratamiento'!#REF!,BN18='[11]Opciones Tratamiento'!#REF!),ISBLANK(BN18),ISTEXT(BN18))</xm:f>
          </x14:formula1>
          <xm:sqref>BU18</xm:sqref>
        </x14:dataValidation>
        <x14:dataValidation type="custom" allowBlank="1" showInputMessage="1" showErrorMessage="1" error="Recuerde que las acciones se generan bajo la medida de mitigar el riesgo">
          <x14:formula1>
            <xm:f>IF(OR(BN18='[11]Opciones Tratamiento'!#REF!,BN18='[11]Opciones Tratamiento'!#REF!,BN18='[11]Opciones Tratamiento'!#REF!),ISBLANK(BN18),ISTEXT(BN18))</xm:f>
          </x14:formula1>
          <xm:sqref>BV18:BV21</xm:sqref>
        </x14:dataValidation>
        <x14:dataValidation type="custom" allowBlank="1" showInputMessage="1" showErrorMessage="1" error="Recuerde que las acciones se generan bajo la medida de mitigar el riesgo">
          <x14:formula1>
            <xm:f>IF(OR(BN19='[11]Opciones Tratamiento'!#REF!,BN19='[11]Opciones Tratamiento'!#REF!,BN19='[11]Opciones Tratamiento'!#REF!),ISBLANK(BN19),ISTEXT(BN19))</xm:f>
          </x14:formula1>
          <xm:sqref>BQ21:BS21</xm:sqref>
        </x14:dataValidation>
        <x14:dataValidation type="custom" allowBlank="1" showInputMessage="1" showErrorMessage="1" error="Recuerde que las acciones se generan bajo la medida de mitigar el riesgo">
          <x14:formula1>
            <xm:f>IF(OR(BN19='[11]Opciones Tratamiento'!#REF!,BN19='[11]Opciones Tratamiento'!#REF!,BN19='[11]Opciones Tratamiento'!#REF!),ISBLANK(BN19),ISTEXT(BN19))</xm:f>
          </x14:formula1>
          <xm:sqref>BP21</xm:sqref>
        </x14:dataValidation>
        <x14:dataValidation type="custom" allowBlank="1" showInputMessage="1" showErrorMessage="1" error="Recuerde que las acciones se generan bajo la medida de mitigar el riesgo">
          <x14:formula1>
            <xm:f>IF(OR(BN19='[11]Opciones Tratamiento'!#REF!,BN19='[11]Opciones Tratamiento'!#REF!,BN19='[11]Opciones Tratamiento'!#REF!),ISBLANK(BN19),ISTEXT(BN19))</xm:f>
          </x14:formula1>
          <xm:sqref>BU21</xm:sqref>
        </x14:dataValidation>
        <x14:dataValidation type="list" allowBlank="1" showInputMessage="1" showErrorMessage="1">
          <x14:formula1>
            <xm:f>'[11]Análisis y valoración control'!#REF!</xm:f>
          </x14:formula1>
          <xm:sqref>AS18:AS21</xm:sqref>
        </x14:dataValidation>
        <x14:dataValidation type="list" allowBlank="1" showInputMessage="1" showErrorMessage="1">
          <x14:formula1>
            <xm:f>'[11]Opciones Tratamiento'!#REF!</xm:f>
          </x14:formula1>
          <xm:sqref>I18:I20 BN18:BN21</xm:sqref>
        </x14:dataValidation>
        <x14:dataValidation type="list" allowBlank="1" showErrorMessage="1">
          <x14:formula1>
            <xm:f>'[12]Opciones Tratamiento'!#REF!</xm:f>
          </x14:formula1>
          <xm:sqref>I9:I11</xm:sqref>
        </x14:dataValidation>
        <x14:dataValidation type="custom" allowBlank="1" showInputMessage="1" showErrorMessage="1" prompt="Recuerde que las acciones se generan bajo la medida de mitigar el riesgo">
          <x14:formula1>
            <xm:f>IF(OR(BN24='[13]Opciones Tratamiento'!#REF!,BN24='[13]Opciones Tratamiento'!#REF!,BN24='[13]Opciones Tratamiento'!#REF!),ISBLANK(BN24),ISTEXT(BN24))</xm:f>
          </x14:formula1>
          <xm:sqref>BP24</xm:sqref>
        </x14:dataValidation>
        <x14:dataValidation type="list" allowBlank="1" showErrorMessage="1">
          <x14:formula1>
            <xm:f>'[13]Opciones Tratamiento'!#REF!</xm:f>
          </x14:formula1>
          <xm:sqref>BN22:BN24</xm:sqref>
        </x14:dataValidation>
        <x14:dataValidation type="custom" allowBlank="1" showInputMessage="1" showErrorMessage="1" prompt="Recuerde que las acciones se generan bajo la medida de mitigar el riesgo">
          <x14:formula1>
            <xm:f>IF(OR(BN24='[13]Opciones Tratamiento'!#REF!,BN24='[13]Opciones Tratamiento'!#REF!,BN24='[13]Opciones Tratamiento'!#REF!),ISBLANK(BN24),ISTEXT(BN24))</xm:f>
          </x14:formula1>
          <xm:sqref>BV24</xm:sqref>
        </x14:dataValidation>
        <x14:dataValidation type="list" allowBlank="1" showErrorMessage="1">
          <x14:formula1>
            <xm:f>'[13]Análisis y valoración control'!#REF!</xm:f>
          </x14:formula1>
          <xm:sqref>AS22:AS23 BC22:BC23 AM22:AM23 AO22:AO23 AQ22:AQ23 AU22:AU23 AW22:AW23 AY22:AY23</xm:sqref>
        </x14:dataValidation>
        <x14:dataValidation type="custom" errorStyle="information" allowBlank="1" showInputMessage="1" showErrorMessage="1" error="Recuerde que las acciones se generan bajo la medida de Compartir o Reducir el riesgo_x000a_">
          <x14:formula1>
            <xm:f>IF(OR(#REF!='[14]Opciones Tratamiento'!#REF!,#REF!='[14]Opciones Tratamiento'!#REF!),ISBLANK(#REF!),ISTEXT(#REF!))</xm:f>
          </x14:formula1>
          <xm:sqref>BO59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Mapa Riesgos de corrupción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Toshiba</cp:lastModifiedBy>
  <dcterms:created xsi:type="dcterms:W3CDTF">2023-06-30T17:32:50Z</dcterms:created>
  <dcterms:modified xsi:type="dcterms:W3CDTF">2023-06-30T17:46:01Z</dcterms:modified>
</cp:coreProperties>
</file>