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8F85C07F-DA75-4B12-BA9E-FF3F7E617A88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externalReferences>
    <externalReference r:id="rId6"/>
  </externalReferences>
  <definedNames>
    <definedName name="_xlnm.Print_Area" localSheetId="1">'FASE 1 SENIOR'!$A$1:$AB$29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3" i="17" l="1"/>
  <c r="U33" i="17"/>
  <c r="T33" i="17"/>
  <c r="W31" i="17"/>
  <c r="U31" i="17"/>
  <c r="T31" i="17"/>
  <c r="W29" i="17"/>
  <c r="U29" i="17"/>
  <c r="T29" i="17"/>
  <c r="W16" i="17"/>
  <c r="W14" i="17"/>
  <c r="W12" i="17"/>
  <c r="U16" i="17"/>
  <c r="T16" i="17"/>
  <c r="U14" i="17"/>
  <c r="T14" i="17"/>
  <c r="U12" i="17"/>
  <c r="T12" i="17"/>
  <c r="C33" i="17"/>
  <c r="F39" i="17" s="1"/>
  <c r="C31" i="17"/>
  <c r="C39" i="17" s="1"/>
  <c r="C29" i="17"/>
  <c r="F43" i="17" s="1"/>
  <c r="C16" i="17"/>
  <c r="C14" i="17"/>
  <c r="C12" i="17"/>
  <c r="V33" i="17" l="1"/>
  <c r="V31" i="17"/>
  <c r="V29" i="17"/>
  <c r="V12" i="17"/>
  <c r="V16" i="17"/>
  <c r="V14" i="17"/>
  <c r="C41" i="17"/>
  <c r="F41" i="17"/>
  <c r="C43" i="17"/>
  <c r="F26" i="17" l="1"/>
  <c r="C24" i="17"/>
  <c r="C22" i="17"/>
  <c r="F24" i="17"/>
  <c r="C26" i="17"/>
  <c r="F22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<sst xmlns="http://schemas.openxmlformats.org/spreadsheetml/2006/main" count="586" uniqueCount="127">
  <si>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</si>
  <si>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</si>
  <si>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</si>
  <si>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</si>
  <si>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</si>
  <si>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</si>
  <si>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</si>
  <si>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</si>
  <si>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</si>
  <si>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</si>
  <si>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</si>
  <si>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</si>
  <si>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</si>
  <si>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</si>
  <si>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</si>
  <si>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</si>
  <si>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</si>
  <si>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</si>
  <si>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</si>
  <si>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</si>
  <si>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</si>
  <si>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</si>
  <si>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</si>
  <si>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</si>
  <si>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</si>
  <si>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</si>
  <si>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</si>
  <si>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</si>
  <si>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</si>
  <si>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</si>
  <si>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</si>
  <si>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</si>
  <si>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</si>
  <si>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</si>
  <si>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</si>
  <si>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</si>
  <si>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</si>
  <si>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</si>
  <si>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</si>
  <si>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</si>
  <si>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</si>
  <si>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</si>
  <si>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</si>
  <si>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</si>
  <si>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</si>
  <si>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</si>
  <si>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</si>
  <si>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</si>
  <si>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</si>
  <si>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</si>
  <si>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</si>
  <si>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</si>
  <si>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</si>
  <si>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</si>
  <si>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</si>
  <si>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</si>
  <si>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</si>
  <si>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</si>
  <si>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</si>
  <si>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</si>
  <si>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</si>
  <si>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</si>
  <si>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</si>
  <si>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</si>
  <si>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</si>
  <si>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</si>
  <si>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</si>
  <si>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</si>
  <si>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</si>
  <si>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</si>
  <si>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</si>
  <si>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</si>
  <si>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</si>
  <si>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</si>
  <si>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</si>
  <si>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</si>
  <si>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</si>
  <si>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</si>
  <si>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</si>
  <si>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</si>
  <si>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</si>
  <si>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</si>
  <si>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</si>
  <si>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</si>
  <si>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</si>
  <si>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</si>
  <si>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</si>
  <si>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</si>
  <si>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</si>
  <si>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</si>
  <si>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</si>
  <si>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</si>
  <si>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</si>
  <si>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</si>
  <si>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</si>
  <si>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</si>
  <si>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</si>
  <si>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</si>
  <si>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</si>
  <si>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</si>
  <si>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</si>
  <si>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</si>
  <si>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</si>
  <si>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</si>
  <si>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</si>
  <si>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</si>
  <si>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</si>
  <si>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</si>
  <si>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</si>
  <si>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</si>
  <si>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</si>
  <si>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</si>
  <si>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</si>
  <si>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</si>
  <si>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</si>
  <si>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</si>
  <si>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</si>
  <si>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CAMPO GOBERNACION</t>
  </si>
  <si>
    <t>SORTEO SEGUNDA FASE FUTBOL 5 SENIOR COPA GOBERNACION 2023</t>
  </si>
  <si>
    <t>TORNEO DE FUTBOL 5 SENIOR  2da FASE</t>
  </si>
  <si>
    <t>SECRE. GENERAL</t>
  </si>
  <si>
    <t>ACIDC</t>
  </si>
  <si>
    <t>SUSPENDIDO, SE REANUDA 31 DE MAYO</t>
  </si>
  <si>
    <t>APLAZAD0</t>
  </si>
  <si>
    <t>Boletin 11</t>
  </si>
  <si>
    <t>Actualización: 25/05/2023</t>
  </si>
  <si>
    <t>APLAZADOS DEL 25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</si>
</sst>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  <numFmt numFmtId="166" formatCode="[$-409]h:mm:ss\ AM/PM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24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166" fontId="9" fillId="2" borderId="2" xfId="0" applyNumberFormat="1" applyFont="1" applyFill="1" applyBorder="1" applyAlignment="1">
      <alignment horizontal="center" vertical="center"/>
    </xf>
    <xf numFmtId="0" fontId="4" fillId="10" borderId="0" xfId="0" applyFont="1" applyFill="1"/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380576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8925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846308</xdr:colOff>
      <xdr:row>8</xdr:row>
      <xdr:rowOff>152399</xdr:rowOff>
    </xdr:from>
    <xdr:to>
      <xdr:col>8</xdr:col>
      <xdr:colOff>1014256</xdr:colOff>
      <xdr:row>17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0933" y="17621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D43"/>
  <sheetViews>
    <sheetView showGridLines="0" tabSelected="1" topLeftCell="B1" zoomScale="90" zoomScaleNormal="90" zoomScaleSheetLayoutView="90" zoomScalePageLayoutView="55" workbookViewId="0">
      <selection activeCell="AC41" sqref="AC41"/>
    </sheetView>
  </sheetViews>
  <sheetFormatPr baseColWidth="10" defaultColWidth="10.85546875" defaultRowHeight="15" x14ac:dyDescent="0.3"/>
  <cols>
    <col min="1" max="1" width="16.7109375" style="103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16"/>
      <c r="M2" s="116"/>
      <c r="N2" s="116"/>
      <c r="O2" s="116"/>
    </row>
    <row r="3" spans="1:27" x14ac:dyDescent="0.3">
      <c r="L3" s="116"/>
      <c r="M3" s="116"/>
      <c r="N3" s="116"/>
      <c r="O3" s="116"/>
    </row>
    <row r="4" spans="1:27" x14ac:dyDescent="0.3">
      <c r="L4" s="116"/>
      <c r="M4" s="116"/>
      <c r="N4" s="116"/>
      <c r="O4" s="116"/>
    </row>
    <row r="8" spans="1:27" ht="15" customHeight="1" x14ac:dyDescent="0.3">
      <c r="A8" s="104" t="s">
        <v>124</v>
      </c>
      <c r="B8" s="4"/>
      <c r="R8" s="87" t="s">
        <v>125</v>
      </c>
      <c r="S8" s="87"/>
      <c r="T8" s="87"/>
      <c r="U8" s="87"/>
      <c r="V8" s="87"/>
      <c r="W8" s="87"/>
    </row>
    <row r="9" spans="1:27" ht="21.75" customHeight="1" x14ac:dyDescent="0.3">
      <c r="A9" s="117" t="s">
        <v>119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9"/>
      <c r="Y9" s="108"/>
      <c r="Z9" s="109"/>
      <c r="AA9" s="108"/>
    </row>
    <row r="10" spans="1:27" ht="15" customHeight="1" x14ac:dyDescent="0.3">
      <c r="A10" s="10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5" customHeight="1" x14ac:dyDescent="0.3">
      <c r="A11" s="121" t="s">
        <v>10</v>
      </c>
      <c r="B11" s="58"/>
      <c r="C11" s="130" t="s">
        <v>0</v>
      </c>
      <c r="D11" s="131"/>
      <c r="E11" s="130">
        <v>1</v>
      </c>
      <c r="F11" s="131"/>
      <c r="G11" s="130">
        <v>2</v>
      </c>
      <c r="H11" s="131"/>
      <c r="I11" s="130">
        <v>3</v>
      </c>
      <c r="J11" s="131"/>
      <c r="K11" s="145">
        <v>5</v>
      </c>
      <c r="L11" s="145"/>
      <c r="M11" s="33"/>
      <c r="N11" s="145"/>
      <c r="O11" s="20" t="s">
        <v>13</v>
      </c>
      <c r="P11" s="20" t="s">
        <v>14</v>
      </c>
      <c r="Q11" s="20" t="s">
        <v>15</v>
      </c>
      <c r="R11" s="20" t="s">
        <v>116</v>
      </c>
      <c r="S11" s="21" t="s">
        <v>107</v>
      </c>
      <c r="T11" s="20" t="s">
        <v>110</v>
      </c>
      <c r="U11" s="20" t="s">
        <v>111</v>
      </c>
      <c r="V11" s="20" t="s">
        <v>106</v>
      </c>
      <c r="W11" s="42" t="s">
        <v>1</v>
      </c>
      <c r="X11" s="20" t="s">
        <v>17</v>
      </c>
    </row>
    <row r="12" spans="1:27" ht="15" customHeight="1" x14ac:dyDescent="0.3">
      <c r="A12" s="122"/>
      <c r="B12" s="160">
        <v>1</v>
      </c>
      <c r="C12" s="126" t="str">
        <f>SORTEO!F5</f>
        <v>ACIDC</v>
      </c>
      <c r="D12" s="127"/>
      <c r="E12" s="170"/>
      <c r="F12" s="171"/>
      <c r="G12" s="164"/>
      <c r="H12" s="31"/>
      <c r="I12" s="162"/>
      <c r="J12" s="17"/>
      <c r="K12" s="174"/>
      <c r="L12" s="86"/>
      <c r="M12" s="86"/>
      <c r="N12" s="145"/>
      <c r="O12" s="118">
        <v>0</v>
      </c>
      <c r="P12" s="119">
        <v>0</v>
      </c>
      <c r="Q12" s="119">
        <v>0</v>
      </c>
      <c r="R12" s="119">
        <v>0</v>
      </c>
      <c r="S12" s="118">
        <v>0</v>
      </c>
      <c r="T12" s="123">
        <f>H12+J12</f>
        <v>0</v>
      </c>
      <c r="U12" s="123">
        <f>H13+J13</f>
        <v>0</v>
      </c>
      <c r="V12" s="123">
        <f>T12-U12</f>
        <v>0</v>
      </c>
      <c r="W12" s="132">
        <f>G12+I12</f>
        <v>0</v>
      </c>
      <c r="X12" s="118"/>
    </row>
    <row r="13" spans="1:27" ht="15" customHeight="1" x14ac:dyDescent="0.3">
      <c r="A13" s="122"/>
      <c r="B13" s="161"/>
      <c r="C13" s="128"/>
      <c r="D13" s="129"/>
      <c r="E13" s="172"/>
      <c r="F13" s="173"/>
      <c r="G13" s="165"/>
      <c r="H13" s="31"/>
      <c r="I13" s="163"/>
      <c r="J13" s="17"/>
      <c r="K13" s="174"/>
      <c r="L13" s="86"/>
      <c r="M13" s="86"/>
      <c r="N13" s="145"/>
      <c r="O13" s="118"/>
      <c r="P13" s="120"/>
      <c r="Q13" s="120"/>
      <c r="R13" s="120"/>
      <c r="S13" s="118"/>
      <c r="T13" s="118"/>
      <c r="U13" s="118"/>
      <c r="V13" s="118"/>
      <c r="W13" s="132"/>
      <c r="X13" s="118"/>
    </row>
    <row r="14" spans="1:27" ht="15" customHeight="1" x14ac:dyDescent="0.3">
      <c r="A14" s="122"/>
      <c r="B14" s="160">
        <v>2</v>
      </c>
      <c r="C14" s="126" t="str">
        <f>SORTEO!F6</f>
        <v>INMOBILIARIA</v>
      </c>
      <c r="D14" s="127"/>
      <c r="E14" s="136"/>
      <c r="F14" s="17"/>
      <c r="G14" s="166"/>
      <c r="H14" s="167"/>
      <c r="I14" s="162"/>
      <c r="J14" s="17"/>
      <c r="K14" s="174"/>
      <c r="L14" s="86"/>
      <c r="M14" s="86"/>
      <c r="N14" s="145"/>
      <c r="O14" s="118">
        <v>0</v>
      </c>
      <c r="P14" s="119">
        <v>0</v>
      </c>
      <c r="Q14" s="119">
        <v>0</v>
      </c>
      <c r="R14" s="119">
        <v>0</v>
      </c>
      <c r="S14" s="118">
        <v>0</v>
      </c>
      <c r="T14" s="123">
        <f>F14+J14</f>
        <v>0</v>
      </c>
      <c r="U14" s="123">
        <f>F15+J15</f>
        <v>0</v>
      </c>
      <c r="V14" s="123">
        <f t="shared" ref="V14" si="0">T14-U14</f>
        <v>0</v>
      </c>
      <c r="W14" s="124">
        <f>E14+I14</f>
        <v>0</v>
      </c>
      <c r="X14" s="118"/>
    </row>
    <row r="15" spans="1:27" ht="15" customHeight="1" x14ac:dyDescent="0.3">
      <c r="A15" s="122"/>
      <c r="B15" s="161"/>
      <c r="C15" s="128"/>
      <c r="D15" s="129"/>
      <c r="E15" s="137"/>
      <c r="F15" s="17"/>
      <c r="G15" s="168"/>
      <c r="H15" s="169"/>
      <c r="I15" s="163"/>
      <c r="J15" s="17"/>
      <c r="K15" s="174"/>
      <c r="L15" s="86"/>
      <c r="M15" s="86"/>
      <c r="N15" s="145"/>
      <c r="O15" s="118"/>
      <c r="P15" s="120"/>
      <c r="Q15" s="120"/>
      <c r="R15" s="120"/>
      <c r="S15" s="118"/>
      <c r="T15" s="118"/>
      <c r="U15" s="118"/>
      <c r="V15" s="118"/>
      <c r="W15" s="125"/>
      <c r="X15" s="118"/>
    </row>
    <row r="16" spans="1:27" ht="15" customHeight="1" x14ac:dyDescent="0.3">
      <c r="A16" s="122"/>
      <c r="B16" s="160">
        <v>3</v>
      </c>
      <c r="C16" s="126" t="str">
        <f>SORTEO!F7</f>
        <v>HACIENDA</v>
      </c>
      <c r="D16" s="127"/>
      <c r="E16" s="136"/>
      <c r="F16" s="17"/>
      <c r="G16" s="162"/>
      <c r="H16" s="17"/>
      <c r="I16" s="138"/>
      <c r="J16" s="138"/>
      <c r="K16" s="174"/>
      <c r="L16" s="86"/>
      <c r="M16" s="86"/>
      <c r="N16" s="145"/>
      <c r="O16" s="118">
        <v>0</v>
      </c>
      <c r="P16" s="119">
        <v>0</v>
      </c>
      <c r="Q16" s="119">
        <v>0</v>
      </c>
      <c r="R16" s="119">
        <v>0</v>
      </c>
      <c r="S16" s="118">
        <v>0</v>
      </c>
      <c r="T16" s="123">
        <f>F16+H16</f>
        <v>0</v>
      </c>
      <c r="U16" s="123">
        <f>F17+H17</f>
        <v>0</v>
      </c>
      <c r="V16" s="123">
        <f t="shared" ref="V16" si="1">T16-U16</f>
        <v>0</v>
      </c>
      <c r="W16" s="124">
        <f>E16+G16</f>
        <v>0</v>
      </c>
      <c r="X16" s="118"/>
    </row>
    <row r="17" spans="1:30" ht="15" customHeight="1" x14ac:dyDescent="0.3">
      <c r="A17" s="122"/>
      <c r="B17" s="161"/>
      <c r="C17" s="128"/>
      <c r="D17" s="129"/>
      <c r="E17" s="137"/>
      <c r="F17" s="17"/>
      <c r="G17" s="163"/>
      <c r="H17" s="17"/>
      <c r="I17" s="138"/>
      <c r="J17" s="138"/>
      <c r="K17" s="174"/>
      <c r="L17" s="86"/>
      <c r="M17" s="86"/>
      <c r="N17" s="145"/>
      <c r="O17" s="118"/>
      <c r="P17" s="120"/>
      <c r="Q17" s="120"/>
      <c r="R17" s="120"/>
      <c r="S17" s="118"/>
      <c r="T17" s="118"/>
      <c r="U17" s="118"/>
      <c r="V17" s="118"/>
      <c r="W17" s="125"/>
      <c r="X17" s="118"/>
    </row>
    <row r="18" spans="1:30" ht="16.5" customHeight="1" x14ac:dyDescent="0.3"/>
    <row r="19" spans="1:30" ht="15" customHeight="1" x14ac:dyDescent="0.3">
      <c r="A19" s="156" t="s">
        <v>99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0"/>
      <c r="Y19" s="10"/>
      <c r="Z19" s="39"/>
      <c r="AA19" s="10"/>
    </row>
    <row r="20" spans="1:30" ht="15" customHeight="1" x14ac:dyDescent="0.3">
      <c r="A20" s="106"/>
      <c r="B20" s="5"/>
      <c r="X20" s="175" t="s">
        <v>2</v>
      </c>
      <c r="Y20" s="175"/>
      <c r="Z20" s="175"/>
      <c r="AA20" s="175"/>
    </row>
    <row r="21" spans="1:30" ht="15" customHeight="1" x14ac:dyDescent="0.3">
      <c r="A21" s="107" t="s">
        <v>3</v>
      </c>
      <c r="B21" s="19"/>
      <c r="C21" s="19" t="s">
        <v>4</v>
      </c>
      <c r="D21" s="32"/>
      <c r="E21" s="32"/>
      <c r="F21" s="157" t="s">
        <v>5</v>
      </c>
      <c r="G21" s="158"/>
      <c r="H21" s="158"/>
      <c r="I21" s="158"/>
      <c r="J21" s="158"/>
      <c r="K21" s="158"/>
      <c r="L21" s="159"/>
      <c r="M21" s="84"/>
      <c r="N21" s="149" t="s">
        <v>35</v>
      </c>
      <c r="O21" s="149"/>
      <c r="P21" s="149"/>
      <c r="Q21" s="149"/>
      <c r="R21" s="19"/>
      <c r="S21" s="149" t="s">
        <v>6</v>
      </c>
      <c r="T21" s="149"/>
      <c r="U21" s="149"/>
      <c r="V21" s="149"/>
      <c r="W21" s="40" t="s">
        <v>0</v>
      </c>
      <c r="X21" s="36" t="s">
        <v>7</v>
      </c>
      <c r="Y21" s="36"/>
      <c r="Z21" s="40" t="s">
        <v>0</v>
      </c>
      <c r="AA21" s="36" t="s">
        <v>8</v>
      </c>
    </row>
    <row r="22" spans="1:30" ht="15" customHeight="1" x14ac:dyDescent="0.3">
      <c r="A22" s="114">
        <v>0.5</v>
      </c>
      <c r="B22" s="6"/>
      <c r="C22" s="75" t="str">
        <f>C14</f>
        <v>INMOBILIARIA</v>
      </c>
      <c r="D22" s="88"/>
      <c r="E22" s="88"/>
      <c r="F22" s="139" t="str">
        <f>C16</f>
        <v>HACIENDA</v>
      </c>
      <c r="G22" s="140"/>
      <c r="H22" s="140"/>
      <c r="I22" s="140"/>
      <c r="J22" s="140"/>
      <c r="K22" s="140"/>
      <c r="L22" s="141"/>
      <c r="M22" s="89"/>
      <c r="N22" s="150" t="s">
        <v>117</v>
      </c>
      <c r="O22" s="151"/>
      <c r="P22" s="151"/>
      <c r="Q22" s="152"/>
      <c r="R22" s="48"/>
      <c r="S22" s="153">
        <v>45077</v>
      </c>
      <c r="T22" s="154"/>
      <c r="U22" s="154"/>
      <c r="V22" s="155"/>
      <c r="W22" s="133"/>
      <c r="X22" s="134"/>
      <c r="Y22" s="19" t="s">
        <v>9</v>
      </c>
      <c r="Z22" s="133"/>
      <c r="AA22" s="134"/>
      <c r="AB22" s="115" t="s">
        <v>122</v>
      </c>
      <c r="AC22" s="115"/>
      <c r="AD22" s="115"/>
    </row>
    <row r="23" spans="1:30" ht="15" customHeight="1" x14ac:dyDescent="0.3">
      <c r="A23" s="107" t="s">
        <v>3</v>
      </c>
      <c r="B23" s="19"/>
      <c r="C23" s="56" t="s">
        <v>4</v>
      </c>
      <c r="D23" s="57"/>
      <c r="E23" s="57"/>
      <c r="F23" s="142" t="s">
        <v>5</v>
      </c>
      <c r="G23" s="143"/>
      <c r="H23" s="143"/>
      <c r="I23" s="143"/>
      <c r="J23" s="143"/>
      <c r="K23" s="143"/>
      <c r="L23" s="144"/>
      <c r="M23" s="85"/>
      <c r="N23" s="149" t="s">
        <v>35</v>
      </c>
      <c r="O23" s="149"/>
      <c r="P23" s="149"/>
      <c r="Q23" s="149"/>
      <c r="R23" s="19"/>
      <c r="S23" s="135" t="s">
        <v>6</v>
      </c>
      <c r="T23" s="135"/>
      <c r="U23" s="135"/>
      <c r="V23" s="135"/>
      <c r="W23" s="40" t="s">
        <v>0</v>
      </c>
      <c r="X23" s="36" t="s">
        <v>7</v>
      </c>
      <c r="Y23" s="36"/>
      <c r="Z23" s="40" t="s">
        <v>0</v>
      </c>
      <c r="AA23" s="36" t="s">
        <v>8</v>
      </c>
    </row>
    <row r="24" spans="1:30" ht="15" customHeight="1" x14ac:dyDescent="0.3">
      <c r="A24" s="114">
        <v>0.54166666666666663</v>
      </c>
      <c r="B24" s="6"/>
      <c r="C24" s="75" t="str">
        <f>C12</f>
        <v>ACIDC</v>
      </c>
      <c r="D24" s="88"/>
      <c r="E24" s="88"/>
      <c r="F24" s="139" t="str">
        <f>C14</f>
        <v>INMOBILIARIA</v>
      </c>
      <c r="G24" s="140"/>
      <c r="H24" s="140"/>
      <c r="I24" s="140"/>
      <c r="J24" s="140"/>
      <c r="K24" s="140"/>
      <c r="L24" s="141"/>
      <c r="M24" s="90"/>
      <c r="N24" s="146" t="s">
        <v>117</v>
      </c>
      <c r="O24" s="147"/>
      <c r="P24" s="147"/>
      <c r="Q24" s="148"/>
      <c r="R24" s="50"/>
      <c r="S24" s="153">
        <v>45079</v>
      </c>
      <c r="T24" s="154"/>
      <c r="U24" s="154"/>
      <c r="V24" s="155"/>
      <c r="W24" s="133"/>
      <c r="X24" s="134"/>
      <c r="Y24" s="19"/>
      <c r="Z24" s="133"/>
      <c r="AA24" s="134"/>
      <c r="AB24" s="115" t="s">
        <v>126</v>
      </c>
      <c r="AC24" s="115"/>
    </row>
    <row r="25" spans="1:30" ht="15" customHeight="1" x14ac:dyDescent="0.3">
      <c r="A25" s="107" t="s">
        <v>3</v>
      </c>
      <c r="B25" s="19"/>
      <c r="C25" s="56" t="s">
        <v>4</v>
      </c>
      <c r="D25" s="57"/>
      <c r="E25" s="57"/>
      <c r="F25" s="142" t="s">
        <v>5</v>
      </c>
      <c r="G25" s="143"/>
      <c r="H25" s="143"/>
      <c r="I25" s="143"/>
      <c r="J25" s="143"/>
      <c r="K25" s="143"/>
      <c r="L25" s="144"/>
      <c r="M25" s="85"/>
      <c r="N25" s="149" t="s">
        <v>35</v>
      </c>
      <c r="O25" s="149"/>
      <c r="P25" s="149"/>
      <c r="Q25" s="149"/>
      <c r="R25" s="19"/>
      <c r="S25" s="135" t="s">
        <v>6</v>
      </c>
      <c r="T25" s="135"/>
      <c r="U25" s="135"/>
      <c r="V25" s="135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30" ht="15" customHeight="1" x14ac:dyDescent="0.3">
      <c r="A26" s="114">
        <v>0.5</v>
      </c>
      <c r="B26" s="6"/>
      <c r="C26" s="75" t="str">
        <f>C16</f>
        <v>HACIENDA</v>
      </c>
      <c r="D26" s="88"/>
      <c r="E26" s="88"/>
      <c r="F26" s="139" t="str">
        <f>C12</f>
        <v>ACIDC</v>
      </c>
      <c r="G26" s="140"/>
      <c r="H26" s="140"/>
      <c r="I26" s="140"/>
      <c r="J26" s="140"/>
      <c r="K26" s="140"/>
      <c r="L26" s="141"/>
      <c r="M26" s="90"/>
      <c r="N26" s="146" t="s">
        <v>117</v>
      </c>
      <c r="O26" s="147"/>
      <c r="P26" s="147"/>
      <c r="Q26" s="148"/>
      <c r="R26" s="50"/>
      <c r="S26" s="153">
        <v>45075</v>
      </c>
      <c r="T26" s="154"/>
      <c r="U26" s="154"/>
      <c r="V26" s="155"/>
      <c r="W26" s="133"/>
      <c r="X26" s="134"/>
      <c r="Y26" s="19"/>
      <c r="Z26" s="133"/>
      <c r="AA26" s="134"/>
    </row>
    <row r="27" spans="1:30" ht="22.5" customHeight="1" x14ac:dyDescent="0.3">
      <c r="A27" s="6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5"/>
      <c r="T27" s="65"/>
      <c r="U27" s="65"/>
      <c r="V27" s="65"/>
      <c r="W27" s="110"/>
      <c r="X27" s="111"/>
      <c r="Y27" s="112"/>
      <c r="Z27" s="110"/>
      <c r="AA27" s="111"/>
    </row>
    <row r="28" spans="1:30" ht="15" customHeight="1" x14ac:dyDescent="0.3">
      <c r="A28" s="121" t="s">
        <v>11</v>
      </c>
      <c r="B28" s="58"/>
      <c r="C28" s="130" t="s">
        <v>0</v>
      </c>
      <c r="D28" s="131"/>
      <c r="E28" s="130">
        <v>1</v>
      </c>
      <c r="F28" s="131"/>
      <c r="G28" s="130">
        <v>2</v>
      </c>
      <c r="H28" s="131"/>
      <c r="I28" s="130">
        <v>3</v>
      </c>
      <c r="J28" s="131"/>
      <c r="K28" s="145">
        <v>5</v>
      </c>
      <c r="L28" s="145"/>
      <c r="M28" s="33"/>
      <c r="N28" s="145"/>
      <c r="O28" s="20" t="s">
        <v>13</v>
      </c>
      <c r="P28" s="20" t="s">
        <v>14</v>
      </c>
      <c r="Q28" s="20" t="s">
        <v>15</v>
      </c>
      <c r="R28" s="20" t="s">
        <v>116</v>
      </c>
      <c r="S28" s="21" t="s">
        <v>107</v>
      </c>
      <c r="T28" s="20" t="s">
        <v>110</v>
      </c>
      <c r="U28" s="20" t="s">
        <v>111</v>
      </c>
      <c r="V28" s="20" t="s">
        <v>106</v>
      </c>
      <c r="W28" s="42" t="s">
        <v>1</v>
      </c>
      <c r="X28" s="20" t="s">
        <v>17</v>
      </c>
    </row>
    <row r="29" spans="1:30" ht="15" customHeight="1" x14ac:dyDescent="0.3">
      <c r="A29" s="122"/>
      <c r="B29" s="160">
        <v>1</v>
      </c>
      <c r="C29" s="126" t="str">
        <f>SORTEO!I5</f>
        <v>INDEPORTES</v>
      </c>
      <c r="D29" s="127"/>
      <c r="E29" s="170"/>
      <c r="F29" s="171"/>
      <c r="G29" s="164"/>
      <c r="H29" s="31"/>
      <c r="I29" s="162"/>
      <c r="J29" s="17"/>
      <c r="K29" s="174"/>
      <c r="L29" s="86"/>
      <c r="M29" s="86"/>
      <c r="N29" s="145"/>
      <c r="O29" s="118">
        <v>0</v>
      </c>
      <c r="P29" s="119">
        <v>0</v>
      </c>
      <c r="Q29" s="119">
        <v>0</v>
      </c>
      <c r="R29" s="119">
        <v>0</v>
      </c>
      <c r="S29" s="118">
        <v>0</v>
      </c>
      <c r="T29" s="123">
        <f>H29+J29</f>
        <v>0</v>
      </c>
      <c r="U29" s="123">
        <f>H30+J30</f>
        <v>0</v>
      </c>
      <c r="V29" s="123">
        <f>T29-U29</f>
        <v>0</v>
      </c>
      <c r="W29" s="132">
        <f>G29+I29</f>
        <v>0</v>
      </c>
      <c r="X29" s="118"/>
    </row>
    <row r="30" spans="1:30" ht="15" customHeight="1" x14ac:dyDescent="0.3">
      <c r="A30" s="122"/>
      <c r="B30" s="161"/>
      <c r="C30" s="128"/>
      <c r="D30" s="129"/>
      <c r="E30" s="172"/>
      <c r="F30" s="173"/>
      <c r="G30" s="165"/>
      <c r="H30" s="31"/>
      <c r="I30" s="163"/>
      <c r="J30" s="17"/>
      <c r="K30" s="174"/>
      <c r="L30" s="86"/>
      <c r="M30" s="86"/>
      <c r="N30" s="145"/>
      <c r="O30" s="118"/>
      <c r="P30" s="120"/>
      <c r="Q30" s="120"/>
      <c r="R30" s="120"/>
      <c r="S30" s="118"/>
      <c r="T30" s="118"/>
      <c r="U30" s="118"/>
      <c r="V30" s="118"/>
      <c r="W30" s="132"/>
      <c r="X30" s="118"/>
    </row>
    <row r="31" spans="1:30" ht="15" customHeight="1" x14ac:dyDescent="0.3">
      <c r="A31" s="122"/>
      <c r="B31" s="160">
        <v>2</v>
      </c>
      <c r="C31" s="126" t="str">
        <f>SORTEO!I6</f>
        <v>FUNCION PUBLICA</v>
      </c>
      <c r="D31" s="127"/>
      <c r="E31" s="136"/>
      <c r="F31" s="17"/>
      <c r="G31" s="166"/>
      <c r="H31" s="167"/>
      <c r="I31" s="162"/>
      <c r="J31" s="17"/>
      <c r="K31" s="174"/>
      <c r="L31" s="86"/>
      <c r="M31" s="86"/>
      <c r="N31" s="145"/>
      <c r="O31" s="118">
        <v>0</v>
      </c>
      <c r="P31" s="119">
        <v>0</v>
      </c>
      <c r="Q31" s="119">
        <v>0</v>
      </c>
      <c r="R31" s="119">
        <v>0</v>
      </c>
      <c r="S31" s="118">
        <v>0</v>
      </c>
      <c r="T31" s="123">
        <f>F31+J31</f>
        <v>0</v>
      </c>
      <c r="U31" s="123">
        <f>F32+J32</f>
        <v>0</v>
      </c>
      <c r="V31" s="123">
        <f t="shared" ref="V31" si="2">T31-U31</f>
        <v>0</v>
      </c>
      <c r="W31" s="124">
        <f>E31+I31</f>
        <v>0</v>
      </c>
      <c r="X31" s="118"/>
    </row>
    <row r="32" spans="1:30" ht="15" customHeight="1" x14ac:dyDescent="0.3">
      <c r="A32" s="122"/>
      <c r="B32" s="161"/>
      <c r="C32" s="128"/>
      <c r="D32" s="129"/>
      <c r="E32" s="137"/>
      <c r="F32" s="17"/>
      <c r="G32" s="168"/>
      <c r="H32" s="169"/>
      <c r="I32" s="163"/>
      <c r="J32" s="17"/>
      <c r="K32" s="174"/>
      <c r="L32" s="86"/>
      <c r="M32" s="86"/>
      <c r="N32" s="145"/>
      <c r="O32" s="118"/>
      <c r="P32" s="120"/>
      <c r="Q32" s="120"/>
      <c r="R32" s="120"/>
      <c r="S32" s="118"/>
      <c r="T32" s="118"/>
      <c r="U32" s="118"/>
      <c r="V32" s="118"/>
      <c r="W32" s="125"/>
      <c r="X32" s="118"/>
    </row>
    <row r="33" spans="1:29" ht="15" customHeight="1" x14ac:dyDescent="0.3">
      <c r="A33" s="122"/>
      <c r="B33" s="160">
        <v>3</v>
      </c>
      <c r="C33" s="126" t="str">
        <f>SORTEO!I7</f>
        <v>SECRE. GENERAL</v>
      </c>
      <c r="D33" s="127"/>
      <c r="E33" s="136"/>
      <c r="F33" s="17"/>
      <c r="G33" s="162"/>
      <c r="H33" s="17"/>
      <c r="I33" s="138"/>
      <c r="J33" s="138"/>
      <c r="K33" s="174"/>
      <c r="L33" s="86"/>
      <c r="M33" s="86"/>
      <c r="N33" s="145"/>
      <c r="O33" s="118">
        <v>0</v>
      </c>
      <c r="P33" s="119">
        <v>0</v>
      </c>
      <c r="Q33" s="119">
        <v>0</v>
      </c>
      <c r="R33" s="119">
        <v>0</v>
      </c>
      <c r="S33" s="118">
        <v>0</v>
      </c>
      <c r="T33" s="123">
        <f>F33+H33</f>
        <v>0</v>
      </c>
      <c r="U33" s="123">
        <f>F34+H34</f>
        <v>0</v>
      </c>
      <c r="V33" s="123">
        <f t="shared" ref="V33" si="3">T33-U33</f>
        <v>0</v>
      </c>
      <c r="W33" s="124">
        <f>E33+G33</f>
        <v>0</v>
      </c>
      <c r="X33" s="118"/>
    </row>
    <row r="34" spans="1:29" ht="15" customHeight="1" x14ac:dyDescent="0.3">
      <c r="A34" s="122"/>
      <c r="B34" s="161"/>
      <c r="C34" s="128"/>
      <c r="D34" s="129"/>
      <c r="E34" s="137"/>
      <c r="F34" s="17"/>
      <c r="G34" s="163"/>
      <c r="H34" s="17"/>
      <c r="I34" s="138"/>
      <c r="J34" s="138"/>
      <c r="K34" s="174"/>
      <c r="L34" s="86"/>
      <c r="M34" s="86"/>
      <c r="N34" s="145"/>
      <c r="O34" s="118"/>
      <c r="P34" s="120"/>
      <c r="Q34" s="120"/>
      <c r="R34" s="120"/>
      <c r="S34" s="118"/>
      <c r="T34" s="118"/>
      <c r="U34" s="118"/>
      <c r="V34" s="118"/>
      <c r="W34" s="125"/>
      <c r="X34" s="118"/>
    </row>
    <row r="35" spans="1:29" ht="16.5" customHeight="1" x14ac:dyDescent="0.3"/>
    <row r="36" spans="1:29" ht="15" customHeight="1" x14ac:dyDescent="0.3">
      <c r="A36" s="156" t="s">
        <v>99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0"/>
      <c r="Y36" s="10"/>
      <c r="Z36" s="39"/>
      <c r="AA36" s="10"/>
    </row>
    <row r="37" spans="1:29" ht="15" customHeight="1" x14ac:dyDescent="0.3">
      <c r="A37" s="106"/>
      <c r="B37" s="5"/>
      <c r="X37" s="175" t="s">
        <v>2</v>
      </c>
      <c r="Y37" s="175"/>
      <c r="Z37" s="175"/>
      <c r="AA37" s="175"/>
    </row>
    <row r="38" spans="1:29" ht="15" customHeight="1" x14ac:dyDescent="0.3">
      <c r="A38" s="107" t="s">
        <v>3</v>
      </c>
      <c r="B38" s="19"/>
      <c r="C38" s="19" t="s">
        <v>4</v>
      </c>
      <c r="D38" s="32"/>
      <c r="E38" s="32"/>
      <c r="F38" s="157" t="s">
        <v>5</v>
      </c>
      <c r="G38" s="158"/>
      <c r="H38" s="158"/>
      <c r="I38" s="158"/>
      <c r="J38" s="158"/>
      <c r="K38" s="158"/>
      <c r="L38" s="159"/>
      <c r="M38" s="84"/>
      <c r="N38" s="149" t="s">
        <v>35</v>
      </c>
      <c r="O38" s="149"/>
      <c r="P38" s="149"/>
      <c r="Q38" s="149"/>
      <c r="R38" s="19"/>
      <c r="S38" s="149" t="s">
        <v>6</v>
      </c>
      <c r="T38" s="149"/>
      <c r="U38" s="149"/>
      <c r="V38" s="149"/>
      <c r="W38" s="40" t="s">
        <v>0</v>
      </c>
      <c r="X38" s="36" t="s">
        <v>7</v>
      </c>
      <c r="Y38" s="36"/>
      <c r="Z38" s="40" t="s">
        <v>0</v>
      </c>
      <c r="AA38" s="36" t="s">
        <v>8</v>
      </c>
    </row>
    <row r="39" spans="1:29" ht="15" customHeight="1" x14ac:dyDescent="0.3">
      <c r="A39" s="114">
        <v>0.54166666666666663</v>
      </c>
      <c r="B39" s="6"/>
      <c r="C39" s="75" t="str">
        <f>C31</f>
        <v>FUNCION PUBLICA</v>
      </c>
      <c r="D39" s="88"/>
      <c r="E39" s="88"/>
      <c r="F39" s="139" t="str">
        <f>C33</f>
        <v>SECRE. GENERAL</v>
      </c>
      <c r="G39" s="140"/>
      <c r="H39" s="140"/>
      <c r="I39" s="140"/>
      <c r="J39" s="140"/>
      <c r="K39" s="140"/>
      <c r="L39" s="141"/>
      <c r="M39" s="89"/>
      <c r="N39" s="150" t="s">
        <v>117</v>
      </c>
      <c r="O39" s="151"/>
      <c r="P39" s="151"/>
      <c r="Q39" s="152"/>
      <c r="R39" s="48"/>
      <c r="S39" s="153">
        <v>45077</v>
      </c>
      <c r="T39" s="154"/>
      <c r="U39" s="154"/>
      <c r="V39" s="155"/>
      <c r="W39" s="133"/>
      <c r="X39" s="134"/>
      <c r="Y39" s="19" t="s">
        <v>9</v>
      </c>
      <c r="Z39" s="133"/>
      <c r="AA39" s="134"/>
      <c r="AB39" s="115" t="s">
        <v>123</v>
      </c>
    </row>
    <row r="40" spans="1:29" ht="15" customHeight="1" x14ac:dyDescent="0.3">
      <c r="A40" s="107" t="s">
        <v>3</v>
      </c>
      <c r="B40" s="19"/>
      <c r="C40" s="56" t="s">
        <v>4</v>
      </c>
      <c r="D40" s="57"/>
      <c r="E40" s="57"/>
      <c r="F40" s="142" t="s">
        <v>5</v>
      </c>
      <c r="G40" s="143"/>
      <c r="H40" s="143"/>
      <c r="I40" s="143"/>
      <c r="J40" s="143"/>
      <c r="K40" s="143"/>
      <c r="L40" s="144"/>
      <c r="M40" s="85"/>
      <c r="N40" s="149" t="s">
        <v>35</v>
      </c>
      <c r="O40" s="149"/>
      <c r="P40" s="149"/>
      <c r="Q40" s="149"/>
      <c r="R40" s="19"/>
      <c r="S40" s="135" t="s">
        <v>6</v>
      </c>
      <c r="T40" s="135"/>
      <c r="U40" s="135"/>
      <c r="V40" s="135"/>
      <c r="W40" s="40" t="s">
        <v>0</v>
      </c>
      <c r="X40" s="36" t="s">
        <v>7</v>
      </c>
      <c r="Y40" s="36"/>
      <c r="Z40" s="40" t="s">
        <v>0</v>
      </c>
      <c r="AA40" s="36" t="s">
        <v>8</v>
      </c>
    </row>
    <row r="41" spans="1:29" ht="15" customHeight="1" x14ac:dyDescent="0.3">
      <c r="A41" s="114">
        <v>0.5</v>
      </c>
      <c r="B41" s="6"/>
      <c r="C41" s="75" t="str">
        <f>C29</f>
        <v>INDEPORTES</v>
      </c>
      <c r="D41" s="88"/>
      <c r="E41" s="88"/>
      <c r="F41" s="139" t="str">
        <f>C31</f>
        <v>FUNCION PUBLICA</v>
      </c>
      <c r="G41" s="140"/>
      <c r="H41" s="140"/>
      <c r="I41" s="140"/>
      <c r="J41" s="140"/>
      <c r="K41" s="140"/>
      <c r="L41" s="141"/>
      <c r="M41" s="90"/>
      <c r="N41" s="146" t="s">
        <v>117</v>
      </c>
      <c r="O41" s="147"/>
      <c r="P41" s="147"/>
      <c r="Q41" s="148"/>
      <c r="R41" s="50"/>
      <c r="S41" s="153">
        <v>45079</v>
      </c>
      <c r="T41" s="154"/>
      <c r="U41" s="154"/>
      <c r="V41" s="155"/>
      <c r="W41" s="133"/>
      <c r="X41" s="134"/>
      <c r="Y41" s="19"/>
      <c r="Z41" s="133"/>
      <c r="AA41" s="134"/>
      <c r="AB41" s="115" t="s">
        <v>126</v>
      </c>
      <c r="AC41" s="115"/>
    </row>
    <row r="42" spans="1:29" ht="15" customHeight="1" x14ac:dyDescent="0.3">
      <c r="A42" s="107" t="s">
        <v>3</v>
      </c>
      <c r="B42" s="19"/>
      <c r="C42" s="56" t="s">
        <v>4</v>
      </c>
      <c r="D42" s="57"/>
      <c r="E42" s="57"/>
      <c r="F42" s="142" t="s">
        <v>5</v>
      </c>
      <c r="G42" s="143"/>
      <c r="H42" s="143"/>
      <c r="I42" s="143"/>
      <c r="J42" s="143"/>
      <c r="K42" s="143"/>
      <c r="L42" s="144"/>
      <c r="M42" s="85"/>
      <c r="N42" s="149" t="s">
        <v>35</v>
      </c>
      <c r="O42" s="149"/>
      <c r="P42" s="149"/>
      <c r="Q42" s="149"/>
      <c r="R42" s="19"/>
      <c r="S42" s="135" t="s">
        <v>6</v>
      </c>
      <c r="T42" s="135"/>
      <c r="U42" s="135"/>
      <c r="V42" s="135"/>
      <c r="W42" s="40" t="s">
        <v>0</v>
      </c>
      <c r="X42" s="36" t="s">
        <v>7</v>
      </c>
      <c r="Y42" s="36"/>
      <c r="Z42" s="40" t="s">
        <v>0</v>
      </c>
      <c r="AA42" s="36" t="s">
        <v>8</v>
      </c>
    </row>
    <row r="43" spans="1:29" ht="15" customHeight="1" x14ac:dyDescent="0.3">
      <c r="A43" s="114">
        <v>0.54166666666666663</v>
      </c>
      <c r="B43" s="6"/>
      <c r="C43" s="75" t="str">
        <f>C33</f>
        <v>SECRE. GENERAL</v>
      </c>
      <c r="D43" s="88"/>
      <c r="E43" s="88"/>
      <c r="F43" s="139" t="str">
        <f>C29</f>
        <v>INDEPORTES</v>
      </c>
      <c r="G43" s="140"/>
      <c r="H43" s="140"/>
      <c r="I43" s="140"/>
      <c r="J43" s="140"/>
      <c r="K43" s="140"/>
      <c r="L43" s="141"/>
      <c r="M43" s="90"/>
      <c r="N43" s="146" t="s">
        <v>117</v>
      </c>
      <c r="O43" s="147"/>
      <c r="P43" s="147"/>
      <c r="Q43" s="148"/>
      <c r="R43" s="50"/>
      <c r="S43" s="153">
        <v>45075</v>
      </c>
      <c r="T43" s="154"/>
      <c r="U43" s="154"/>
      <c r="V43" s="155"/>
      <c r="W43" s="133"/>
      <c r="X43" s="134"/>
      <c r="Y43" s="19"/>
      <c r="Z43" s="133"/>
      <c r="AA43" s="134"/>
    </row>
  </sheetData>
  <sheetProtection algorithmName="SHA-512" hashValue="d65RtZKbnct18IxpXI1SRalEsYrgbtqPYJEChiY+2zrtKfpzj5dAlWbIrFfBBB8KZ1FklZnYeQk2zbGRfwn8OA==" saltValue="QJ33XzpcGZgeMAXwkMZZpw==" spinCount="100000" sheet="1" objects="1" scenarios="1"/>
  <sortState xmlns:xlrd2="http://schemas.microsoft.com/office/spreadsheetml/2017/richdata2" ref="O13:X17">
    <sortCondition ref="W12"/>
  </sortState>
  <mergeCells count="166">
    <mergeCell ref="S42:V42"/>
    <mergeCell ref="F41:L41"/>
    <mergeCell ref="N41:Q41"/>
    <mergeCell ref="S41:V41"/>
    <mergeCell ref="O33:O34"/>
    <mergeCell ref="P33:P34"/>
    <mergeCell ref="Q33:Q34"/>
    <mergeCell ref="F43:L43"/>
    <mergeCell ref="N43:Q43"/>
    <mergeCell ref="S43:V43"/>
    <mergeCell ref="N39:Q39"/>
    <mergeCell ref="F42:L42"/>
    <mergeCell ref="N42:Q42"/>
    <mergeCell ref="N38:Q38"/>
    <mergeCell ref="S38:V38"/>
    <mergeCell ref="F39:L39"/>
    <mergeCell ref="B33:B34"/>
    <mergeCell ref="C33:D34"/>
    <mergeCell ref="E33:E34"/>
    <mergeCell ref="G33:G34"/>
    <mergeCell ref="I33:J34"/>
    <mergeCell ref="K33:K34"/>
    <mergeCell ref="W43:X43"/>
    <mergeCell ref="Z43:AA43"/>
    <mergeCell ref="U31:U32"/>
    <mergeCell ref="V31:V32"/>
    <mergeCell ref="W31:W32"/>
    <mergeCell ref="X31:X32"/>
    <mergeCell ref="R33:R34"/>
    <mergeCell ref="S33:S34"/>
    <mergeCell ref="T33:T34"/>
    <mergeCell ref="U33:U34"/>
    <mergeCell ref="V33:V34"/>
    <mergeCell ref="W33:W34"/>
    <mergeCell ref="X33:X34"/>
    <mergeCell ref="X37:AA37"/>
    <mergeCell ref="W39:X39"/>
    <mergeCell ref="Z39:AA39"/>
    <mergeCell ref="W41:X41"/>
    <mergeCell ref="Z41:AA41"/>
    <mergeCell ref="I28:J28"/>
    <mergeCell ref="K28:L28"/>
    <mergeCell ref="B29:B30"/>
    <mergeCell ref="C29:D30"/>
    <mergeCell ref="E29:F30"/>
    <mergeCell ref="G29:G30"/>
    <mergeCell ref="I29:I30"/>
    <mergeCell ref="K29:K30"/>
    <mergeCell ref="B31:B32"/>
    <mergeCell ref="C31:D32"/>
    <mergeCell ref="E31:E32"/>
    <mergeCell ref="G31:H32"/>
    <mergeCell ref="I31:I32"/>
    <mergeCell ref="X20:AA20"/>
    <mergeCell ref="Z24:AA24"/>
    <mergeCell ref="Z26:AA26"/>
    <mergeCell ref="W29:W30"/>
    <mergeCell ref="X29:X30"/>
    <mergeCell ref="A36:W36"/>
    <mergeCell ref="F38:L38"/>
    <mergeCell ref="F40:L40"/>
    <mergeCell ref="N40:Q40"/>
    <mergeCell ref="S40:V40"/>
    <mergeCell ref="S39:V39"/>
    <mergeCell ref="V29:V30"/>
    <mergeCell ref="K31:K32"/>
    <mergeCell ref="O31:O32"/>
    <mergeCell ref="P31:P32"/>
    <mergeCell ref="Q31:Q32"/>
    <mergeCell ref="R31:R32"/>
    <mergeCell ref="S31:S32"/>
    <mergeCell ref="T31:T32"/>
    <mergeCell ref="A28:A34"/>
    <mergeCell ref="C28:D28"/>
    <mergeCell ref="E28:F28"/>
    <mergeCell ref="F26:L26"/>
    <mergeCell ref="G28:H28"/>
    <mergeCell ref="B12:B13"/>
    <mergeCell ref="B14:B15"/>
    <mergeCell ref="B16:B17"/>
    <mergeCell ref="K11:L11"/>
    <mergeCell ref="G16:G17"/>
    <mergeCell ref="G12:G13"/>
    <mergeCell ref="G14:H15"/>
    <mergeCell ref="I12:I13"/>
    <mergeCell ref="E12:F13"/>
    <mergeCell ref="K12:K13"/>
    <mergeCell ref="K14:K15"/>
    <mergeCell ref="K16:K17"/>
    <mergeCell ref="I14:I15"/>
    <mergeCell ref="C11:D11"/>
    <mergeCell ref="C16:D17"/>
    <mergeCell ref="E11:F11"/>
    <mergeCell ref="I11:J11"/>
    <mergeCell ref="O29:O30"/>
    <mergeCell ref="P29:P30"/>
    <mergeCell ref="Q29:Q30"/>
    <mergeCell ref="R29:R30"/>
    <mergeCell ref="S29:S30"/>
    <mergeCell ref="T29:T30"/>
    <mergeCell ref="U29:U30"/>
    <mergeCell ref="N28:N34"/>
    <mergeCell ref="W14:W15"/>
    <mergeCell ref="T14:T15"/>
    <mergeCell ref="S22:V22"/>
    <mergeCell ref="P14:P15"/>
    <mergeCell ref="Q14:Q15"/>
    <mergeCell ref="S21:V21"/>
    <mergeCell ref="A19:W19"/>
    <mergeCell ref="N25:Q25"/>
    <mergeCell ref="F21:L21"/>
    <mergeCell ref="S24:V24"/>
    <mergeCell ref="S23:V23"/>
    <mergeCell ref="S26:V26"/>
    <mergeCell ref="N26:Q26"/>
    <mergeCell ref="W22:X22"/>
    <mergeCell ref="W26:X26"/>
    <mergeCell ref="W24:X24"/>
    <mergeCell ref="Z22:AA22"/>
    <mergeCell ref="V12:V13"/>
    <mergeCell ref="S25:V25"/>
    <mergeCell ref="E14:E15"/>
    <mergeCell ref="E16:E17"/>
    <mergeCell ref="I16:J17"/>
    <mergeCell ref="F22:L22"/>
    <mergeCell ref="F25:L25"/>
    <mergeCell ref="F23:L23"/>
    <mergeCell ref="F24:L24"/>
    <mergeCell ref="X16:X17"/>
    <mergeCell ref="N11:N17"/>
    <mergeCell ref="X12:X13"/>
    <mergeCell ref="N24:Q24"/>
    <mergeCell ref="N23:Q23"/>
    <mergeCell ref="N22:Q22"/>
    <mergeCell ref="N21:Q21"/>
    <mergeCell ref="S16:S17"/>
    <mergeCell ref="T16:T17"/>
    <mergeCell ref="T12:T13"/>
    <mergeCell ref="X14:X15"/>
    <mergeCell ref="S14:S15"/>
    <mergeCell ref="V14:V15"/>
    <mergeCell ref="U12:U13"/>
    <mergeCell ref="L2:O2"/>
    <mergeCell ref="L3:O3"/>
    <mergeCell ref="L4:O4"/>
    <mergeCell ref="A9:W9"/>
    <mergeCell ref="O12:O13"/>
    <mergeCell ref="P12:P13"/>
    <mergeCell ref="Q12:Q13"/>
    <mergeCell ref="A11:A17"/>
    <mergeCell ref="U16:U17"/>
    <mergeCell ref="V16:V17"/>
    <mergeCell ref="W16:W17"/>
    <mergeCell ref="C12:D13"/>
    <mergeCell ref="C14:D15"/>
    <mergeCell ref="G11:H11"/>
    <mergeCell ref="R12:R13"/>
    <mergeCell ref="R14:R15"/>
    <mergeCell ref="R16:R17"/>
    <mergeCell ref="O16:O17"/>
    <mergeCell ref="P16:P17"/>
    <mergeCell ref="Q16:Q17"/>
    <mergeCell ref="O14:O15"/>
    <mergeCell ref="W12:W13"/>
    <mergeCell ref="U14:U15"/>
    <mergeCell ref="S12:S1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ignoredErrors>
    <ignoredError sqref="T14:U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2"/>
  <sheetViews>
    <sheetView topLeftCell="B1" workbookViewId="0">
      <selection activeCell="L15" sqref="L15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178" t="s">
        <v>118</v>
      </c>
      <c r="E2" s="178"/>
      <c r="F2" s="178"/>
      <c r="G2" s="178"/>
      <c r="H2" s="178"/>
      <c r="I2" s="178"/>
      <c r="J2" s="178"/>
      <c r="K2" s="178"/>
      <c r="L2" s="113"/>
      <c r="M2" s="113"/>
      <c r="N2" s="113"/>
      <c r="O2" s="113"/>
    </row>
    <row r="3" spans="1:15" ht="15.75" thickBot="1" x14ac:dyDescent="0.3">
      <c r="A3" s="94"/>
      <c r="B3" s="97"/>
      <c r="C3" s="99"/>
      <c r="D3" s="96"/>
    </row>
    <row r="4" spans="1:15" x14ac:dyDescent="0.25">
      <c r="A4" s="95" t="s">
        <v>40</v>
      </c>
      <c r="B4" s="98">
        <v>1</v>
      </c>
      <c r="C4" s="100" t="s">
        <v>120</v>
      </c>
      <c r="E4" s="179" t="s">
        <v>10</v>
      </c>
      <c r="F4" s="180"/>
      <c r="H4" s="181" t="s">
        <v>11</v>
      </c>
      <c r="I4" s="182"/>
      <c r="K4" s="177"/>
      <c r="L4" s="177"/>
      <c r="N4" s="176"/>
      <c r="O4" s="176"/>
    </row>
    <row r="5" spans="1:15" ht="15.75" x14ac:dyDescent="0.25">
      <c r="A5" s="95" t="s">
        <v>25</v>
      </c>
      <c r="B5" s="97">
        <v>2</v>
      </c>
      <c r="C5" s="100" t="s">
        <v>31</v>
      </c>
      <c r="E5" s="12">
        <v>1</v>
      </c>
      <c r="F5" s="101" t="s">
        <v>121</v>
      </c>
      <c r="H5" s="11">
        <v>4</v>
      </c>
      <c r="I5" s="102" t="s">
        <v>31</v>
      </c>
      <c r="L5" s="100"/>
      <c r="N5" s="92"/>
      <c r="O5" s="93"/>
    </row>
    <row r="6" spans="1:15" ht="15.75" x14ac:dyDescent="0.25">
      <c r="A6" s="95" t="s">
        <v>41</v>
      </c>
      <c r="B6" s="98">
        <v>3</v>
      </c>
      <c r="C6" s="100" t="s">
        <v>85</v>
      </c>
      <c r="E6" s="12">
        <v>2</v>
      </c>
      <c r="F6" s="101" t="s">
        <v>81</v>
      </c>
      <c r="H6" s="11">
        <v>5</v>
      </c>
      <c r="I6" s="101" t="s">
        <v>85</v>
      </c>
      <c r="L6" s="100"/>
      <c r="N6" s="92"/>
      <c r="O6" s="93"/>
    </row>
    <row r="7" spans="1:15" ht="15.75" x14ac:dyDescent="0.25">
      <c r="A7" s="95" t="s">
        <v>33</v>
      </c>
      <c r="B7" s="97">
        <v>4</v>
      </c>
      <c r="C7" s="100" t="s">
        <v>87</v>
      </c>
      <c r="E7" s="12">
        <v>3</v>
      </c>
      <c r="F7" s="101" t="s">
        <v>87</v>
      </c>
      <c r="H7" s="11">
        <v>6</v>
      </c>
      <c r="I7" s="101" t="s">
        <v>120</v>
      </c>
      <c r="L7" s="100"/>
      <c r="N7" s="92"/>
      <c r="O7" s="93"/>
    </row>
    <row r="8" spans="1:15" x14ac:dyDescent="0.25">
      <c r="B8" s="98">
        <v>5</v>
      </c>
      <c r="C8" s="100" t="s">
        <v>81</v>
      </c>
      <c r="E8" s="177"/>
      <c r="F8" s="177"/>
      <c r="H8" s="177"/>
      <c r="I8" s="177"/>
      <c r="K8" s="177"/>
      <c r="L8" s="177"/>
      <c r="N8" s="177"/>
      <c r="O8" s="177"/>
    </row>
    <row r="9" spans="1:15" x14ac:dyDescent="0.25">
      <c r="B9" s="97">
        <v>6</v>
      </c>
      <c r="C9" s="100" t="s">
        <v>121</v>
      </c>
    </row>
    <row r="10" spans="1:15" x14ac:dyDescent="0.25">
      <c r="B10" s="98"/>
      <c r="C10" s="100"/>
    </row>
    <row r="11" spans="1:15" x14ac:dyDescent="0.25">
      <c r="B11" s="97"/>
      <c r="C11" s="100"/>
    </row>
    <row r="14" spans="1:15" x14ac:dyDescent="0.25">
      <c r="E14" s="177"/>
      <c r="F14" s="177"/>
      <c r="H14" s="177"/>
      <c r="I14" s="177"/>
      <c r="K14" s="177"/>
      <c r="L14" s="177"/>
    </row>
    <row r="20" spans="1:1" x14ac:dyDescent="0.25">
      <c r="A20" s="91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mergeCells count="12">
    <mergeCell ref="D2:K2"/>
    <mergeCell ref="E14:F14"/>
    <mergeCell ref="H14:I14"/>
    <mergeCell ref="K14:L14"/>
    <mergeCell ref="E4:F4"/>
    <mergeCell ref="H4:I4"/>
    <mergeCell ref="K4:L4"/>
    <mergeCell ref="N4:O4"/>
    <mergeCell ref="E8:F8"/>
    <mergeCell ref="H8:I8"/>
    <mergeCell ref="K8:L8"/>
    <mergeCell ref="N8:O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38" t="s">
        <v>36</v>
      </c>
      <c r="O3" s="238"/>
      <c r="P3" s="238"/>
      <c r="U3" s="7"/>
      <c r="X3" s="37"/>
      <c r="AA3" s="37"/>
    </row>
    <row r="4" spans="1:28" s="1" customFormat="1" x14ac:dyDescent="0.3">
      <c r="N4" s="239" t="s">
        <v>37</v>
      </c>
      <c r="O4" s="239"/>
      <c r="P4" s="239"/>
      <c r="U4" s="7"/>
      <c r="X4" s="37"/>
      <c r="AA4" s="37"/>
    </row>
    <row r="5" spans="1:28" s="1" customFormat="1" x14ac:dyDescent="0.3">
      <c r="N5" s="240" t="s">
        <v>38</v>
      </c>
      <c r="O5" s="240"/>
      <c r="P5" s="240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41" t="s">
        <v>109</v>
      </c>
      <c r="X9" s="241"/>
      <c r="Y9" s="241"/>
      <c r="Z9" s="241"/>
      <c r="AA9" s="241"/>
      <c r="AB9" s="241"/>
    </row>
    <row r="10" spans="1:28" s="1" customFormat="1" ht="21.75" customHeight="1" x14ac:dyDescent="0.3">
      <c r="A10" s="117" t="s">
        <v>108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32" t="s">
        <v>10</v>
      </c>
      <c r="B12" s="58"/>
      <c r="C12" s="130" t="s">
        <v>0</v>
      </c>
      <c r="D12" s="131"/>
      <c r="E12" s="130">
        <v>1</v>
      </c>
      <c r="F12" s="131"/>
      <c r="G12" s="130">
        <v>2</v>
      </c>
      <c r="H12" s="131"/>
      <c r="I12" s="130">
        <v>3</v>
      </c>
      <c r="J12" s="131"/>
      <c r="K12" s="130">
        <v>4</v>
      </c>
      <c r="L12" s="131"/>
      <c r="M12" s="130">
        <v>5</v>
      </c>
      <c r="N12" s="131"/>
      <c r="O12" s="235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33"/>
      <c r="B13" s="160">
        <v>1</v>
      </c>
      <c r="C13" s="126"/>
      <c r="D13" s="127"/>
      <c r="E13" s="170"/>
      <c r="F13" s="171"/>
      <c r="G13" s="164"/>
      <c r="H13" s="31"/>
      <c r="I13" s="162"/>
      <c r="J13" s="17"/>
      <c r="K13" s="162"/>
      <c r="L13" s="17"/>
      <c r="M13" s="162"/>
      <c r="N13" s="30"/>
      <c r="O13" s="236"/>
      <c r="P13" s="118">
        <v>0</v>
      </c>
      <c r="Q13" s="119">
        <f>IF(Y30&gt;AA30,"1")+IF(AA33&gt;Y33,"1")+IF(Y36&gt;AA36,"1")+IF(AA40&gt;Y40,"1")</f>
        <v>0</v>
      </c>
      <c r="R13" s="119">
        <f>IF(Y30&lt;AA30,"1")+IF(AA33&lt;Y33,"1")+IF(Y36&lt;AA36,"1")+IF(AA40&lt;Y40,"1")</f>
        <v>0</v>
      </c>
      <c r="S13" s="119">
        <v>0</v>
      </c>
      <c r="T13" s="118">
        <v>0</v>
      </c>
      <c r="U13" s="123">
        <f>SUM(H13,J13,L13,N13)</f>
        <v>0</v>
      </c>
      <c r="V13" s="123">
        <f>SUM(H14,J14,L14,N14)</f>
        <v>0</v>
      </c>
      <c r="W13" s="123">
        <f>+U13-V13</f>
        <v>0</v>
      </c>
      <c r="X13" s="132">
        <f>SUM(G13,I13,K13,M13)</f>
        <v>0</v>
      </c>
      <c r="Y13" s="118"/>
      <c r="AA13" s="37"/>
    </row>
    <row r="14" spans="1:28" s="1" customFormat="1" ht="15" customHeight="1" x14ac:dyDescent="0.3">
      <c r="A14" s="233"/>
      <c r="B14" s="161"/>
      <c r="C14" s="128"/>
      <c r="D14" s="129"/>
      <c r="E14" s="172"/>
      <c r="F14" s="173"/>
      <c r="G14" s="165"/>
      <c r="H14" s="31"/>
      <c r="I14" s="163"/>
      <c r="J14" s="17"/>
      <c r="K14" s="163"/>
      <c r="L14" s="17"/>
      <c r="M14" s="163"/>
      <c r="N14" s="30"/>
      <c r="O14" s="236"/>
      <c r="P14" s="118"/>
      <c r="Q14" s="120"/>
      <c r="R14" s="120"/>
      <c r="S14" s="120"/>
      <c r="T14" s="118"/>
      <c r="U14" s="118"/>
      <c r="V14" s="118"/>
      <c r="W14" s="118"/>
      <c r="X14" s="132"/>
      <c r="Y14" s="118"/>
      <c r="AA14" s="37"/>
    </row>
    <row r="15" spans="1:28" s="1" customFormat="1" ht="15" customHeight="1" x14ac:dyDescent="0.3">
      <c r="A15" s="233"/>
      <c r="B15" s="160">
        <v>2</v>
      </c>
      <c r="C15" s="126"/>
      <c r="D15" s="127"/>
      <c r="E15" s="136"/>
      <c r="F15" s="17"/>
      <c r="G15" s="166"/>
      <c r="H15" s="167"/>
      <c r="I15" s="162"/>
      <c r="J15" s="17"/>
      <c r="K15" s="162"/>
      <c r="L15" s="17"/>
      <c r="M15" s="162"/>
      <c r="N15" s="30"/>
      <c r="O15" s="236"/>
      <c r="P15" s="118">
        <f>Q15+R15</f>
        <v>0</v>
      </c>
      <c r="Q15" s="119">
        <f>IF(Y37&gt;AA37,"1")+IF(AA30&gt;Y30,"1")+IF(Y39&gt;AA39,"1")+IF(Y27&gt;AA27,"1")</f>
        <v>0</v>
      </c>
      <c r="R15" s="118">
        <f>IF(Y37&lt;AA37,"1")+IF(AA30&lt;Y30,"1")+IF(Y39&lt;AA39,"1")+IF(Y27&lt;AA27,"1")</f>
        <v>0</v>
      </c>
      <c r="S15" s="119">
        <v>0</v>
      </c>
      <c r="T15" s="118">
        <v>0</v>
      </c>
      <c r="U15" s="123">
        <f>SUM(F15,J15,L15,N15)</f>
        <v>0</v>
      </c>
      <c r="V15" s="123">
        <f>SUM(F16,J16,L16,N16)</f>
        <v>0</v>
      </c>
      <c r="W15" s="123">
        <f>+U15-V15</f>
        <v>0</v>
      </c>
      <c r="X15" s="132">
        <f>SUM(E15,I15,K15,M15)</f>
        <v>0</v>
      </c>
      <c r="Y15" s="118"/>
      <c r="AA15" s="37"/>
    </row>
    <row r="16" spans="1:28" s="1" customFormat="1" ht="15" customHeight="1" x14ac:dyDescent="0.3">
      <c r="A16" s="233"/>
      <c r="B16" s="161"/>
      <c r="C16" s="128"/>
      <c r="D16" s="129"/>
      <c r="E16" s="137"/>
      <c r="F16" s="17"/>
      <c r="G16" s="168"/>
      <c r="H16" s="169"/>
      <c r="I16" s="163"/>
      <c r="J16" s="17"/>
      <c r="K16" s="163"/>
      <c r="L16" s="17"/>
      <c r="M16" s="163"/>
      <c r="N16" s="30"/>
      <c r="O16" s="236"/>
      <c r="P16" s="118"/>
      <c r="Q16" s="120"/>
      <c r="R16" s="118"/>
      <c r="S16" s="120"/>
      <c r="T16" s="118"/>
      <c r="U16" s="118"/>
      <c r="V16" s="118"/>
      <c r="W16" s="118"/>
      <c r="X16" s="132"/>
      <c r="Y16" s="118"/>
      <c r="AA16" s="37"/>
    </row>
    <row r="17" spans="1:28" s="1" customFormat="1" ht="15" customHeight="1" x14ac:dyDescent="0.3">
      <c r="A17" s="233"/>
      <c r="B17" s="160">
        <v>3</v>
      </c>
      <c r="C17" s="126"/>
      <c r="D17" s="127"/>
      <c r="E17" s="136"/>
      <c r="F17" s="17"/>
      <c r="G17" s="162"/>
      <c r="H17" s="17"/>
      <c r="I17" s="166"/>
      <c r="J17" s="167"/>
      <c r="K17" s="162"/>
      <c r="L17" s="17"/>
      <c r="M17" s="162"/>
      <c r="N17" s="30"/>
      <c r="O17" s="236"/>
      <c r="P17" s="118">
        <f>Q17+R17</f>
        <v>0</v>
      </c>
      <c r="Q17" s="118">
        <f>IF(AA37&gt;Y37,"1")+IF(AA28&gt;Y28,"1")+IF(Y33&gt;AA33,"1")+IF(AA31&gt;Y31,"1")</f>
        <v>0</v>
      </c>
      <c r="R17" s="118">
        <f>IF(AA37&lt;Y37,"1")+IF(AA28&lt;Y28,"1")+IF(Y33&lt;AA33,"1")+IF(AA31&lt;Y31,"1")</f>
        <v>0</v>
      </c>
      <c r="S17" s="119">
        <v>0</v>
      </c>
      <c r="T17" s="118">
        <v>0</v>
      </c>
      <c r="U17" s="123">
        <f>SUM(F17,H17,L17,N17)</f>
        <v>0</v>
      </c>
      <c r="V17" s="123">
        <f>SUM(F18,H18,L18,N18)</f>
        <v>0</v>
      </c>
      <c r="W17" s="118">
        <f>+U17-V17</f>
        <v>0</v>
      </c>
      <c r="X17" s="132">
        <f>SUM(E17,G17,K17,M17)</f>
        <v>0</v>
      </c>
      <c r="Y17" s="118"/>
      <c r="AA17" s="37"/>
    </row>
    <row r="18" spans="1:28" s="1" customFormat="1" ht="15" customHeight="1" x14ac:dyDescent="0.3">
      <c r="A18" s="233"/>
      <c r="B18" s="161"/>
      <c r="C18" s="128"/>
      <c r="D18" s="129"/>
      <c r="E18" s="137"/>
      <c r="F18" s="17"/>
      <c r="G18" s="163"/>
      <c r="H18" s="17"/>
      <c r="I18" s="168"/>
      <c r="J18" s="169"/>
      <c r="K18" s="163"/>
      <c r="L18" s="17"/>
      <c r="M18" s="163"/>
      <c r="N18" s="30"/>
      <c r="O18" s="236"/>
      <c r="P18" s="118"/>
      <c r="Q18" s="118"/>
      <c r="R18" s="118"/>
      <c r="S18" s="120"/>
      <c r="T18" s="118"/>
      <c r="U18" s="118"/>
      <c r="V18" s="118"/>
      <c r="W18" s="118"/>
      <c r="X18" s="132"/>
      <c r="Y18" s="118"/>
      <c r="AA18" s="37"/>
    </row>
    <row r="19" spans="1:28" s="1" customFormat="1" ht="15" customHeight="1" x14ac:dyDescent="0.3">
      <c r="A19" s="233"/>
      <c r="B19" s="160">
        <v>4</v>
      </c>
      <c r="C19" s="126"/>
      <c r="D19" s="127"/>
      <c r="E19" s="136"/>
      <c r="F19" s="17"/>
      <c r="G19" s="162"/>
      <c r="H19" s="17"/>
      <c r="I19" s="162"/>
      <c r="J19" s="17"/>
      <c r="K19" s="166"/>
      <c r="L19" s="167"/>
      <c r="M19" s="162"/>
      <c r="N19" s="30"/>
      <c r="O19" s="236"/>
      <c r="P19" s="118">
        <f>Q19+R19</f>
        <v>0</v>
      </c>
      <c r="Q19" s="118">
        <f>IF(AA36&gt;Y36,"1")+IF(Y28&gt;AA28,"1")+IF(AA39&gt;Y39,"1")+IF(Y34&gt;AA34,"1")</f>
        <v>0</v>
      </c>
      <c r="R19" s="118">
        <f>IF(AA36&lt;Y36,"1")+IF(Y28&lt;AA28,"1")+IF(AA39&lt;Y39,"1")+IF(Y34&lt;AA34,"1")</f>
        <v>0</v>
      </c>
      <c r="S19" s="119">
        <v>0</v>
      </c>
      <c r="T19" s="118">
        <v>0</v>
      </c>
      <c r="U19" s="123">
        <f>SUM(F19,H19,J19,N19)</f>
        <v>0</v>
      </c>
      <c r="V19" s="123">
        <f>SUM(F20,H20,J20,N20)</f>
        <v>0</v>
      </c>
      <c r="W19" s="118">
        <f>+U19-V19</f>
        <v>0</v>
      </c>
      <c r="X19" s="132">
        <f>SUM(E19,G19,I19,M19)</f>
        <v>0</v>
      </c>
      <c r="Y19" s="118"/>
      <c r="AA19" s="37"/>
    </row>
    <row r="20" spans="1:28" s="1" customFormat="1" ht="15" customHeight="1" x14ac:dyDescent="0.3">
      <c r="A20" s="233"/>
      <c r="B20" s="161"/>
      <c r="C20" s="128"/>
      <c r="D20" s="129"/>
      <c r="E20" s="137"/>
      <c r="F20" s="17"/>
      <c r="G20" s="163"/>
      <c r="H20" s="17"/>
      <c r="I20" s="163"/>
      <c r="J20" s="17"/>
      <c r="K20" s="168"/>
      <c r="L20" s="169"/>
      <c r="M20" s="163"/>
      <c r="N20" s="30"/>
      <c r="O20" s="236"/>
      <c r="P20" s="118"/>
      <c r="Q20" s="118"/>
      <c r="R20" s="118"/>
      <c r="S20" s="120"/>
      <c r="T20" s="118"/>
      <c r="U20" s="118"/>
      <c r="V20" s="118"/>
      <c r="W20" s="118"/>
      <c r="X20" s="132"/>
      <c r="Y20" s="118"/>
      <c r="AA20" s="37"/>
    </row>
    <row r="21" spans="1:28" s="1" customFormat="1" ht="15" hidden="1" customHeight="1" x14ac:dyDescent="0.3">
      <c r="A21" s="233"/>
      <c r="B21" s="160">
        <v>5</v>
      </c>
      <c r="C21" s="126"/>
      <c r="D21" s="127"/>
      <c r="E21" s="136"/>
      <c r="F21" s="17"/>
      <c r="G21" s="162"/>
      <c r="H21" s="17"/>
      <c r="I21" s="162"/>
      <c r="J21" s="17"/>
      <c r="K21" s="162"/>
      <c r="L21" s="17"/>
      <c r="M21" s="166"/>
      <c r="N21" s="167"/>
      <c r="O21" s="236"/>
      <c r="P21" s="119">
        <f>Q21+R21</f>
        <v>0</v>
      </c>
      <c r="Q21" s="119">
        <f>IF(AA27&gt;Y27,"1")+IF(Y31&gt;AA31,"1")+IF(AA34&gt;Y34,"1")+IF(Y40&gt;AA40,"1")</f>
        <v>0</v>
      </c>
      <c r="R21" s="119">
        <f>IF(AA27&lt;Y27,"1")+IF(Y31&lt;AA31,"1")+IF(AA34&lt;Y34,"1")+IF(Y40&lt;AA40,"1")</f>
        <v>0</v>
      </c>
      <c r="S21" s="119">
        <v>0</v>
      </c>
      <c r="T21" s="119">
        <v>0</v>
      </c>
      <c r="U21" s="228">
        <f>SUM(F21,H21,J21,L21)</f>
        <v>0</v>
      </c>
      <c r="V21" s="228">
        <f>SUM(F22,H22,J22,L22)</f>
        <v>0</v>
      </c>
      <c r="W21" s="119">
        <f>+U21-V21</f>
        <v>0</v>
      </c>
      <c r="X21" s="230">
        <f>SUM(E21,G21,I21,K21)</f>
        <v>0</v>
      </c>
      <c r="Y21" s="119"/>
      <c r="AA21" s="37"/>
    </row>
    <row r="22" spans="1:28" s="1" customFormat="1" ht="15" hidden="1" customHeight="1" x14ac:dyDescent="0.3">
      <c r="A22" s="234"/>
      <c r="B22" s="161"/>
      <c r="C22" s="128"/>
      <c r="D22" s="129"/>
      <c r="E22" s="137"/>
      <c r="F22" s="17"/>
      <c r="G22" s="163"/>
      <c r="H22" s="17"/>
      <c r="I22" s="163"/>
      <c r="J22" s="17"/>
      <c r="K22" s="163"/>
      <c r="L22" s="17"/>
      <c r="M22" s="168"/>
      <c r="N22" s="169"/>
      <c r="O22" s="237"/>
      <c r="P22" s="120"/>
      <c r="Q22" s="120"/>
      <c r="R22" s="120"/>
      <c r="S22" s="120"/>
      <c r="T22" s="120"/>
      <c r="U22" s="229"/>
      <c r="V22" s="229"/>
      <c r="W22" s="120"/>
      <c r="X22" s="231"/>
      <c r="Y22" s="120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56" t="s">
        <v>115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5" t="s">
        <v>2</v>
      </c>
      <c r="Z25" s="175"/>
      <c r="AA25" s="175"/>
      <c r="AB25" s="17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57" t="s">
        <v>5</v>
      </c>
      <c r="G26" s="158"/>
      <c r="H26" s="158"/>
      <c r="I26" s="158"/>
      <c r="J26" s="158"/>
      <c r="K26" s="158"/>
      <c r="L26" s="158"/>
      <c r="M26" s="158"/>
      <c r="N26" s="159"/>
      <c r="O26" s="149" t="s">
        <v>35</v>
      </c>
      <c r="P26" s="149"/>
      <c r="Q26" s="149"/>
      <c r="R26" s="149"/>
      <c r="S26" s="19"/>
      <c r="T26" s="149" t="s">
        <v>6</v>
      </c>
      <c r="U26" s="149"/>
      <c r="V26" s="149"/>
      <c r="W26" s="149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220">
        <f>C21</f>
        <v>0</v>
      </c>
      <c r="G27" s="221"/>
      <c r="H27" s="221"/>
      <c r="I27" s="221"/>
      <c r="J27" s="221"/>
      <c r="K27" s="221"/>
      <c r="L27" s="221"/>
      <c r="M27" s="221"/>
      <c r="N27" s="222"/>
      <c r="O27" s="205" t="s">
        <v>95</v>
      </c>
      <c r="P27" s="206"/>
      <c r="Q27" s="206"/>
      <c r="R27" s="207"/>
      <c r="S27" s="48"/>
      <c r="T27" s="153">
        <v>44789</v>
      </c>
      <c r="U27" s="154"/>
      <c r="V27" s="154"/>
      <c r="W27" s="155"/>
      <c r="X27" s="43"/>
      <c r="Y27" s="18"/>
      <c r="Z27" s="149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220">
        <f>C17</f>
        <v>0</v>
      </c>
      <c r="G28" s="221"/>
      <c r="H28" s="221"/>
      <c r="I28" s="221"/>
      <c r="J28" s="221"/>
      <c r="K28" s="221"/>
      <c r="L28" s="221"/>
      <c r="M28" s="221"/>
      <c r="N28" s="222"/>
      <c r="O28" s="205" t="s">
        <v>95</v>
      </c>
      <c r="P28" s="206"/>
      <c r="Q28" s="206"/>
      <c r="R28" s="207"/>
      <c r="S28" s="48"/>
      <c r="T28" s="153">
        <v>44789</v>
      </c>
      <c r="U28" s="154"/>
      <c r="V28" s="154"/>
      <c r="W28" s="155"/>
      <c r="X28" s="43"/>
      <c r="Y28" s="18"/>
      <c r="Z28" s="149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42" t="s">
        <v>5</v>
      </c>
      <c r="G29" s="143"/>
      <c r="H29" s="143"/>
      <c r="I29" s="143"/>
      <c r="J29" s="143"/>
      <c r="K29" s="143"/>
      <c r="L29" s="143"/>
      <c r="M29" s="143"/>
      <c r="N29" s="144"/>
      <c r="O29" s="149" t="s">
        <v>35</v>
      </c>
      <c r="P29" s="149"/>
      <c r="Q29" s="149"/>
      <c r="R29" s="149"/>
      <c r="S29" s="19"/>
      <c r="T29" s="135" t="s">
        <v>6</v>
      </c>
      <c r="U29" s="135"/>
      <c r="V29" s="135"/>
      <c r="W29" s="135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220">
        <f>C15</f>
        <v>0</v>
      </c>
      <c r="G30" s="221"/>
      <c r="H30" s="221"/>
      <c r="I30" s="221"/>
      <c r="J30" s="221"/>
      <c r="K30" s="221"/>
      <c r="L30" s="221"/>
      <c r="M30" s="221"/>
      <c r="N30" s="222"/>
      <c r="O30" s="205" t="s">
        <v>95</v>
      </c>
      <c r="P30" s="206"/>
      <c r="Q30" s="206"/>
      <c r="R30" s="207"/>
      <c r="S30" s="48"/>
      <c r="T30" s="153">
        <v>44791</v>
      </c>
      <c r="U30" s="154"/>
      <c r="V30" s="154"/>
      <c r="W30" s="155"/>
      <c r="X30" s="43"/>
      <c r="Y30" s="18"/>
      <c r="Z30" s="223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220">
        <f>C17</f>
        <v>0</v>
      </c>
      <c r="G31" s="221"/>
      <c r="H31" s="221"/>
      <c r="I31" s="221"/>
      <c r="J31" s="221"/>
      <c r="K31" s="221"/>
      <c r="L31" s="221"/>
      <c r="M31" s="221"/>
      <c r="N31" s="222"/>
      <c r="O31" s="205" t="s">
        <v>96</v>
      </c>
      <c r="P31" s="206"/>
      <c r="Q31" s="206"/>
      <c r="R31" s="207"/>
      <c r="S31" s="48"/>
      <c r="T31" s="153">
        <v>44792</v>
      </c>
      <c r="U31" s="154"/>
      <c r="V31" s="154"/>
      <c r="W31" s="155"/>
      <c r="X31" s="43"/>
      <c r="Y31" s="18"/>
      <c r="Z31" s="22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42" t="s">
        <v>5</v>
      </c>
      <c r="G32" s="143"/>
      <c r="H32" s="143"/>
      <c r="I32" s="143"/>
      <c r="J32" s="143"/>
      <c r="K32" s="143"/>
      <c r="L32" s="143"/>
      <c r="M32" s="143"/>
      <c r="N32" s="144"/>
      <c r="O32" s="149" t="s">
        <v>35</v>
      </c>
      <c r="P32" s="149"/>
      <c r="Q32" s="149"/>
      <c r="R32" s="149"/>
      <c r="S32" s="19"/>
      <c r="T32" s="135" t="s">
        <v>6</v>
      </c>
      <c r="U32" s="135"/>
      <c r="V32" s="135"/>
      <c r="W32" s="135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220">
        <f>C13</f>
        <v>0</v>
      </c>
      <c r="G33" s="221"/>
      <c r="H33" s="221"/>
      <c r="I33" s="221"/>
      <c r="J33" s="221"/>
      <c r="K33" s="221"/>
      <c r="L33" s="221"/>
      <c r="M33" s="221"/>
      <c r="N33" s="222"/>
      <c r="O33" s="205" t="s">
        <v>95</v>
      </c>
      <c r="P33" s="206"/>
      <c r="Q33" s="206"/>
      <c r="R33" s="207"/>
      <c r="S33" s="48"/>
      <c r="T33" s="153">
        <v>44796</v>
      </c>
      <c r="U33" s="154"/>
      <c r="V33" s="154"/>
      <c r="W33" s="155"/>
      <c r="X33" s="43"/>
      <c r="Y33" s="18"/>
      <c r="Z33" s="149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220">
        <f>C21</f>
        <v>0</v>
      </c>
      <c r="G34" s="221"/>
      <c r="H34" s="221"/>
      <c r="I34" s="221"/>
      <c r="J34" s="221"/>
      <c r="K34" s="221"/>
      <c r="L34" s="221"/>
      <c r="M34" s="221"/>
      <c r="N34" s="222"/>
      <c r="O34" s="217" t="s">
        <v>96</v>
      </c>
      <c r="P34" s="218"/>
      <c r="Q34" s="218"/>
      <c r="R34" s="219"/>
      <c r="S34" s="50"/>
      <c r="T34" s="153">
        <v>44796</v>
      </c>
      <c r="U34" s="154"/>
      <c r="V34" s="154"/>
      <c r="W34" s="155"/>
      <c r="X34" s="43"/>
      <c r="Y34" s="18"/>
      <c r="Z34" s="149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42" t="s">
        <v>5</v>
      </c>
      <c r="G35" s="143"/>
      <c r="H35" s="143"/>
      <c r="I35" s="143"/>
      <c r="J35" s="143"/>
      <c r="K35" s="143"/>
      <c r="L35" s="143"/>
      <c r="M35" s="143"/>
      <c r="N35" s="144"/>
      <c r="O35" s="157" t="s">
        <v>35</v>
      </c>
      <c r="P35" s="158"/>
      <c r="Q35" s="158"/>
      <c r="R35" s="159"/>
      <c r="S35" s="19"/>
      <c r="T35" s="225" t="s">
        <v>6</v>
      </c>
      <c r="U35" s="226"/>
      <c r="V35" s="226"/>
      <c r="W35" s="227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220">
        <f>C19</f>
        <v>0</v>
      </c>
      <c r="G36" s="221"/>
      <c r="H36" s="221"/>
      <c r="I36" s="221"/>
      <c r="J36" s="221"/>
      <c r="K36" s="221"/>
      <c r="L36" s="221"/>
      <c r="M36" s="221"/>
      <c r="N36" s="222"/>
      <c r="O36" s="217" t="s">
        <v>96</v>
      </c>
      <c r="P36" s="218"/>
      <c r="Q36" s="218"/>
      <c r="R36" s="219"/>
      <c r="S36" s="49"/>
      <c r="T36" s="153">
        <v>44798</v>
      </c>
      <c r="U36" s="154"/>
      <c r="V36" s="154"/>
      <c r="W36" s="155"/>
      <c r="X36" s="43"/>
      <c r="Y36" s="18"/>
      <c r="Z36" s="223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220">
        <f>C17</f>
        <v>0</v>
      </c>
      <c r="G37" s="221"/>
      <c r="H37" s="221"/>
      <c r="I37" s="221"/>
      <c r="J37" s="221"/>
      <c r="K37" s="221"/>
      <c r="L37" s="221"/>
      <c r="M37" s="221"/>
      <c r="N37" s="222"/>
      <c r="O37" s="217" t="s">
        <v>96</v>
      </c>
      <c r="P37" s="218"/>
      <c r="Q37" s="218"/>
      <c r="R37" s="219"/>
      <c r="S37" s="49"/>
      <c r="T37" s="153">
        <v>44798</v>
      </c>
      <c r="U37" s="154"/>
      <c r="V37" s="154"/>
      <c r="W37" s="155"/>
      <c r="X37" s="43"/>
      <c r="Y37" s="18"/>
      <c r="Z37" s="22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42" t="s">
        <v>5</v>
      </c>
      <c r="G38" s="143"/>
      <c r="H38" s="143"/>
      <c r="I38" s="143"/>
      <c r="J38" s="143"/>
      <c r="K38" s="143"/>
      <c r="L38" s="143"/>
      <c r="M38" s="143"/>
      <c r="N38" s="144"/>
      <c r="O38" s="157" t="s">
        <v>35</v>
      </c>
      <c r="P38" s="158"/>
      <c r="Q38" s="158"/>
      <c r="R38" s="159"/>
      <c r="S38" s="19"/>
      <c r="T38" s="225" t="s">
        <v>6</v>
      </c>
      <c r="U38" s="226"/>
      <c r="V38" s="226"/>
      <c r="W38" s="227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220">
        <f>C19</f>
        <v>0</v>
      </c>
      <c r="G39" s="221"/>
      <c r="H39" s="221"/>
      <c r="I39" s="221"/>
      <c r="J39" s="221"/>
      <c r="K39" s="221"/>
      <c r="L39" s="221"/>
      <c r="M39" s="221"/>
      <c r="N39" s="222"/>
      <c r="O39" s="217" t="s">
        <v>95</v>
      </c>
      <c r="P39" s="218"/>
      <c r="Q39" s="218"/>
      <c r="R39" s="219"/>
      <c r="S39" s="49"/>
      <c r="T39" s="153">
        <v>44799</v>
      </c>
      <c r="U39" s="154"/>
      <c r="V39" s="154"/>
      <c r="W39" s="155"/>
      <c r="X39" s="43"/>
      <c r="Y39" s="18"/>
      <c r="Z39" s="223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220">
        <f>C13</f>
        <v>0</v>
      </c>
      <c r="G40" s="221"/>
      <c r="H40" s="221"/>
      <c r="I40" s="221"/>
      <c r="J40" s="221"/>
      <c r="K40" s="221"/>
      <c r="L40" s="221"/>
      <c r="M40" s="221"/>
      <c r="N40" s="222"/>
      <c r="O40" s="217" t="s">
        <v>95</v>
      </c>
      <c r="P40" s="218"/>
      <c r="Q40" s="218"/>
      <c r="R40" s="219"/>
      <c r="S40" s="50"/>
      <c r="T40" s="153">
        <v>44799</v>
      </c>
      <c r="U40" s="154"/>
      <c r="V40" s="154"/>
      <c r="W40" s="155"/>
      <c r="X40" s="43"/>
      <c r="Y40" s="18"/>
      <c r="Z40" s="22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32" t="s">
        <v>11</v>
      </c>
      <c r="B42" s="58"/>
      <c r="C42" s="130" t="s">
        <v>0</v>
      </c>
      <c r="D42" s="131"/>
      <c r="E42" s="130">
        <v>1</v>
      </c>
      <c r="F42" s="131"/>
      <c r="G42" s="130">
        <v>2</v>
      </c>
      <c r="H42" s="131"/>
      <c r="I42" s="130">
        <v>3</v>
      </c>
      <c r="J42" s="131"/>
      <c r="K42" s="130">
        <v>4</v>
      </c>
      <c r="L42" s="131"/>
      <c r="M42" s="130">
        <v>5</v>
      </c>
      <c r="N42" s="131"/>
      <c r="O42" s="235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33"/>
      <c r="B43" s="160">
        <v>1</v>
      </c>
      <c r="C43" s="126"/>
      <c r="D43" s="127"/>
      <c r="E43" s="170"/>
      <c r="F43" s="171"/>
      <c r="G43" s="202"/>
      <c r="H43" s="31"/>
      <c r="I43" s="162"/>
      <c r="J43" s="17"/>
      <c r="K43" s="162"/>
      <c r="L43" s="17"/>
      <c r="M43" s="162"/>
      <c r="N43" s="30"/>
      <c r="O43" s="236"/>
      <c r="P43" s="118">
        <f>Q43+R43</f>
        <v>0</v>
      </c>
      <c r="Q43" s="119">
        <f>IF(Y60&gt;AA60,"1")+IF(AA63&gt;Y63,"1")+IF(Y66&gt;AA66,"1")+IF(AA70&gt;Y70,"1")</f>
        <v>0</v>
      </c>
      <c r="R43" s="119">
        <f>IF(Y66&lt;AA66,"1")+IF(Y60&lt;AA60,"1")+IF(AA70&lt;Y70,"1")+IF(AA63&lt;Y63,"1")</f>
        <v>0</v>
      </c>
      <c r="S43" s="119">
        <v>0</v>
      </c>
      <c r="T43" s="118">
        <v>0</v>
      </c>
      <c r="U43" s="123">
        <f>SUM(H43,J43,L43,N43)</f>
        <v>0</v>
      </c>
      <c r="V43" s="123">
        <f>SUM(H44,J44,L44,N44)</f>
        <v>0</v>
      </c>
      <c r="W43" s="123">
        <f>+U43-V43</f>
        <v>0</v>
      </c>
      <c r="X43" s="132">
        <f>SUM(G43,I43,K43,M43)</f>
        <v>0</v>
      </c>
      <c r="Y43" s="118"/>
      <c r="AA43" s="37"/>
    </row>
    <row r="44" spans="1:28" s="1" customFormat="1" ht="15" customHeight="1" x14ac:dyDescent="0.3">
      <c r="A44" s="233"/>
      <c r="B44" s="161"/>
      <c r="C44" s="128"/>
      <c r="D44" s="129"/>
      <c r="E44" s="172"/>
      <c r="F44" s="173"/>
      <c r="G44" s="203"/>
      <c r="H44" s="31"/>
      <c r="I44" s="163"/>
      <c r="J44" s="17"/>
      <c r="K44" s="163"/>
      <c r="L44" s="17"/>
      <c r="M44" s="163"/>
      <c r="N44" s="30"/>
      <c r="O44" s="236"/>
      <c r="P44" s="118"/>
      <c r="Q44" s="120"/>
      <c r="R44" s="120"/>
      <c r="S44" s="120"/>
      <c r="T44" s="118"/>
      <c r="U44" s="118"/>
      <c r="V44" s="118"/>
      <c r="W44" s="118"/>
      <c r="X44" s="132"/>
      <c r="Y44" s="118"/>
      <c r="AA44" s="37"/>
    </row>
    <row r="45" spans="1:28" s="1" customFormat="1" ht="15" customHeight="1" x14ac:dyDescent="0.3">
      <c r="A45" s="233"/>
      <c r="B45" s="160">
        <v>2</v>
      </c>
      <c r="C45" s="126"/>
      <c r="D45" s="127"/>
      <c r="E45" s="136"/>
      <c r="F45" s="17"/>
      <c r="G45" s="166"/>
      <c r="H45" s="167"/>
      <c r="I45" s="162"/>
      <c r="J45" s="17"/>
      <c r="K45" s="162"/>
      <c r="L45" s="17"/>
      <c r="M45" s="162"/>
      <c r="N45" s="30"/>
      <c r="O45" s="236"/>
      <c r="P45" s="118">
        <f>Q45+R45</f>
        <v>0</v>
      </c>
      <c r="Q45" s="118">
        <f>IF(Y57&gt;AA57,"1")+IF(AA60&gt;Y60,"1")+IF(Y67&gt;AA67,"1")+IF(Y69&gt;AA69,"1")</f>
        <v>0</v>
      </c>
      <c r="R45" s="118">
        <f>IF(Y57&lt;AA57,"1")+IF(AA60&lt;Y60,"1")+IF(Y67&lt;AA67,"1")+IF(Y69&lt;AA69,"1")</f>
        <v>0</v>
      </c>
      <c r="S45" s="119">
        <v>0</v>
      </c>
      <c r="T45" s="118">
        <v>0</v>
      </c>
      <c r="U45" s="123">
        <f>SUM(F45,J45,L45,N45)</f>
        <v>0</v>
      </c>
      <c r="V45" s="123">
        <f>SUM(F46,J46,L46,N46)</f>
        <v>0</v>
      </c>
      <c r="W45" s="123">
        <f>+U45-V45</f>
        <v>0</v>
      </c>
      <c r="X45" s="132">
        <f>SUM(E45,I45,K45,M45)</f>
        <v>0</v>
      </c>
      <c r="Y45" s="118"/>
      <c r="AA45" s="37"/>
    </row>
    <row r="46" spans="1:28" s="1" customFormat="1" ht="15" customHeight="1" x14ac:dyDescent="0.3">
      <c r="A46" s="233"/>
      <c r="B46" s="161"/>
      <c r="C46" s="128"/>
      <c r="D46" s="129"/>
      <c r="E46" s="137"/>
      <c r="F46" s="17"/>
      <c r="G46" s="168"/>
      <c r="H46" s="169"/>
      <c r="I46" s="163"/>
      <c r="J46" s="17"/>
      <c r="K46" s="163"/>
      <c r="L46" s="17"/>
      <c r="M46" s="163"/>
      <c r="N46" s="30"/>
      <c r="O46" s="236"/>
      <c r="P46" s="118"/>
      <c r="Q46" s="118"/>
      <c r="R46" s="118"/>
      <c r="S46" s="120"/>
      <c r="T46" s="118"/>
      <c r="U46" s="118"/>
      <c r="V46" s="118"/>
      <c r="W46" s="118"/>
      <c r="X46" s="132"/>
      <c r="Y46" s="118"/>
      <c r="AA46" s="37"/>
    </row>
    <row r="47" spans="1:28" s="1" customFormat="1" ht="15" customHeight="1" x14ac:dyDescent="0.3">
      <c r="A47" s="233"/>
      <c r="B47" s="160">
        <v>3</v>
      </c>
      <c r="C47" s="126"/>
      <c r="D47" s="127"/>
      <c r="E47" s="136"/>
      <c r="F47" s="17"/>
      <c r="G47" s="162"/>
      <c r="H47" s="17"/>
      <c r="I47" s="166"/>
      <c r="J47" s="167"/>
      <c r="K47" s="162"/>
      <c r="L47" s="17"/>
      <c r="M47" s="162"/>
      <c r="N47" s="30"/>
      <c r="O47" s="236"/>
      <c r="P47" s="118">
        <f>Q47+R47</f>
        <v>0</v>
      </c>
      <c r="Q47" s="118">
        <f>IF(AA67&gt;Y67,"1")+IF(AA58&gt;Y58,"1")+IF(Y63&gt;AA63,"1")+IF(AA61&gt;Y61,"1")</f>
        <v>0</v>
      </c>
      <c r="R47" s="118">
        <f>IF(AA67&lt;Y67,"1")+IF(AA58&lt;Y58,"1")+IF(Y63&lt;AA63,"1")+IF(AA61&lt;Y61,"1")</f>
        <v>0</v>
      </c>
      <c r="S47" s="119">
        <v>0</v>
      </c>
      <c r="T47" s="118">
        <v>0</v>
      </c>
      <c r="U47" s="123">
        <f>SUM(F47,H47,L47,N47)</f>
        <v>0</v>
      </c>
      <c r="V47" s="123">
        <f>SUM(F48,H48,L48,N48)</f>
        <v>0</v>
      </c>
      <c r="W47" s="118">
        <f>+U47-V47</f>
        <v>0</v>
      </c>
      <c r="X47" s="132">
        <f>SUM(E47,G47,K47,M47)</f>
        <v>0</v>
      </c>
      <c r="Y47" s="118"/>
      <c r="AA47" s="37"/>
    </row>
    <row r="48" spans="1:28" s="1" customFormat="1" ht="15" customHeight="1" x14ac:dyDescent="0.3">
      <c r="A48" s="233"/>
      <c r="B48" s="161"/>
      <c r="C48" s="128"/>
      <c r="D48" s="129"/>
      <c r="E48" s="137"/>
      <c r="F48" s="17"/>
      <c r="G48" s="163"/>
      <c r="H48" s="17"/>
      <c r="I48" s="168"/>
      <c r="J48" s="169"/>
      <c r="K48" s="163"/>
      <c r="L48" s="17"/>
      <c r="M48" s="163"/>
      <c r="N48" s="30"/>
      <c r="O48" s="236"/>
      <c r="P48" s="118"/>
      <c r="Q48" s="118"/>
      <c r="R48" s="118"/>
      <c r="S48" s="120"/>
      <c r="T48" s="118"/>
      <c r="U48" s="118"/>
      <c r="V48" s="118"/>
      <c r="W48" s="118"/>
      <c r="X48" s="132"/>
      <c r="Y48" s="118"/>
      <c r="AA48" s="37"/>
    </row>
    <row r="49" spans="1:28" s="1" customFormat="1" ht="15" hidden="1" customHeight="1" x14ac:dyDescent="0.3">
      <c r="A49" s="233"/>
      <c r="B49" s="160">
        <v>4</v>
      </c>
      <c r="C49" s="126"/>
      <c r="D49" s="127"/>
      <c r="E49" s="136"/>
      <c r="F49" s="17"/>
      <c r="G49" s="162"/>
      <c r="H49" s="17"/>
      <c r="I49" s="162"/>
      <c r="J49" s="17"/>
      <c r="K49" s="166"/>
      <c r="L49" s="167"/>
      <c r="M49" s="162"/>
      <c r="N49" s="30"/>
      <c r="O49" s="236"/>
      <c r="P49" s="118">
        <f>Q49+R49</f>
        <v>0</v>
      </c>
      <c r="Q49" s="118">
        <f>IF(AA66&gt;Y66,"1")+IF(Y58&gt;AA58,"1")+IF(AA69&gt;Y69,"1")+IF(Y64&gt;AA64,"1")</f>
        <v>0</v>
      </c>
      <c r="R49" s="118">
        <f>IF(AA66&lt;Y66,"1")+IF(Y58&lt;AA58,"1")+IF(AA69&lt;Y69,"1")+IF(Y64&lt;AA64,"1")</f>
        <v>0</v>
      </c>
      <c r="S49" s="119">
        <v>0</v>
      </c>
      <c r="T49" s="118">
        <v>0</v>
      </c>
      <c r="U49" s="123">
        <f>SUM(F49,H49,J49,N49)</f>
        <v>0</v>
      </c>
      <c r="V49" s="123">
        <f>SUM(F50,H50,J50,N50)</f>
        <v>0</v>
      </c>
      <c r="W49" s="118">
        <f>+U49-V49</f>
        <v>0</v>
      </c>
      <c r="X49" s="132">
        <f>SUM(E49,G49,I49,M49)</f>
        <v>0</v>
      </c>
      <c r="Y49" s="118"/>
      <c r="AA49" s="37"/>
    </row>
    <row r="50" spans="1:28" s="1" customFormat="1" ht="15" hidden="1" customHeight="1" x14ac:dyDescent="0.3">
      <c r="A50" s="233"/>
      <c r="B50" s="161"/>
      <c r="C50" s="128"/>
      <c r="D50" s="129"/>
      <c r="E50" s="137"/>
      <c r="F50" s="17"/>
      <c r="G50" s="163"/>
      <c r="H50" s="17"/>
      <c r="I50" s="163"/>
      <c r="J50" s="17"/>
      <c r="K50" s="168"/>
      <c r="L50" s="169"/>
      <c r="M50" s="163"/>
      <c r="N50" s="30"/>
      <c r="O50" s="236"/>
      <c r="P50" s="118"/>
      <c r="Q50" s="118"/>
      <c r="R50" s="118"/>
      <c r="S50" s="120"/>
      <c r="T50" s="118"/>
      <c r="U50" s="118"/>
      <c r="V50" s="118"/>
      <c r="W50" s="118"/>
      <c r="X50" s="132"/>
      <c r="Y50" s="118"/>
      <c r="AA50" s="37"/>
    </row>
    <row r="51" spans="1:28" s="1" customFormat="1" ht="15" hidden="1" customHeight="1" x14ac:dyDescent="0.3">
      <c r="A51" s="233"/>
      <c r="B51" s="59"/>
      <c r="C51" s="126"/>
      <c r="D51" s="127"/>
      <c r="E51" s="136"/>
      <c r="F51" s="17"/>
      <c r="G51" s="162"/>
      <c r="H51" s="17"/>
      <c r="I51" s="162"/>
      <c r="J51" s="17"/>
      <c r="K51" s="162"/>
      <c r="L51" s="17"/>
      <c r="M51" s="166"/>
      <c r="N51" s="167"/>
      <c r="O51" s="236"/>
      <c r="P51" s="119">
        <f>Q51+R51</f>
        <v>0</v>
      </c>
      <c r="Q51" s="119">
        <f>IF(AA57&gt;Y57,"1")+IF(Y61&gt;AA61,"1")+IF(AA64&gt;Y64,"1")+IF(Y70&gt;AA70,"1")</f>
        <v>0</v>
      </c>
      <c r="R51" s="119">
        <f>IF(AA57&lt;Y57,"1")+IF(Y61&lt;AA61,"1")+IF(AA64&lt;Y64,"1")+IF(Y70&lt;AA70,"1")</f>
        <v>0</v>
      </c>
      <c r="S51" s="119">
        <v>0</v>
      </c>
      <c r="T51" s="119">
        <v>0</v>
      </c>
      <c r="U51" s="228">
        <f>SUM(F51,H51,J51,L51)</f>
        <v>0</v>
      </c>
      <c r="V51" s="228">
        <f>SUM(F52,H52,J52,L52)</f>
        <v>0</v>
      </c>
      <c r="W51" s="119">
        <f>+U51-V51</f>
        <v>0</v>
      </c>
      <c r="X51" s="230">
        <f>SUM(E51,G51,I51,K51)</f>
        <v>0</v>
      </c>
      <c r="Y51" s="119"/>
      <c r="AA51" s="37"/>
    </row>
    <row r="52" spans="1:28" s="1" customFormat="1" ht="15" hidden="1" customHeight="1" x14ac:dyDescent="0.3">
      <c r="A52" s="234"/>
      <c r="B52" s="60"/>
      <c r="C52" s="128"/>
      <c r="D52" s="129"/>
      <c r="E52" s="137"/>
      <c r="F52" s="17"/>
      <c r="G52" s="163"/>
      <c r="H52" s="17"/>
      <c r="I52" s="163"/>
      <c r="J52" s="17"/>
      <c r="K52" s="163"/>
      <c r="L52" s="17"/>
      <c r="M52" s="168"/>
      <c r="N52" s="169"/>
      <c r="O52" s="237"/>
      <c r="P52" s="120"/>
      <c r="Q52" s="120"/>
      <c r="R52" s="120"/>
      <c r="S52" s="120"/>
      <c r="T52" s="120"/>
      <c r="U52" s="229"/>
      <c r="V52" s="229"/>
      <c r="W52" s="120"/>
      <c r="X52" s="231"/>
      <c r="Y52" s="120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56" t="s">
        <v>114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5" t="s">
        <v>2</v>
      </c>
      <c r="Z55" s="175"/>
      <c r="AA55" s="175"/>
      <c r="AB55" s="17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57" t="s">
        <v>5</v>
      </c>
      <c r="G56" s="158"/>
      <c r="H56" s="158"/>
      <c r="I56" s="158"/>
      <c r="J56" s="158"/>
      <c r="K56" s="158"/>
      <c r="L56" s="158"/>
      <c r="M56" s="158"/>
      <c r="N56" s="159"/>
      <c r="O56" s="149" t="s">
        <v>35</v>
      </c>
      <c r="P56" s="149"/>
      <c r="Q56" s="149"/>
      <c r="R56" s="149"/>
      <c r="S56" s="19"/>
      <c r="T56" s="149" t="s">
        <v>6</v>
      </c>
      <c r="U56" s="149"/>
      <c r="V56" s="149"/>
      <c r="W56" s="149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220">
        <f>C51</f>
        <v>0</v>
      </c>
      <c r="G57" s="221"/>
      <c r="H57" s="221"/>
      <c r="I57" s="221"/>
      <c r="J57" s="221"/>
      <c r="K57" s="221"/>
      <c r="L57" s="221"/>
      <c r="M57" s="221"/>
      <c r="N57" s="222"/>
      <c r="O57" s="205" t="s">
        <v>96</v>
      </c>
      <c r="P57" s="206"/>
      <c r="Q57" s="206"/>
      <c r="R57" s="207"/>
      <c r="S57" s="48"/>
      <c r="T57" s="153">
        <v>44789</v>
      </c>
      <c r="U57" s="154"/>
      <c r="V57" s="154"/>
      <c r="W57" s="155"/>
      <c r="X57" s="43"/>
      <c r="Y57" s="18"/>
      <c r="Z57" s="149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220">
        <f>C47</f>
        <v>0</v>
      </c>
      <c r="G58" s="221"/>
      <c r="H58" s="221"/>
      <c r="I58" s="221"/>
      <c r="J58" s="221"/>
      <c r="K58" s="221"/>
      <c r="L58" s="221"/>
      <c r="M58" s="221"/>
      <c r="N58" s="222"/>
      <c r="O58" s="205" t="s">
        <v>96</v>
      </c>
      <c r="P58" s="206"/>
      <c r="Q58" s="206"/>
      <c r="R58" s="207"/>
      <c r="S58" s="48"/>
      <c r="T58" s="153">
        <v>44790</v>
      </c>
      <c r="U58" s="154"/>
      <c r="V58" s="154"/>
      <c r="W58" s="155"/>
      <c r="X58" s="43"/>
      <c r="Y58" s="18"/>
      <c r="Z58" s="149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42" t="s">
        <v>5</v>
      </c>
      <c r="G59" s="143"/>
      <c r="H59" s="143"/>
      <c r="I59" s="143"/>
      <c r="J59" s="143"/>
      <c r="K59" s="143"/>
      <c r="L59" s="143"/>
      <c r="M59" s="143"/>
      <c r="N59" s="144"/>
      <c r="O59" s="149" t="s">
        <v>35</v>
      </c>
      <c r="P59" s="149"/>
      <c r="Q59" s="149"/>
      <c r="R59" s="149"/>
      <c r="S59" s="32"/>
      <c r="T59" s="225" t="s">
        <v>6</v>
      </c>
      <c r="U59" s="226"/>
      <c r="V59" s="226"/>
      <c r="W59" s="227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220">
        <f>C45</f>
        <v>0</v>
      </c>
      <c r="G60" s="221"/>
      <c r="H60" s="221"/>
      <c r="I60" s="221"/>
      <c r="J60" s="221"/>
      <c r="K60" s="221"/>
      <c r="L60" s="221"/>
      <c r="M60" s="221"/>
      <c r="N60" s="222"/>
      <c r="O60" s="205" t="s">
        <v>96</v>
      </c>
      <c r="P60" s="206"/>
      <c r="Q60" s="206"/>
      <c r="R60" s="207"/>
      <c r="S60" s="48"/>
      <c r="T60" s="153">
        <v>44792</v>
      </c>
      <c r="U60" s="154"/>
      <c r="V60" s="154"/>
      <c r="W60" s="155"/>
      <c r="X60" s="43"/>
      <c r="Y60" s="18"/>
      <c r="Z60" s="223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220">
        <f>C47</f>
        <v>0</v>
      </c>
      <c r="G61" s="221"/>
      <c r="H61" s="221"/>
      <c r="I61" s="221"/>
      <c r="J61" s="221"/>
      <c r="K61" s="221"/>
      <c r="L61" s="221"/>
      <c r="M61" s="221"/>
      <c r="N61" s="222"/>
      <c r="O61" s="205" t="s">
        <v>96</v>
      </c>
      <c r="P61" s="206"/>
      <c r="Q61" s="206"/>
      <c r="R61" s="207"/>
      <c r="S61" s="48"/>
      <c r="T61" s="153">
        <v>44792</v>
      </c>
      <c r="U61" s="154"/>
      <c r="V61" s="154"/>
      <c r="W61" s="155"/>
      <c r="X61" s="43"/>
      <c r="Y61" s="18"/>
      <c r="Z61" s="22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42" t="s">
        <v>5</v>
      </c>
      <c r="G62" s="143"/>
      <c r="H62" s="143"/>
      <c r="I62" s="143"/>
      <c r="J62" s="143"/>
      <c r="K62" s="143"/>
      <c r="L62" s="143"/>
      <c r="M62" s="143"/>
      <c r="N62" s="144"/>
      <c r="O62" s="149" t="s">
        <v>35</v>
      </c>
      <c r="P62" s="149"/>
      <c r="Q62" s="149"/>
      <c r="R62" s="149"/>
      <c r="S62" s="19"/>
      <c r="T62" s="135" t="s">
        <v>6</v>
      </c>
      <c r="U62" s="135"/>
      <c r="V62" s="135"/>
      <c r="W62" s="135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220">
        <f>C43</f>
        <v>0</v>
      </c>
      <c r="G63" s="221"/>
      <c r="H63" s="221"/>
      <c r="I63" s="221"/>
      <c r="J63" s="221"/>
      <c r="K63" s="221"/>
      <c r="L63" s="221"/>
      <c r="M63" s="221"/>
      <c r="N63" s="222"/>
      <c r="O63" s="205" t="s">
        <v>96</v>
      </c>
      <c r="P63" s="206"/>
      <c r="Q63" s="206"/>
      <c r="R63" s="207"/>
      <c r="S63" s="48"/>
      <c r="T63" s="153">
        <v>44796</v>
      </c>
      <c r="U63" s="154"/>
      <c r="V63" s="154"/>
      <c r="W63" s="155"/>
      <c r="X63" s="43"/>
      <c r="Y63" s="18"/>
      <c r="Z63" s="149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220">
        <f>C51</f>
        <v>0</v>
      </c>
      <c r="G64" s="221"/>
      <c r="H64" s="221"/>
      <c r="I64" s="221"/>
      <c r="J64" s="221"/>
      <c r="K64" s="221"/>
      <c r="L64" s="221"/>
      <c r="M64" s="221"/>
      <c r="N64" s="222"/>
      <c r="O64" s="217" t="s">
        <v>96</v>
      </c>
      <c r="P64" s="218"/>
      <c r="Q64" s="218"/>
      <c r="R64" s="219"/>
      <c r="S64" s="50"/>
      <c r="T64" s="153">
        <v>44797</v>
      </c>
      <c r="U64" s="154"/>
      <c r="V64" s="154"/>
      <c r="W64" s="155"/>
      <c r="X64" s="43"/>
      <c r="Y64" s="18"/>
      <c r="Z64" s="149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42" t="s">
        <v>5</v>
      </c>
      <c r="G65" s="143"/>
      <c r="H65" s="143"/>
      <c r="I65" s="143"/>
      <c r="J65" s="143"/>
      <c r="K65" s="143"/>
      <c r="L65" s="143"/>
      <c r="M65" s="143"/>
      <c r="N65" s="144"/>
      <c r="O65" s="149" t="s">
        <v>35</v>
      </c>
      <c r="P65" s="149"/>
      <c r="Q65" s="149"/>
      <c r="R65" s="149"/>
      <c r="S65" s="19"/>
      <c r="T65" s="135" t="s">
        <v>6</v>
      </c>
      <c r="U65" s="135"/>
      <c r="V65" s="135"/>
      <c r="W65" s="135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220">
        <f>C49</f>
        <v>0</v>
      </c>
      <c r="G66" s="221"/>
      <c r="H66" s="221"/>
      <c r="I66" s="221"/>
      <c r="J66" s="221"/>
      <c r="K66" s="221"/>
      <c r="L66" s="221"/>
      <c r="M66" s="221"/>
      <c r="N66" s="222"/>
      <c r="O66" s="205" t="s">
        <v>95</v>
      </c>
      <c r="P66" s="206"/>
      <c r="Q66" s="206"/>
      <c r="R66" s="207"/>
      <c r="S66" s="49"/>
      <c r="T66" s="208">
        <v>44798</v>
      </c>
      <c r="U66" s="208"/>
      <c r="V66" s="208"/>
      <c r="W66" s="208"/>
      <c r="X66" s="43"/>
      <c r="Y66" s="18"/>
      <c r="Z66" s="149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220">
        <f>C47</f>
        <v>0</v>
      </c>
      <c r="G67" s="221"/>
      <c r="H67" s="221"/>
      <c r="I67" s="221"/>
      <c r="J67" s="221"/>
      <c r="K67" s="221"/>
      <c r="L67" s="221"/>
      <c r="M67" s="221"/>
      <c r="N67" s="222"/>
      <c r="O67" s="205" t="s">
        <v>95</v>
      </c>
      <c r="P67" s="206"/>
      <c r="Q67" s="206"/>
      <c r="R67" s="207"/>
      <c r="S67" s="49"/>
      <c r="T67" s="208">
        <v>44798</v>
      </c>
      <c r="U67" s="208"/>
      <c r="V67" s="208"/>
      <c r="W67" s="208"/>
      <c r="X67" s="43"/>
      <c r="Y67" s="18"/>
      <c r="Z67" s="149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42" t="s">
        <v>5</v>
      </c>
      <c r="G68" s="143"/>
      <c r="H68" s="143"/>
      <c r="I68" s="143"/>
      <c r="J68" s="143"/>
      <c r="K68" s="143"/>
      <c r="L68" s="143"/>
      <c r="M68" s="143"/>
      <c r="N68" s="144"/>
      <c r="O68" s="149" t="s">
        <v>35</v>
      </c>
      <c r="P68" s="149"/>
      <c r="Q68" s="149"/>
      <c r="R68" s="149"/>
      <c r="S68" s="19"/>
      <c r="T68" s="135" t="s">
        <v>6</v>
      </c>
      <c r="U68" s="135"/>
      <c r="V68" s="135"/>
      <c r="W68" s="135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204">
        <f>C49</f>
        <v>0</v>
      </c>
      <c r="G69" s="204"/>
      <c r="H69" s="204"/>
      <c r="I69" s="204"/>
      <c r="J69" s="204"/>
      <c r="K69" s="204"/>
      <c r="L69" s="204"/>
      <c r="M69" s="204"/>
      <c r="N69" s="204"/>
      <c r="O69" s="205" t="s">
        <v>95</v>
      </c>
      <c r="P69" s="206"/>
      <c r="Q69" s="206"/>
      <c r="R69" s="207"/>
      <c r="S69" s="49"/>
      <c r="T69" s="208">
        <v>44799</v>
      </c>
      <c r="U69" s="208"/>
      <c r="V69" s="208"/>
      <c r="W69" s="208"/>
      <c r="X69" s="43"/>
      <c r="Y69" s="18"/>
      <c r="Z69" s="149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204">
        <f>C43</f>
        <v>0</v>
      </c>
      <c r="G70" s="204"/>
      <c r="H70" s="204"/>
      <c r="I70" s="204"/>
      <c r="J70" s="204"/>
      <c r="K70" s="204"/>
      <c r="L70" s="204"/>
      <c r="M70" s="204"/>
      <c r="N70" s="204"/>
      <c r="O70" s="217" t="s">
        <v>96</v>
      </c>
      <c r="P70" s="218"/>
      <c r="Q70" s="218"/>
      <c r="R70" s="219"/>
      <c r="S70" s="51"/>
      <c r="T70" s="208">
        <v>44799</v>
      </c>
      <c r="U70" s="208"/>
      <c r="V70" s="208"/>
      <c r="W70" s="208"/>
      <c r="X70" s="43"/>
      <c r="Y70" s="18"/>
      <c r="Z70" s="149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80"/>
      <c r="Z72" s="80"/>
      <c r="AA72" s="81"/>
      <c r="AB72" s="80"/>
    </row>
    <row r="73" spans="1:28" s="1" customFormat="1" ht="15" customHeight="1" x14ac:dyDescent="0.3">
      <c r="A73" s="209" t="s">
        <v>12</v>
      </c>
      <c r="B73" s="61"/>
      <c r="C73" s="79" t="s">
        <v>0</v>
      </c>
      <c r="D73" s="79"/>
      <c r="E73" s="210">
        <v>1</v>
      </c>
      <c r="F73" s="210"/>
      <c r="G73" s="210">
        <v>2</v>
      </c>
      <c r="H73" s="210"/>
      <c r="I73" s="210">
        <v>3</v>
      </c>
      <c r="J73" s="210"/>
      <c r="K73" s="210">
        <v>4</v>
      </c>
      <c r="L73" s="21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09"/>
      <c r="B74" s="160">
        <v>1</v>
      </c>
      <c r="C74" s="201"/>
      <c r="D74" s="201"/>
      <c r="E74" s="170"/>
      <c r="F74" s="171"/>
      <c r="G74" s="202"/>
      <c r="H74" s="31"/>
      <c r="I74" s="162"/>
      <c r="J74" s="17"/>
      <c r="K74" s="162"/>
      <c r="L74" s="17"/>
      <c r="M74" s="45"/>
      <c r="N74" s="34"/>
      <c r="O74" s="118">
        <f>P74+Q74</f>
        <v>0</v>
      </c>
      <c r="P74" s="119">
        <f>IF(Y86&gt;AA86,"1")+IF(Y90&gt;AA90,"1")+IF(AA93&gt;Y93,"1")</f>
        <v>0</v>
      </c>
      <c r="Q74" s="119">
        <f>IF(Y86&lt;AA86,"1")+IF(Y90&lt;AA90,"1")+IF(AA93&lt;Y93,"1")</f>
        <v>0</v>
      </c>
      <c r="R74" s="118">
        <v>0</v>
      </c>
      <c r="S74" s="119">
        <v>0</v>
      </c>
      <c r="T74" s="123">
        <f>SUM(H74,J74,L74)</f>
        <v>0</v>
      </c>
      <c r="U74" s="123">
        <f>SUM(H75,J75,L75)</f>
        <v>0</v>
      </c>
      <c r="V74" s="123">
        <f>+T74-U74</f>
        <v>0</v>
      </c>
      <c r="W74" s="132">
        <f>SUM(G74,I74,K74)</f>
        <v>0</v>
      </c>
      <c r="X74" s="118"/>
      <c r="Y74" s="191"/>
      <c r="Z74" s="191"/>
      <c r="AA74" s="195"/>
      <c r="AB74" s="191"/>
    </row>
    <row r="75" spans="1:28" s="1" customFormat="1" ht="17.25" customHeight="1" x14ac:dyDescent="0.3">
      <c r="A75" s="209"/>
      <c r="B75" s="161"/>
      <c r="C75" s="201"/>
      <c r="D75" s="201"/>
      <c r="E75" s="172"/>
      <c r="F75" s="173"/>
      <c r="G75" s="203"/>
      <c r="H75" s="31"/>
      <c r="I75" s="163"/>
      <c r="J75" s="17"/>
      <c r="K75" s="163"/>
      <c r="L75" s="17"/>
      <c r="M75" s="45"/>
      <c r="N75" s="34"/>
      <c r="O75" s="118"/>
      <c r="P75" s="120"/>
      <c r="Q75" s="120"/>
      <c r="R75" s="118"/>
      <c r="S75" s="120"/>
      <c r="T75" s="118"/>
      <c r="U75" s="118"/>
      <c r="V75" s="118"/>
      <c r="W75" s="132"/>
      <c r="X75" s="118"/>
      <c r="Y75" s="191"/>
      <c r="Z75" s="191"/>
      <c r="AA75" s="195"/>
      <c r="AB75" s="191"/>
    </row>
    <row r="76" spans="1:28" s="1" customFormat="1" ht="15" customHeight="1" x14ac:dyDescent="0.3">
      <c r="A76" s="209"/>
      <c r="B76" s="160">
        <v>2</v>
      </c>
      <c r="C76" s="196"/>
      <c r="D76" s="196"/>
      <c r="E76" s="136"/>
      <c r="F76" s="17"/>
      <c r="G76" s="166"/>
      <c r="H76" s="167"/>
      <c r="I76" s="162"/>
      <c r="J76" s="17"/>
      <c r="K76" s="162"/>
      <c r="L76" s="17"/>
      <c r="M76" s="45"/>
      <c r="N76" s="34"/>
      <c r="O76" s="118">
        <f t="shared" ref="O76" si="0">P76+Q76</f>
        <v>0</v>
      </c>
      <c r="P76" s="119">
        <f>IF(Y87&gt;AA87,"1")+IF(AA90&gt;Y90,"1")+IF(Y92&gt;AA92,"1")</f>
        <v>0</v>
      </c>
      <c r="Q76" s="119">
        <f>IF(Y87&lt;AA87,"1")+IF(AA90&lt;Y90,"1")+IF(Y92&lt;AA92,"1")</f>
        <v>0</v>
      </c>
      <c r="R76" s="118">
        <v>0</v>
      </c>
      <c r="S76" s="119">
        <v>0</v>
      </c>
      <c r="T76" s="123">
        <f>SUM(F76,J76,L76)</f>
        <v>0</v>
      </c>
      <c r="U76" s="123">
        <f>SUM(F77,J77,L77)</f>
        <v>0</v>
      </c>
      <c r="V76" s="123">
        <f>+T76-U76</f>
        <v>0</v>
      </c>
      <c r="W76" s="132">
        <f>SUM(E76,I76,K76)</f>
        <v>0</v>
      </c>
      <c r="X76" s="118"/>
      <c r="Y76" s="191"/>
      <c r="Z76" s="191"/>
      <c r="AA76" s="195"/>
      <c r="AB76" s="191"/>
    </row>
    <row r="77" spans="1:28" s="1" customFormat="1" ht="15" customHeight="1" x14ac:dyDescent="0.3">
      <c r="A77" s="209"/>
      <c r="B77" s="161"/>
      <c r="C77" s="196"/>
      <c r="D77" s="196"/>
      <c r="E77" s="137"/>
      <c r="F77" s="17"/>
      <c r="G77" s="168"/>
      <c r="H77" s="169"/>
      <c r="I77" s="163"/>
      <c r="J77" s="17"/>
      <c r="K77" s="163"/>
      <c r="L77" s="17"/>
      <c r="M77" s="45"/>
      <c r="N77" s="34"/>
      <c r="O77" s="118"/>
      <c r="P77" s="120"/>
      <c r="Q77" s="120"/>
      <c r="R77" s="118"/>
      <c r="S77" s="120"/>
      <c r="T77" s="118"/>
      <c r="U77" s="118"/>
      <c r="V77" s="118"/>
      <c r="W77" s="132"/>
      <c r="X77" s="118"/>
      <c r="Y77" s="191"/>
      <c r="Z77" s="191"/>
      <c r="AA77" s="195"/>
      <c r="AB77" s="191"/>
    </row>
    <row r="78" spans="1:28" s="1" customFormat="1" ht="15" customHeight="1" x14ac:dyDescent="0.3">
      <c r="A78" s="209"/>
      <c r="B78" s="160">
        <v>3</v>
      </c>
      <c r="C78" s="196"/>
      <c r="D78" s="196"/>
      <c r="E78" s="136"/>
      <c r="F78" s="17"/>
      <c r="G78" s="162"/>
      <c r="H78" s="17"/>
      <c r="I78" s="166"/>
      <c r="J78" s="167"/>
      <c r="K78" s="162"/>
      <c r="L78" s="17"/>
      <c r="M78" s="45"/>
      <c r="N78" s="34"/>
      <c r="O78" s="118">
        <f t="shared" ref="O78" si="1">P78+Q78</f>
        <v>0</v>
      </c>
      <c r="P78" s="119">
        <f>IF(AA87&gt;Y87,"1")+IF(AA89&gt;Y89,"1")+IF(AA93&gt;Y93,"1")</f>
        <v>0</v>
      </c>
      <c r="Q78" s="119">
        <f>IF(AA87&lt;Y87,"1")+IF(AA89&lt;Y89,"1")+IF(AA93&lt;Y93,"1")</f>
        <v>0</v>
      </c>
      <c r="R78" s="118">
        <v>0</v>
      </c>
      <c r="S78" s="119">
        <v>0</v>
      </c>
      <c r="T78" s="123">
        <f>SUM(F78,H78,L78)</f>
        <v>0</v>
      </c>
      <c r="U78" s="123">
        <f>SUM(F79,H79,L79)</f>
        <v>0</v>
      </c>
      <c r="V78" s="123">
        <f>+T78-U78</f>
        <v>0</v>
      </c>
      <c r="W78" s="132">
        <f>SUM(E78,G78,K78)</f>
        <v>0</v>
      </c>
      <c r="X78" s="118"/>
      <c r="Y78" s="191"/>
      <c r="Z78" s="191"/>
      <c r="AA78" s="195"/>
      <c r="AB78" s="191"/>
    </row>
    <row r="79" spans="1:28" s="1" customFormat="1" ht="15" customHeight="1" x14ac:dyDescent="0.3">
      <c r="A79" s="209"/>
      <c r="B79" s="161"/>
      <c r="C79" s="196"/>
      <c r="D79" s="196"/>
      <c r="E79" s="137"/>
      <c r="F79" s="17"/>
      <c r="G79" s="163"/>
      <c r="H79" s="17"/>
      <c r="I79" s="168"/>
      <c r="J79" s="169"/>
      <c r="K79" s="163"/>
      <c r="L79" s="17"/>
      <c r="M79" s="45"/>
      <c r="N79" s="34"/>
      <c r="O79" s="118"/>
      <c r="P79" s="120"/>
      <c r="Q79" s="120"/>
      <c r="R79" s="118"/>
      <c r="S79" s="120"/>
      <c r="T79" s="118"/>
      <c r="U79" s="118"/>
      <c r="V79" s="118"/>
      <c r="W79" s="132"/>
      <c r="X79" s="118"/>
      <c r="Y79" s="191"/>
      <c r="Z79" s="191"/>
      <c r="AA79" s="195"/>
      <c r="AB79" s="191"/>
    </row>
    <row r="80" spans="1:28" s="1" customFormat="1" ht="15" hidden="1" customHeight="1" x14ac:dyDescent="0.3">
      <c r="A80" s="209"/>
      <c r="B80" s="160">
        <v>4</v>
      </c>
      <c r="C80" s="196"/>
      <c r="D80" s="196"/>
      <c r="E80" s="136"/>
      <c r="F80" s="17"/>
      <c r="G80" s="162"/>
      <c r="H80" s="17"/>
      <c r="I80" s="162"/>
      <c r="J80" s="17"/>
      <c r="K80" s="166"/>
      <c r="L80" s="167"/>
      <c r="M80" s="45"/>
      <c r="N80" s="34"/>
      <c r="O80" s="118">
        <f t="shared" ref="O80" si="2">P80+Q80</f>
        <v>0</v>
      </c>
      <c r="P80" s="119">
        <f>IF(AA86&gt;Y86,"1")+IF(Y89&gt;AA89,"1")+IF(AA92&gt;Y92,"1")</f>
        <v>0</v>
      </c>
      <c r="Q80" s="119">
        <f>IF(AA86&lt;Y86,"1")+IF(Y89&lt;AA89,"1")+IF(AA92&lt;Y92,"1")</f>
        <v>0</v>
      </c>
      <c r="R80" s="118">
        <v>0</v>
      </c>
      <c r="S80" s="119">
        <v>0</v>
      </c>
      <c r="T80" s="123">
        <f>SUM(F80,H80,J80)</f>
        <v>0</v>
      </c>
      <c r="U80" s="123">
        <f>SUM(F81,H81,J81)</f>
        <v>0</v>
      </c>
      <c r="V80" s="123">
        <f>+T80-U80</f>
        <v>0</v>
      </c>
      <c r="W80" s="132">
        <f>SUM(E80,G80,I80)</f>
        <v>0</v>
      </c>
      <c r="X80" s="194"/>
      <c r="Y80" s="191"/>
      <c r="Z80" s="191"/>
      <c r="AA80" s="195"/>
      <c r="AB80" s="191"/>
    </row>
    <row r="81" spans="1:28" s="1" customFormat="1" ht="15" hidden="1" customHeight="1" x14ac:dyDescent="0.3">
      <c r="A81" s="209"/>
      <c r="B81" s="161"/>
      <c r="C81" s="196"/>
      <c r="D81" s="196"/>
      <c r="E81" s="137"/>
      <c r="F81" s="17"/>
      <c r="G81" s="163"/>
      <c r="H81" s="17"/>
      <c r="I81" s="163"/>
      <c r="J81" s="17"/>
      <c r="K81" s="168"/>
      <c r="L81" s="169"/>
      <c r="M81" s="45"/>
      <c r="N81" s="34"/>
      <c r="O81" s="118"/>
      <c r="P81" s="120"/>
      <c r="Q81" s="120"/>
      <c r="R81" s="118"/>
      <c r="S81" s="120"/>
      <c r="T81" s="118"/>
      <c r="U81" s="118"/>
      <c r="V81" s="118"/>
      <c r="W81" s="132"/>
      <c r="X81" s="194"/>
      <c r="Y81" s="191"/>
      <c r="Z81" s="191"/>
      <c r="AA81" s="195"/>
      <c r="AB81" s="191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56" t="s">
        <v>113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192" t="s">
        <v>2</v>
      </c>
      <c r="Y84" s="192"/>
      <c r="Z84" s="192"/>
      <c r="AA84" s="192"/>
      <c r="AB84" s="17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49" t="s">
        <v>5</v>
      </c>
      <c r="G85" s="149"/>
      <c r="H85" s="149"/>
      <c r="I85" s="149"/>
      <c r="J85" s="149"/>
      <c r="K85" s="149"/>
      <c r="L85" s="149"/>
      <c r="M85" s="19"/>
      <c r="N85" s="19"/>
      <c r="O85" s="149" t="s">
        <v>35</v>
      </c>
      <c r="P85" s="149"/>
      <c r="Q85" s="149"/>
      <c r="R85" s="149"/>
      <c r="S85" s="19"/>
      <c r="T85" s="149" t="s">
        <v>6</v>
      </c>
      <c r="U85" s="149"/>
      <c r="V85" s="149"/>
      <c r="W85" s="149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212">
        <f>C80</f>
        <v>0</v>
      </c>
      <c r="G86" s="212"/>
      <c r="H86" s="212"/>
      <c r="I86" s="212"/>
      <c r="J86" s="212"/>
      <c r="K86" s="212"/>
      <c r="L86" s="212"/>
      <c r="M86" s="74"/>
      <c r="N86" s="44"/>
      <c r="O86" s="205" t="s">
        <v>96</v>
      </c>
      <c r="P86" s="206"/>
      <c r="Q86" s="206"/>
      <c r="R86" s="207"/>
      <c r="S86" s="48"/>
      <c r="T86" s="153">
        <v>44790</v>
      </c>
      <c r="U86" s="154"/>
      <c r="V86" s="154"/>
      <c r="W86" s="155"/>
      <c r="X86" s="41"/>
      <c r="Y86" s="35"/>
      <c r="Z86" s="188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212">
        <f>C78</f>
        <v>0</v>
      </c>
      <c r="G87" s="212"/>
      <c r="H87" s="212"/>
      <c r="I87" s="212"/>
      <c r="J87" s="212"/>
      <c r="K87" s="212"/>
      <c r="L87" s="212"/>
      <c r="M87" s="74"/>
      <c r="N87" s="44"/>
      <c r="O87" s="205" t="s">
        <v>96</v>
      </c>
      <c r="P87" s="206"/>
      <c r="Q87" s="206"/>
      <c r="R87" s="207"/>
      <c r="S87" s="48"/>
      <c r="T87" s="153">
        <v>44790</v>
      </c>
      <c r="U87" s="154"/>
      <c r="V87" s="154"/>
      <c r="W87" s="155"/>
      <c r="X87" s="41"/>
      <c r="Y87" s="35"/>
      <c r="Z87" s="188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193" t="s">
        <v>5</v>
      </c>
      <c r="G88" s="193"/>
      <c r="H88" s="193"/>
      <c r="I88" s="193"/>
      <c r="J88" s="193"/>
      <c r="K88" s="193"/>
      <c r="L88" s="193"/>
      <c r="M88" s="19"/>
      <c r="N88" s="19"/>
      <c r="O88" s="149" t="s">
        <v>35</v>
      </c>
      <c r="P88" s="149"/>
      <c r="Q88" s="149"/>
      <c r="R88" s="149"/>
      <c r="S88" s="19"/>
      <c r="T88" s="135" t="s">
        <v>6</v>
      </c>
      <c r="U88" s="135"/>
      <c r="V88" s="135"/>
      <c r="W88" s="135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204">
        <f>C78</f>
        <v>0</v>
      </c>
      <c r="G89" s="204"/>
      <c r="H89" s="204"/>
      <c r="I89" s="204"/>
      <c r="J89" s="204"/>
      <c r="K89" s="204"/>
      <c r="L89" s="204"/>
      <c r="M89" s="44"/>
      <c r="N89" s="44"/>
      <c r="O89" s="205" t="s">
        <v>95</v>
      </c>
      <c r="P89" s="206"/>
      <c r="Q89" s="206"/>
      <c r="R89" s="207"/>
      <c r="S89" s="49"/>
      <c r="T89" s="208">
        <v>44795</v>
      </c>
      <c r="U89" s="208"/>
      <c r="V89" s="208"/>
      <c r="W89" s="208"/>
      <c r="X89" s="41"/>
      <c r="Y89" s="35"/>
      <c r="Z89" s="188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204">
        <f>C76</f>
        <v>0</v>
      </c>
      <c r="G90" s="204"/>
      <c r="H90" s="204"/>
      <c r="I90" s="204"/>
      <c r="J90" s="204"/>
      <c r="K90" s="204"/>
      <c r="L90" s="204"/>
      <c r="M90" s="44"/>
      <c r="N90" s="44"/>
      <c r="O90" s="205" t="s">
        <v>95</v>
      </c>
      <c r="P90" s="206"/>
      <c r="Q90" s="206"/>
      <c r="R90" s="207"/>
      <c r="S90" s="49"/>
      <c r="T90" s="208">
        <v>44795</v>
      </c>
      <c r="U90" s="208"/>
      <c r="V90" s="208"/>
      <c r="W90" s="208"/>
      <c r="X90" s="41"/>
      <c r="Y90" s="35"/>
      <c r="Z90" s="188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193" t="s">
        <v>5</v>
      </c>
      <c r="G91" s="193"/>
      <c r="H91" s="193"/>
      <c r="I91" s="193"/>
      <c r="J91" s="193"/>
      <c r="K91" s="193"/>
      <c r="L91" s="193"/>
      <c r="M91" s="19"/>
      <c r="N91" s="19"/>
      <c r="O91" s="149" t="s">
        <v>97</v>
      </c>
      <c r="P91" s="149"/>
      <c r="Q91" s="149"/>
      <c r="R91" s="149"/>
      <c r="S91" s="19"/>
      <c r="T91" s="135" t="s">
        <v>6</v>
      </c>
      <c r="U91" s="135"/>
      <c r="V91" s="135"/>
      <c r="W91" s="135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183">
        <f>C80</f>
        <v>0</v>
      </c>
      <c r="G92" s="183"/>
      <c r="H92" s="183"/>
      <c r="I92" s="183"/>
      <c r="J92" s="183"/>
      <c r="K92" s="183"/>
      <c r="L92" s="183"/>
      <c r="M92" s="71"/>
      <c r="N92" s="71"/>
      <c r="O92" s="213" t="s">
        <v>96</v>
      </c>
      <c r="P92" s="214"/>
      <c r="Q92" s="214"/>
      <c r="R92" s="215"/>
      <c r="S92" s="78"/>
      <c r="T92" s="185">
        <v>44790</v>
      </c>
      <c r="U92" s="186"/>
      <c r="V92" s="186"/>
      <c r="W92" s="187"/>
      <c r="X92" s="41"/>
      <c r="Y92" s="35"/>
      <c r="Z92" s="188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189">
        <f>C74</f>
        <v>0</v>
      </c>
      <c r="G93" s="189"/>
      <c r="H93" s="189"/>
      <c r="I93" s="189"/>
      <c r="J93" s="189"/>
      <c r="K93" s="189"/>
      <c r="L93" s="189"/>
      <c r="M93" s="73"/>
      <c r="N93" s="44"/>
      <c r="O93" s="190" t="s">
        <v>96</v>
      </c>
      <c r="P93" s="190"/>
      <c r="Q93" s="190"/>
      <c r="R93" s="190"/>
      <c r="S93" s="76"/>
      <c r="T93" s="153">
        <v>44797</v>
      </c>
      <c r="U93" s="154"/>
      <c r="V93" s="154"/>
      <c r="W93" s="155"/>
      <c r="X93" s="41"/>
      <c r="Y93" s="35"/>
      <c r="Z93" s="188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56" t="s">
        <v>112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09" t="s">
        <v>12</v>
      </c>
      <c r="B98" s="61"/>
      <c r="C98" s="79" t="s">
        <v>0</v>
      </c>
      <c r="D98" s="79"/>
      <c r="E98" s="210">
        <v>1</v>
      </c>
      <c r="F98" s="210"/>
      <c r="G98" s="210">
        <v>2</v>
      </c>
      <c r="H98" s="210"/>
      <c r="I98" s="210">
        <v>3</v>
      </c>
      <c r="J98" s="210"/>
      <c r="K98" s="210"/>
      <c r="L98" s="21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09"/>
      <c r="B99" s="160">
        <v>1</v>
      </c>
      <c r="C99" s="201"/>
      <c r="D99" s="201"/>
      <c r="E99" s="170"/>
      <c r="F99" s="171"/>
      <c r="G99" s="202"/>
      <c r="H99" s="31"/>
      <c r="I99" s="162"/>
      <c r="J99" s="17"/>
      <c r="K99" s="197"/>
      <c r="L99" s="198"/>
      <c r="M99" s="45"/>
      <c r="N99" s="34"/>
      <c r="O99" s="118">
        <f>P99+Q99</f>
        <v>0</v>
      </c>
      <c r="P99" s="119">
        <f>IF(Y111&gt;AA111,"1")+IF(Y115&gt;AA115,"1")+IF(AA118&gt;Y118,"1")</f>
        <v>0</v>
      </c>
      <c r="Q99" s="119">
        <f>IF(Y111&lt;AA111,"1")+IF(Y115&lt;AA115,"1")+IF(AA118&lt;Y118,"1")</f>
        <v>0</v>
      </c>
      <c r="R99" s="118">
        <v>0</v>
      </c>
      <c r="S99" s="119">
        <v>0</v>
      </c>
      <c r="T99" s="123">
        <f>SUM(H99,J99,L99)</f>
        <v>0</v>
      </c>
      <c r="U99" s="123">
        <f>SUM(H100,J100,L100)</f>
        <v>0</v>
      </c>
      <c r="V99" s="123">
        <f>+T99-U99</f>
        <v>0</v>
      </c>
      <c r="W99" s="132">
        <f>SUM(G99,I99,K99)</f>
        <v>0</v>
      </c>
      <c r="X99" s="118"/>
      <c r="Y99" s="191"/>
      <c r="Z99" s="191"/>
      <c r="AA99" s="195"/>
      <c r="AB99" s="191"/>
    </row>
    <row r="100" spans="1:28" s="1" customFormat="1" ht="17.25" hidden="1" customHeight="1" x14ac:dyDescent="0.3">
      <c r="A100" s="209"/>
      <c r="B100" s="161"/>
      <c r="C100" s="201"/>
      <c r="D100" s="201"/>
      <c r="E100" s="172"/>
      <c r="F100" s="173"/>
      <c r="G100" s="203"/>
      <c r="H100" s="31"/>
      <c r="I100" s="163"/>
      <c r="J100" s="17"/>
      <c r="K100" s="199"/>
      <c r="L100" s="200"/>
      <c r="M100" s="45"/>
      <c r="N100" s="34"/>
      <c r="O100" s="118"/>
      <c r="P100" s="120"/>
      <c r="Q100" s="120"/>
      <c r="R100" s="118"/>
      <c r="S100" s="120"/>
      <c r="T100" s="118"/>
      <c r="U100" s="118"/>
      <c r="V100" s="118"/>
      <c r="W100" s="132"/>
      <c r="X100" s="118"/>
      <c r="Y100" s="191"/>
      <c r="Z100" s="191"/>
      <c r="AA100" s="195"/>
      <c r="AB100" s="191"/>
    </row>
    <row r="101" spans="1:28" s="1" customFormat="1" ht="15" hidden="1" customHeight="1" x14ac:dyDescent="0.3">
      <c r="A101" s="209"/>
      <c r="B101" s="160">
        <v>2</v>
      </c>
      <c r="C101" s="196"/>
      <c r="D101" s="196"/>
      <c r="E101" s="136"/>
      <c r="F101" s="17"/>
      <c r="G101" s="166"/>
      <c r="H101" s="167"/>
      <c r="I101" s="162"/>
      <c r="J101" s="17"/>
      <c r="K101" s="197"/>
      <c r="L101" s="198"/>
      <c r="M101" s="45"/>
      <c r="N101" s="34"/>
      <c r="O101" s="118">
        <f t="shared" ref="O101" si="3">P101+Q101</f>
        <v>0</v>
      </c>
      <c r="P101" s="119">
        <f>IF(Y112&gt;AA112,"1")+IF(AA115&gt;Y115,"1")+IF(Y117&gt;AA117,"1")</f>
        <v>0</v>
      </c>
      <c r="Q101" s="119">
        <f>IF(Y112&lt;AA112,"1")+IF(AA115&lt;Y115,"1")+IF(Y117&lt;AA117,"1")</f>
        <v>0</v>
      </c>
      <c r="R101" s="118">
        <v>0</v>
      </c>
      <c r="S101" s="119">
        <v>0</v>
      </c>
      <c r="T101" s="123">
        <f>SUM(F101,J101,L101)</f>
        <v>0</v>
      </c>
      <c r="U101" s="123">
        <f>SUM(F102,J102,L102)</f>
        <v>0</v>
      </c>
      <c r="V101" s="123">
        <f>+T101-U101</f>
        <v>0</v>
      </c>
      <c r="W101" s="132">
        <f>SUM(E101,I101,K101)</f>
        <v>0</v>
      </c>
      <c r="X101" s="118"/>
      <c r="Y101" s="191"/>
      <c r="Z101" s="191"/>
      <c r="AA101" s="195"/>
      <c r="AB101" s="191"/>
    </row>
    <row r="102" spans="1:28" s="1" customFormat="1" ht="15" hidden="1" customHeight="1" x14ac:dyDescent="0.3">
      <c r="A102" s="209"/>
      <c r="B102" s="161"/>
      <c r="C102" s="196"/>
      <c r="D102" s="196"/>
      <c r="E102" s="137"/>
      <c r="F102" s="17"/>
      <c r="G102" s="168"/>
      <c r="H102" s="169"/>
      <c r="I102" s="163"/>
      <c r="J102" s="17"/>
      <c r="K102" s="199"/>
      <c r="L102" s="200"/>
      <c r="M102" s="45"/>
      <c r="N102" s="34"/>
      <c r="O102" s="118"/>
      <c r="P102" s="120"/>
      <c r="Q102" s="120"/>
      <c r="R102" s="118"/>
      <c r="S102" s="120"/>
      <c r="T102" s="118"/>
      <c r="U102" s="118"/>
      <c r="V102" s="118"/>
      <c r="W102" s="132"/>
      <c r="X102" s="118"/>
      <c r="Y102" s="191"/>
      <c r="Z102" s="191"/>
      <c r="AA102" s="195"/>
      <c r="AB102" s="191"/>
    </row>
    <row r="103" spans="1:28" s="1" customFormat="1" ht="15" hidden="1" customHeight="1" x14ac:dyDescent="0.3">
      <c r="A103" s="209"/>
      <c r="B103" s="160">
        <v>3</v>
      </c>
      <c r="C103" s="196"/>
      <c r="D103" s="196"/>
      <c r="E103" s="136"/>
      <c r="F103" s="17"/>
      <c r="G103" s="162"/>
      <c r="H103" s="17"/>
      <c r="I103" s="166"/>
      <c r="J103" s="167"/>
      <c r="K103" s="197"/>
      <c r="L103" s="198"/>
      <c r="M103" s="45"/>
      <c r="N103" s="34"/>
      <c r="O103" s="118">
        <f t="shared" ref="O103" si="4">P103+Q103</f>
        <v>0</v>
      </c>
      <c r="P103" s="119">
        <f>IF(AA112&gt;Y112,"1")+IF(AA114&gt;Y114,"1")+IF(AA118&gt;Y118,"1")</f>
        <v>0</v>
      </c>
      <c r="Q103" s="119">
        <f>IF(AA112&lt;Y112,"1")+IF(AA114&lt;Y114,"1")+IF(AA118&lt;Y118,"1")</f>
        <v>0</v>
      </c>
      <c r="R103" s="118">
        <v>0</v>
      </c>
      <c r="S103" s="119">
        <v>0</v>
      </c>
      <c r="T103" s="123">
        <f>SUM(F103,H103,L103)</f>
        <v>0</v>
      </c>
      <c r="U103" s="123">
        <f>SUM(F104,H104,L104)</f>
        <v>0</v>
      </c>
      <c r="V103" s="123">
        <f>+T103-U103</f>
        <v>0</v>
      </c>
      <c r="W103" s="132">
        <f>SUM(E103,G103,K103)</f>
        <v>0</v>
      </c>
      <c r="X103" s="118"/>
      <c r="Y103" s="191"/>
      <c r="Z103" s="191"/>
      <c r="AA103" s="195"/>
      <c r="AB103" s="191"/>
    </row>
    <row r="104" spans="1:28" s="1" customFormat="1" ht="15" hidden="1" customHeight="1" x14ac:dyDescent="0.3">
      <c r="A104" s="209"/>
      <c r="B104" s="161"/>
      <c r="C104" s="196"/>
      <c r="D104" s="196"/>
      <c r="E104" s="137"/>
      <c r="F104" s="17"/>
      <c r="G104" s="163"/>
      <c r="H104" s="17"/>
      <c r="I104" s="168"/>
      <c r="J104" s="169"/>
      <c r="K104" s="199"/>
      <c r="L104" s="200"/>
      <c r="M104" s="45"/>
      <c r="N104" s="34"/>
      <c r="O104" s="118"/>
      <c r="P104" s="120"/>
      <c r="Q104" s="120"/>
      <c r="R104" s="118"/>
      <c r="S104" s="120"/>
      <c r="T104" s="118"/>
      <c r="U104" s="118"/>
      <c r="V104" s="118"/>
      <c r="W104" s="132"/>
      <c r="X104" s="118"/>
      <c r="Y104" s="191"/>
      <c r="Z104" s="191"/>
      <c r="AA104" s="195"/>
      <c r="AB104" s="191"/>
    </row>
    <row r="105" spans="1:28" s="1" customFormat="1" ht="15" hidden="1" customHeight="1" x14ac:dyDescent="0.3">
      <c r="A105" s="209"/>
      <c r="B105" s="160">
        <v>4</v>
      </c>
      <c r="C105" s="196"/>
      <c r="D105" s="196"/>
      <c r="E105" s="136"/>
      <c r="F105" s="17"/>
      <c r="G105" s="162"/>
      <c r="H105" s="17"/>
      <c r="I105" s="162"/>
      <c r="J105" s="17"/>
      <c r="K105" s="166"/>
      <c r="L105" s="167"/>
      <c r="M105" s="45"/>
      <c r="N105" s="34"/>
      <c r="O105" s="118">
        <f t="shared" ref="O105" si="5">P105+Q105</f>
        <v>0</v>
      </c>
      <c r="P105" s="119">
        <f>IF(AA111&gt;Y111,"1")+IF(Y114&gt;AA114,"1")+IF(AA117&gt;Y117,"1")</f>
        <v>0</v>
      </c>
      <c r="Q105" s="119">
        <f>IF(AA111&lt;Y111,"1")+IF(Y114&lt;AA114,"1")+IF(AA117&lt;Y117,"1")</f>
        <v>0</v>
      </c>
      <c r="R105" s="118">
        <v>0</v>
      </c>
      <c r="S105" s="119">
        <v>0</v>
      </c>
      <c r="T105" s="123">
        <f>SUM(F105,H105,J105)</f>
        <v>0</v>
      </c>
      <c r="U105" s="123">
        <f>SUM(F106,H106,J106)</f>
        <v>0</v>
      </c>
      <c r="V105" s="123">
        <f>+T105-U105</f>
        <v>0</v>
      </c>
      <c r="W105" s="132">
        <f>SUM(E105,G105,I105)</f>
        <v>0</v>
      </c>
      <c r="X105" s="194"/>
      <c r="Y105" s="191"/>
      <c r="Z105" s="191"/>
      <c r="AA105" s="195"/>
      <c r="AB105" s="191"/>
    </row>
    <row r="106" spans="1:28" s="1" customFormat="1" ht="15" hidden="1" customHeight="1" x14ac:dyDescent="0.3">
      <c r="A106" s="209"/>
      <c r="B106" s="161"/>
      <c r="C106" s="196"/>
      <c r="D106" s="196"/>
      <c r="E106" s="137"/>
      <c r="F106" s="17"/>
      <c r="G106" s="163"/>
      <c r="H106" s="17"/>
      <c r="I106" s="163"/>
      <c r="J106" s="17"/>
      <c r="K106" s="168"/>
      <c r="L106" s="169"/>
      <c r="M106" s="45"/>
      <c r="N106" s="34"/>
      <c r="O106" s="118"/>
      <c r="P106" s="120"/>
      <c r="Q106" s="120"/>
      <c r="R106" s="118"/>
      <c r="S106" s="120"/>
      <c r="T106" s="118"/>
      <c r="U106" s="118"/>
      <c r="V106" s="118"/>
      <c r="W106" s="132"/>
      <c r="X106" s="194"/>
      <c r="Y106" s="191"/>
      <c r="Z106" s="191"/>
      <c r="AA106" s="195"/>
      <c r="AB106" s="191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56" t="s">
        <v>113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192" t="s">
        <v>2</v>
      </c>
      <c r="Y109" s="192"/>
      <c r="Z109" s="192"/>
      <c r="AA109" s="192"/>
      <c r="AB109" s="17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49" t="s">
        <v>5</v>
      </c>
      <c r="G110" s="149"/>
      <c r="H110" s="149"/>
      <c r="I110" s="149"/>
      <c r="J110" s="149"/>
      <c r="K110" s="149"/>
      <c r="L110" s="149"/>
      <c r="M110" s="19"/>
      <c r="N110" s="19"/>
      <c r="O110" s="149" t="s">
        <v>35</v>
      </c>
      <c r="P110" s="149"/>
      <c r="Q110" s="149"/>
      <c r="R110" s="149"/>
      <c r="S110" s="19"/>
      <c r="T110" s="149" t="s">
        <v>6</v>
      </c>
      <c r="U110" s="149"/>
      <c r="V110" s="149"/>
      <c r="W110" s="149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212">
        <f>C105</f>
        <v>0</v>
      </c>
      <c r="G111" s="212"/>
      <c r="H111" s="212"/>
      <c r="I111" s="212"/>
      <c r="J111" s="212"/>
      <c r="K111" s="212"/>
      <c r="L111" s="212"/>
      <c r="M111" s="74"/>
      <c r="N111" s="44"/>
      <c r="O111" s="205" t="s">
        <v>96</v>
      </c>
      <c r="P111" s="206"/>
      <c r="Q111" s="206"/>
      <c r="R111" s="207"/>
      <c r="S111" s="48"/>
      <c r="T111" s="153">
        <v>44790</v>
      </c>
      <c r="U111" s="154"/>
      <c r="V111" s="154"/>
      <c r="W111" s="155"/>
      <c r="X111" s="41"/>
      <c r="Y111" s="35"/>
      <c r="Z111" s="188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212">
        <f>C103</f>
        <v>0</v>
      </c>
      <c r="G112" s="212"/>
      <c r="H112" s="212"/>
      <c r="I112" s="212"/>
      <c r="J112" s="212"/>
      <c r="K112" s="212"/>
      <c r="L112" s="212"/>
      <c r="M112" s="74"/>
      <c r="N112" s="44"/>
      <c r="O112" s="205" t="s">
        <v>96</v>
      </c>
      <c r="P112" s="206"/>
      <c r="Q112" s="206"/>
      <c r="R112" s="207"/>
      <c r="S112" s="48"/>
      <c r="T112" s="153">
        <v>44790</v>
      </c>
      <c r="U112" s="154"/>
      <c r="V112" s="154"/>
      <c r="W112" s="155"/>
      <c r="X112" s="41"/>
      <c r="Y112" s="35"/>
      <c r="Z112" s="188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193" t="s">
        <v>5</v>
      </c>
      <c r="G113" s="193"/>
      <c r="H113" s="193"/>
      <c r="I113" s="193"/>
      <c r="J113" s="193"/>
      <c r="K113" s="193"/>
      <c r="L113" s="193"/>
      <c r="M113" s="19"/>
      <c r="N113" s="19"/>
      <c r="O113" s="149" t="s">
        <v>35</v>
      </c>
      <c r="P113" s="149"/>
      <c r="Q113" s="149"/>
      <c r="R113" s="149"/>
      <c r="S113" s="19"/>
      <c r="T113" s="135" t="s">
        <v>6</v>
      </c>
      <c r="U113" s="135"/>
      <c r="V113" s="135"/>
      <c r="W113" s="135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204">
        <f>C103</f>
        <v>0</v>
      </c>
      <c r="G114" s="204"/>
      <c r="H114" s="204"/>
      <c r="I114" s="204"/>
      <c r="J114" s="204"/>
      <c r="K114" s="204"/>
      <c r="L114" s="204"/>
      <c r="M114" s="44"/>
      <c r="N114" s="44"/>
      <c r="O114" s="205" t="s">
        <v>95</v>
      </c>
      <c r="P114" s="206"/>
      <c r="Q114" s="206"/>
      <c r="R114" s="207"/>
      <c r="S114" s="49"/>
      <c r="T114" s="208">
        <v>44795</v>
      </c>
      <c r="U114" s="208"/>
      <c r="V114" s="208"/>
      <c r="W114" s="208"/>
      <c r="X114" s="41"/>
      <c r="Y114" s="35"/>
      <c r="Z114" s="188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204">
        <f>C101</f>
        <v>0</v>
      </c>
      <c r="G115" s="204"/>
      <c r="H115" s="204"/>
      <c r="I115" s="204"/>
      <c r="J115" s="204"/>
      <c r="K115" s="204"/>
      <c r="L115" s="204"/>
      <c r="M115" s="44"/>
      <c r="N115" s="44"/>
      <c r="O115" s="205" t="s">
        <v>95</v>
      </c>
      <c r="P115" s="206"/>
      <c r="Q115" s="206"/>
      <c r="R115" s="207"/>
      <c r="S115" s="49"/>
      <c r="T115" s="208">
        <v>44795</v>
      </c>
      <c r="U115" s="208"/>
      <c r="V115" s="208"/>
      <c r="W115" s="208"/>
      <c r="X115" s="41"/>
      <c r="Y115" s="35"/>
      <c r="Z115" s="188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193" t="s">
        <v>5</v>
      </c>
      <c r="G116" s="193"/>
      <c r="H116" s="193"/>
      <c r="I116" s="193"/>
      <c r="J116" s="193"/>
      <c r="K116" s="193"/>
      <c r="L116" s="193"/>
      <c r="M116" s="19"/>
      <c r="N116" s="19"/>
      <c r="O116" s="149" t="s">
        <v>97</v>
      </c>
      <c r="P116" s="149"/>
      <c r="Q116" s="149"/>
      <c r="R116" s="149"/>
      <c r="S116" s="19"/>
      <c r="T116" s="135" t="s">
        <v>6</v>
      </c>
      <c r="U116" s="135"/>
      <c r="V116" s="135"/>
      <c r="W116" s="135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183">
        <f>C105</f>
        <v>0</v>
      </c>
      <c r="G117" s="183"/>
      <c r="H117" s="183"/>
      <c r="I117" s="183"/>
      <c r="J117" s="183"/>
      <c r="K117" s="183"/>
      <c r="L117" s="183"/>
      <c r="M117" s="71"/>
      <c r="N117" s="71"/>
      <c r="O117" s="184" t="s">
        <v>96</v>
      </c>
      <c r="P117" s="184"/>
      <c r="Q117" s="184"/>
      <c r="R117" s="184"/>
      <c r="S117" s="83"/>
      <c r="T117" s="185">
        <v>44790</v>
      </c>
      <c r="U117" s="186"/>
      <c r="V117" s="186"/>
      <c r="W117" s="187"/>
      <c r="X117" s="41"/>
      <c r="Y117" s="35"/>
      <c r="Z117" s="188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189">
        <f>C99</f>
        <v>0</v>
      </c>
      <c r="G118" s="189"/>
      <c r="H118" s="189"/>
      <c r="I118" s="189"/>
      <c r="J118" s="189"/>
      <c r="K118" s="189"/>
      <c r="L118" s="189"/>
      <c r="M118" s="73"/>
      <c r="N118" s="44"/>
      <c r="O118" s="190" t="s">
        <v>96</v>
      </c>
      <c r="P118" s="190"/>
      <c r="Q118" s="190"/>
      <c r="R118" s="190"/>
      <c r="S118" s="76"/>
      <c r="T118" s="153">
        <v>44797</v>
      </c>
      <c r="U118" s="154"/>
      <c r="V118" s="154"/>
      <c r="W118" s="155"/>
      <c r="X118" s="41"/>
      <c r="Y118" s="35"/>
      <c r="Z118" s="188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78" t="s">
        <v>56</v>
      </c>
      <c r="E2" s="178"/>
      <c r="F2" s="178"/>
      <c r="G2" s="178"/>
      <c r="H2" s="178"/>
      <c r="I2" s="178"/>
    </row>
    <row r="3" spans="1:9" ht="15.75" thickBot="1" x14ac:dyDescent="0.3">
      <c r="A3" s="242" t="s">
        <v>39</v>
      </c>
      <c r="B3" s="242"/>
    </row>
    <row r="4" spans="1:9" ht="15.75" thickBot="1" x14ac:dyDescent="0.3">
      <c r="A4" s="11">
        <v>1</v>
      </c>
      <c r="B4" s="16" t="s">
        <v>40</v>
      </c>
      <c r="C4" t="s">
        <v>54</v>
      </c>
      <c r="D4" s="243" t="s">
        <v>10</v>
      </c>
      <c r="E4" s="244"/>
      <c r="G4" s="245" t="s">
        <v>11</v>
      </c>
      <c r="H4" s="24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de284fb-0aa2-4eeb-8033-a23d219ea342"/>
  </ds:schemaRefs>
</ds:datastoreItem>
</file>

<file path=customXml/itemProps2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2023-05-15T14:12:34Z</cp:lastPrinted>
  <dcterms:created xsi:type="dcterms:W3CDTF">2014-05-07T01:11:54Z</dcterms:created>
  <dcterms:modified xsi:type="dcterms:W3CDTF">2023-05-26T01:05:49Z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